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E1881F8C-D092-40B8-9A16-3A962D1DA5D2}" xr6:coauthVersionLast="47" xr6:coauthVersionMax="47" xr10:uidLastSave="{00000000-0000-0000-0000-000000000000}"/>
  <bookViews>
    <workbookView showHorizontalScroll="0" showVerticalScroll="0" xWindow="-110" yWindow="-110" windowWidth="19420" windowHeight="10300" activeTab="3" xr2:uid="{00000000-000D-0000-FFFF-FFFF00000000}"/>
  </bookViews>
  <sheets>
    <sheet name="TotalSales" sheetId="19" r:id="rId1"/>
    <sheet name="CountryBarChart" sheetId="20" r:id="rId2"/>
    <sheet name="Top5Customers" sheetId="21" r:id="rId3"/>
    <sheet name="Dash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56" i="17"/>
  <c r="O66" i="17"/>
  <c r="O68" i="17"/>
  <c r="O69" i="17"/>
  <c r="O127" i="17"/>
  <c r="O128" i="17"/>
  <c r="O129" i="17"/>
  <c r="O134" i="17"/>
  <c r="O138" i="17"/>
  <c r="O141" i="17"/>
  <c r="O142" i="17"/>
  <c r="O185" i="17"/>
  <c r="O197" i="17"/>
  <c r="O198" i="17"/>
  <c r="O209" i="17"/>
  <c r="O212" i="17"/>
  <c r="O246" i="17"/>
  <c r="O247" i="17"/>
  <c r="O248" i="17"/>
  <c r="O249" i="17"/>
  <c r="O257" i="17"/>
  <c r="O282" i="17"/>
  <c r="O294" i="17"/>
  <c r="O296" i="17"/>
  <c r="O297" i="17"/>
  <c r="O310" i="17"/>
  <c r="O321" i="17"/>
  <c r="O326" i="17"/>
  <c r="O354" i="17"/>
  <c r="O356" i="17"/>
  <c r="O357" i="17"/>
  <c r="O366" i="17"/>
  <c r="O367" i="17"/>
  <c r="O368" i="17"/>
  <c r="O425" i="17"/>
  <c r="O426" i="17"/>
  <c r="O438" i="17"/>
  <c r="O439" i="17"/>
  <c r="O473" i="17"/>
  <c r="O474" i="17"/>
  <c r="O485" i="17"/>
  <c r="O512" i="17"/>
  <c r="O522" i="17"/>
  <c r="O525" i="17"/>
  <c r="O526" i="17"/>
  <c r="O536" i="17"/>
  <c r="O537" i="17"/>
  <c r="O549" i="17"/>
  <c r="O581" i="17"/>
  <c r="O582" i="17"/>
  <c r="O585" i="17"/>
  <c r="O593" i="17"/>
  <c r="O596" i="17"/>
  <c r="O597" i="17"/>
  <c r="O633" i="17"/>
  <c r="O641" i="17"/>
  <c r="O654" i="17"/>
  <c r="O655" i="17"/>
  <c r="O665" i="17"/>
  <c r="O703" i="17"/>
  <c r="O704" i="17"/>
  <c r="O705" i="17"/>
  <c r="O738" i="17"/>
  <c r="O750" i="17"/>
  <c r="O761" i="17"/>
  <c r="O762" i="17"/>
  <c r="O773" i="17"/>
  <c r="O774" i="17"/>
  <c r="O800" i="17"/>
  <c r="O801" i="17"/>
  <c r="O802" i="17"/>
  <c r="O810" i="17"/>
  <c r="O813" i="17"/>
  <c r="O814" i="17"/>
  <c r="O849" i="17"/>
  <c r="O850" i="17"/>
  <c r="O862" i="17"/>
  <c r="O872" i="17"/>
  <c r="O906" i="17"/>
  <c r="O909" i="17"/>
  <c r="O910" i="17"/>
  <c r="O917" i="17"/>
  <c r="O942" i="17"/>
  <c r="O953" i="17"/>
  <c r="O954" i="17"/>
  <c r="O966" i="17"/>
  <c r="O967" i="17"/>
  <c r="O977" i="17"/>
  <c r="O978" i="17"/>
  <c r="O2" i="17"/>
  <c r="O5" i="17"/>
  <c r="O6" i="17"/>
  <c r="O7" i="17"/>
  <c r="N2" i="17"/>
  <c r="N988" i="17"/>
  <c r="N989" i="17"/>
  <c r="N1000" i="17"/>
  <c r="N786" i="17"/>
  <c r="N787" i="17"/>
  <c r="N788" i="17"/>
  <c r="N816" i="17"/>
  <c r="N824" i="17"/>
  <c r="N825" i="17"/>
  <c r="N833" i="17"/>
  <c r="N835" i="17"/>
  <c r="N858" i="17"/>
  <c r="N859" i="17"/>
  <c r="N860" i="17"/>
  <c r="N861" i="17"/>
  <c r="N863" i="17"/>
  <c r="N864" i="17"/>
  <c r="N883" i="17"/>
  <c r="N893" i="17"/>
  <c r="N894" i="17"/>
  <c r="N909" i="17"/>
  <c r="N931" i="17"/>
  <c r="N932" i="17"/>
  <c r="N933" i="17"/>
  <c r="N935" i="17"/>
  <c r="N936" i="17"/>
  <c r="N937" i="17"/>
  <c r="N938" i="17"/>
  <c r="N941" i="17"/>
  <c r="N271" i="17"/>
  <c r="N280" i="17"/>
  <c r="N297" i="17"/>
  <c r="N316" i="17"/>
  <c r="N317" i="17"/>
  <c r="N318" i="17"/>
  <c r="N321" i="17"/>
  <c r="N322" i="17"/>
  <c r="N353" i="17"/>
  <c r="N354" i="17"/>
  <c r="N377" i="17"/>
  <c r="N378" i="17"/>
  <c r="N381" i="17"/>
  <c r="N382" i="17"/>
  <c r="N383" i="17"/>
  <c r="N384" i="17"/>
  <c r="N402" i="17"/>
  <c r="N424" i="17"/>
  <c r="N425" i="17"/>
  <c r="N448" i="17"/>
  <c r="N449" i="17"/>
  <c r="N450" i="17"/>
  <c r="N472" i="17"/>
  <c r="N473" i="17"/>
  <c r="N474" i="17"/>
  <c r="N489" i="17"/>
  <c r="N490" i="17"/>
  <c r="N508" i="17"/>
  <c r="N509" i="17"/>
  <c r="N510" i="17"/>
  <c r="N513" i="17"/>
  <c r="N533" i="17"/>
  <c r="N534" i="17"/>
  <c r="N537" i="17"/>
  <c r="N549" i="17"/>
  <c r="N550" i="17"/>
  <c r="N568" i="17"/>
  <c r="N569" i="17"/>
  <c r="N570" i="17"/>
  <c r="N573" i="17"/>
  <c r="N592" i="17"/>
  <c r="N593" i="17"/>
  <c r="N605" i="17"/>
  <c r="N606" i="17"/>
  <c r="N628" i="17"/>
  <c r="N629" i="17"/>
  <c r="N664" i="17"/>
  <c r="N677" i="17"/>
  <c r="N678" i="17"/>
  <c r="N681" i="17"/>
  <c r="N682" i="17"/>
  <c r="N683" i="17"/>
  <c r="N684" i="17"/>
  <c r="N700" i="17"/>
  <c r="N701" i="17"/>
  <c r="N702" i="17"/>
  <c r="N712" i="17"/>
  <c r="N713" i="17"/>
  <c r="N714" i="17"/>
  <c r="N732" i="17"/>
  <c r="N736" i="17"/>
  <c r="N737" i="17"/>
  <c r="N738" i="17"/>
  <c r="N32" i="17"/>
  <c r="N33" i="17"/>
  <c r="N52" i="17"/>
  <c r="N53" i="17"/>
  <c r="N56" i="17"/>
  <c r="N57" i="17"/>
  <c r="N101" i="17"/>
  <c r="N104" i="17"/>
  <c r="N105" i="17"/>
  <c r="N106" i="17"/>
  <c r="N107" i="17"/>
  <c r="N122" i="17"/>
  <c r="N129" i="17"/>
  <c r="N148" i="17"/>
  <c r="N149" i="17"/>
  <c r="N152" i="17"/>
  <c r="N153" i="17"/>
  <c r="N154" i="17"/>
  <c r="N177" i="17"/>
  <c r="N178" i="17"/>
  <c r="N179" i="17"/>
  <c r="N196" i="17"/>
  <c r="N197" i="17"/>
  <c r="N200" i="17"/>
  <c r="N201" i="17"/>
  <c r="N224" i="17"/>
  <c r="N225" i="17"/>
  <c r="N226" i="17"/>
  <c r="N227" i="17"/>
  <c r="N242" i="17"/>
  <c r="N245" i="17"/>
  <c r="N248" i="17"/>
  <c r="N249" i="17"/>
  <c r="N11" i="17"/>
  <c r="M106" i="17"/>
  <c r="M107" i="17"/>
  <c r="M108" i="17"/>
  <c r="M109" i="17"/>
  <c r="M110" i="17"/>
  <c r="M134" i="17"/>
  <c r="M137" i="17"/>
  <c r="M154" i="17"/>
  <c r="M155" i="17"/>
  <c r="M156" i="17"/>
  <c r="M157" i="17"/>
  <c r="M158" i="17"/>
  <c r="M181" i="17"/>
  <c r="M182" i="17"/>
  <c r="M185" i="17"/>
  <c r="M202" i="17"/>
  <c r="M203" i="17"/>
  <c r="M204" i="17"/>
  <c r="M206" i="17"/>
  <c r="M217" i="17"/>
  <c r="M218" i="17"/>
  <c r="M227" i="17"/>
  <c r="M228" i="17"/>
  <c r="M229" i="17"/>
  <c r="M230" i="17"/>
  <c r="M238" i="17"/>
  <c r="M242" i="17"/>
  <c r="M246" i="17"/>
  <c r="M247" i="17"/>
  <c r="M248" i="17"/>
  <c r="M250" i="17"/>
  <c r="M251" i="17"/>
  <c r="M262" i="17"/>
  <c r="M263" i="17"/>
  <c r="M264" i="17"/>
  <c r="M265" i="17"/>
  <c r="M266" i="17"/>
  <c r="M269" i="17"/>
  <c r="M282" i="17"/>
  <c r="M283" i="17"/>
  <c r="M287" i="17"/>
  <c r="M288" i="17"/>
  <c r="M289" i="17"/>
  <c r="M290" i="17"/>
  <c r="M301" i="17"/>
  <c r="M302" i="17"/>
  <c r="M305" i="17"/>
  <c r="M322" i="17"/>
  <c r="M323" i="17"/>
  <c r="M324" i="17"/>
  <c r="M325" i="17"/>
  <c r="M336" i="17"/>
  <c r="M337" i="17"/>
  <c r="M338" i="17"/>
  <c r="M341" i="17"/>
  <c r="M346" i="17"/>
  <c r="M347" i="17"/>
  <c r="M348" i="17"/>
  <c r="M359" i="17"/>
  <c r="M360" i="17"/>
  <c r="M361" i="17"/>
  <c r="M362" i="17"/>
  <c r="M365" i="17"/>
  <c r="M382" i="17"/>
  <c r="M383" i="17"/>
  <c r="M394" i="17"/>
  <c r="M395" i="17"/>
  <c r="M396" i="17"/>
  <c r="M397" i="17"/>
  <c r="M406" i="17"/>
  <c r="M418" i="17"/>
  <c r="M419" i="17"/>
  <c r="M420" i="17"/>
  <c r="M421" i="17"/>
  <c r="M422" i="17"/>
  <c r="M433" i="17"/>
  <c r="M434" i="17"/>
  <c r="M437" i="17"/>
  <c r="M445" i="17"/>
  <c r="M454" i="17"/>
  <c r="M455" i="17"/>
  <c r="M469" i="17"/>
  <c r="M478" i="17"/>
  <c r="M479" i="17"/>
  <c r="M480" i="17"/>
  <c r="M481" i="17"/>
  <c r="M491" i="17"/>
  <c r="M492" i="17"/>
  <c r="M493" i="17"/>
  <c r="M494" i="17"/>
  <c r="M503" i="17"/>
  <c r="M517" i="17"/>
  <c r="M518" i="17"/>
  <c r="M527" i="17"/>
  <c r="M538" i="17"/>
  <c r="M539" i="17"/>
  <c r="M550" i="17"/>
  <c r="M551" i="17"/>
  <c r="M552" i="17"/>
  <c r="M553" i="17"/>
  <c r="M554" i="17"/>
  <c r="M575" i="17"/>
  <c r="M576" i="17"/>
  <c r="M577" i="17"/>
  <c r="M578" i="17"/>
  <c r="M589" i="17"/>
  <c r="M590" i="17"/>
  <c r="M591" i="17"/>
  <c r="M605" i="17"/>
  <c r="M613" i="17"/>
  <c r="M620" i="17"/>
  <c r="M625" i="17"/>
  <c r="M626" i="17"/>
  <c r="M627" i="17"/>
  <c r="M637" i="17"/>
  <c r="M638" i="17"/>
  <c r="M639" i="17"/>
  <c r="M640" i="17"/>
  <c r="M641" i="17"/>
  <c r="M642" i="17"/>
  <c r="M643" i="17"/>
  <c r="M661" i="17"/>
  <c r="M673" i="17"/>
  <c r="M674" i="17"/>
  <c r="M675" i="17"/>
  <c r="M676" i="17"/>
  <c r="M685" i="17"/>
  <c r="M686" i="17"/>
  <c r="M687" i="17"/>
  <c r="M701" i="17"/>
  <c r="M702" i="17"/>
  <c r="M703" i="17"/>
  <c r="M704" i="17"/>
  <c r="M705" i="17"/>
  <c r="M709" i="17"/>
  <c r="M721" i="17"/>
  <c r="M722" i="17"/>
  <c r="M723" i="17"/>
  <c r="M733" i="17"/>
  <c r="M734" i="17"/>
  <c r="M735" i="17"/>
  <c r="M736" i="17"/>
  <c r="M737" i="17"/>
  <c r="M757" i="17"/>
  <c r="M769" i="17"/>
  <c r="M770" i="17"/>
  <c r="M771" i="17"/>
  <c r="M781" i="17"/>
  <c r="M782" i="17"/>
  <c r="M783" i="17"/>
  <c r="M797" i="17"/>
  <c r="M798" i="17"/>
  <c r="M799" i="17"/>
  <c r="M805" i="17"/>
  <c r="M817" i="17"/>
  <c r="M818" i="17"/>
  <c r="M819" i="17"/>
  <c r="M820" i="17"/>
  <c r="M829" i="17"/>
  <c r="M830" i="17"/>
  <c r="M831" i="17"/>
  <c r="M853" i="17"/>
  <c r="M860" i="17"/>
  <c r="M861" i="17"/>
  <c r="M865" i="17"/>
  <c r="M866" i="17"/>
  <c r="M867" i="17"/>
  <c r="M877" i="17"/>
  <c r="M878" i="17"/>
  <c r="M879" i="17"/>
  <c r="M880" i="17"/>
  <c r="M881" i="17"/>
  <c r="M882" i="17"/>
  <c r="M883" i="17"/>
  <c r="M893" i="17"/>
  <c r="M901" i="17"/>
  <c r="M913" i="17"/>
  <c r="M914" i="17"/>
  <c r="M915" i="17"/>
  <c r="M916" i="17"/>
  <c r="M925" i="17"/>
  <c r="M926" i="17"/>
  <c r="M927" i="17"/>
  <c r="M949" i="17"/>
  <c r="M961" i="17"/>
  <c r="M962" i="17"/>
  <c r="M963" i="17"/>
  <c r="M973" i="17"/>
  <c r="M974" i="17"/>
  <c r="M975" i="17"/>
  <c r="M976" i="17"/>
  <c r="M977" i="17"/>
  <c r="M978" i="17"/>
  <c r="M997" i="17"/>
  <c r="M3" i="17"/>
  <c r="M4" i="17"/>
  <c r="M5" i="17"/>
  <c r="M6" i="17"/>
  <c r="M10" i="17"/>
  <c r="M11" i="17"/>
  <c r="M12" i="17"/>
  <c r="M13" i="17"/>
  <c r="M22" i="17"/>
  <c r="M23" i="17"/>
  <c r="M24" i="17"/>
  <c r="M25" i="17"/>
  <c r="M26" i="17"/>
  <c r="M27" i="17"/>
  <c r="M28" i="17"/>
  <c r="M36" i="17"/>
  <c r="M37" i="17"/>
  <c r="M38" i="17"/>
  <c r="M39" i="17"/>
  <c r="M41" i="17"/>
  <c r="M46" i="17"/>
  <c r="M49" i="17"/>
  <c r="M53" i="17"/>
  <c r="M54" i="17"/>
  <c r="M58" i="17"/>
  <c r="M59" i="17"/>
  <c r="M60" i="17"/>
  <c r="M61" i="17"/>
  <c r="M70" i="17"/>
  <c r="M71" i="17"/>
  <c r="M72" i="17"/>
  <c r="M73" i="17"/>
  <c r="M74" i="17"/>
  <c r="M75" i="17"/>
  <c r="M82" i="17"/>
  <c r="M83" i="17"/>
  <c r="M84" i="17"/>
  <c r="M85" i="17"/>
  <c r="M86" i="17"/>
  <c r="M87" i="17"/>
  <c r="M96" i="17"/>
  <c r="M97" i="17"/>
  <c r="L5" i="17"/>
  <c r="L6" i="17"/>
  <c r="L7" i="17"/>
  <c r="M7" i="17" s="1"/>
  <c r="L8" i="17"/>
  <c r="M8" i="17" s="1"/>
  <c r="L9" i="17"/>
  <c r="M9" i="17" s="1"/>
  <c r="L10" i="17"/>
  <c r="L11" i="17"/>
  <c r="L12" i="17"/>
  <c r="L13" i="17"/>
  <c r="L14" i="17"/>
  <c r="M14" i="17" s="1"/>
  <c r="L15" i="17"/>
  <c r="M15" i="17" s="1"/>
  <c r="L16" i="17"/>
  <c r="M16" i="17" s="1"/>
  <c r="L17" i="17"/>
  <c r="M17" i="17" s="1"/>
  <c r="L18" i="17"/>
  <c r="M18" i="17" s="1"/>
  <c r="L19" i="17"/>
  <c r="M19" i="17" s="1"/>
  <c r="L20" i="17"/>
  <c r="M20" i="17" s="1"/>
  <c r="L21" i="17"/>
  <c r="M21" i="17" s="1"/>
  <c r="L22" i="17"/>
  <c r="L23" i="17"/>
  <c r="L24" i="17"/>
  <c r="L25" i="17"/>
  <c r="L26" i="17"/>
  <c r="L27" i="17"/>
  <c r="L28" i="17"/>
  <c r="L29" i="17"/>
  <c r="M29" i="17" s="1"/>
  <c r="L30" i="17"/>
  <c r="M30" i="17" s="1"/>
  <c r="L31" i="17"/>
  <c r="M31" i="17" s="1"/>
  <c r="L32" i="17"/>
  <c r="M32" i="17" s="1"/>
  <c r="L33" i="17"/>
  <c r="M33" i="17" s="1"/>
  <c r="L34" i="17"/>
  <c r="M34" i="17" s="1"/>
  <c r="L35" i="17"/>
  <c r="M35" i="17" s="1"/>
  <c r="L36" i="17"/>
  <c r="L37" i="17"/>
  <c r="L38" i="17"/>
  <c r="L39" i="17"/>
  <c r="L40" i="17"/>
  <c r="M40" i="17" s="1"/>
  <c r="L41" i="17"/>
  <c r="L42" i="17"/>
  <c r="M42" i="17" s="1"/>
  <c r="L43" i="17"/>
  <c r="M43" i="17" s="1"/>
  <c r="L44" i="17"/>
  <c r="M44" i="17" s="1"/>
  <c r="L45" i="17"/>
  <c r="M45" i="17" s="1"/>
  <c r="L46" i="17"/>
  <c r="L47" i="17"/>
  <c r="M47" i="17" s="1"/>
  <c r="L48" i="17"/>
  <c r="M48" i="17" s="1"/>
  <c r="L49" i="17"/>
  <c r="L50" i="17"/>
  <c r="M50" i="17" s="1"/>
  <c r="L51" i="17"/>
  <c r="M51" i="17" s="1"/>
  <c r="L52" i="17"/>
  <c r="M52" i="17" s="1"/>
  <c r="L53" i="17"/>
  <c r="L54" i="17"/>
  <c r="L55" i="17"/>
  <c r="M55" i="17" s="1"/>
  <c r="L56" i="17"/>
  <c r="M56" i="17" s="1"/>
  <c r="L57" i="17"/>
  <c r="M57" i="17" s="1"/>
  <c r="L58" i="17"/>
  <c r="L59" i="17"/>
  <c r="L60" i="17"/>
  <c r="L61" i="17"/>
  <c r="L62" i="17"/>
  <c r="M62" i="17" s="1"/>
  <c r="L63" i="17"/>
  <c r="M63" i="17" s="1"/>
  <c r="L64" i="17"/>
  <c r="M64" i="17" s="1"/>
  <c r="L65" i="17"/>
  <c r="M65" i="17" s="1"/>
  <c r="L66" i="17"/>
  <c r="M66" i="17" s="1"/>
  <c r="L67" i="17"/>
  <c r="M67" i="17" s="1"/>
  <c r="L68" i="17"/>
  <c r="M68" i="17" s="1"/>
  <c r="L69" i="17"/>
  <c r="M69" i="17" s="1"/>
  <c r="L70" i="17"/>
  <c r="L71" i="17"/>
  <c r="L72" i="17"/>
  <c r="L73" i="17"/>
  <c r="L74" i="17"/>
  <c r="L75" i="17"/>
  <c r="L76" i="17"/>
  <c r="M76" i="17" s="1"/>
  <c r="L77" i="17"/>
  <c r="M77" i="17" s="1"/>
  <c r="L78" i="17"/>
  <c r="M78" i="17" s="1"/>
  <c r="L79" i="17"/>
  <c r="M79" i="17" s="1"/>
  <c r="L80" i="17"/>
  <c r="M80" i="17" s="1"/>
  <c r="L81" i="17"/>
  <c r="M81" i="17" s="1"/>
  <c r="L82" i="17"/>
  <c r="L83" i="17"/>
  <c r="L84" i="17"/>
  <c r="L85" i="17"/>
  <c r="L86" i="17"/>
  <c r="L87" i="17"/>
  <c r="L88" i="17"/>
  <c r="M88" i="17" s="1"/>
  <c r="L89" i="17"/>
  <c r="M89" i="17" s="1"/>
  <c r="L90" i="17"/>
  <c r="M90" i="17" s="1"/>
  <c r="L91" i="17"/>
  <c r="M91" i="17" s="1"/>
  <c r="L92" i="17"/>
  <c r="M92" i="17" s="1"/>
  <c r="L93" i="17"/>
  <c r="M93" i="17" s="1"/>
  <c r="L94" i="17"/>
  <c r="M94" i="17" s="1"/>
  <c r="L95" i="17"/>
  <c r="M95" i="17" s="1"/>
  <c r="L96" i="17"/>
  <c r="L97" i="17"/>
  <c r="L98" i="17"/>
  <c r="M98" i="17" s="1"/>
  <c r="L99" i="17"/>
  <c r="M99" i="17" s="1"/>
  <c r="L100" i="17"/>
  <c r="M100" i="17" s="1"/>
  <c r="L101" i="17"/>
  <c r="M101" i="17" s="1"/>
  <c r="L102" i="17"/>
  <c r="M102" i="17" s="1"/>
  <c r="L103" i="17"/>
  <c r="M103" i="17" s="1"/>
  <c r="L104" i="17"/>
  <c r="M104" i="17" s="1"/>
  <c r="L105" i="17"/>
  <c r="M105" i="17" s="1"/>
  <c r="L106" i="17"/>
  <c r="L107" i="17"/>
  <c r="L108" i="17"/>
  <c r="L109" i="17"/>
  <c r="L110" i="17"/>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L135" i="17"/>
  <c r="M135" i="17" s="1"/>
  <c r="L136" i="17"/>
  <c r="M136" i="17" s="1"/>
  <c r="L137" i="17"/>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L155" i="17"/>
  <c r="L156" i="17"/>
  <c r="L157" i="17"/>
  <c r="L158" i="17"/>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L182" i="17"/>
  <c r="L183" i="17"/>
  <c r="M183" i="17" s="1"/>
  <c r="L184" i="17"/>
  <c r="M184" i="17" s="1"/>
  <c r="L185" i="17"/>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L203" i="17"/>
  <c r="L204" i="17"/>
  <c r="L205" i="17"/>
  <c r="M205" i="17" s="1"/>
  <c r="L206" i="17"/>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L218" i="17"/>
  <c r="L219" i="17"/>
  <c r="M219" i="17" s="1"/>
  <c r="L220" i="17"/>
  <c r="M220" i="17" s="1"/>
  <c r="L221" i="17"/>
  <c r="M221" i="17" s="1"/>
  <c r="L222" i="17"/>
  <c r="M222" i="17" s="1"/>
  <c r="L223" i="17"/>
  <c r="M223" i="17" s="1"/>
  <c r="L224" i="17"/>
  <c r="M224" i="17" s="1"/>
  <c r="L225" i="17"/>
  <c r="M225" i="17" s="1"/>
  <c r="L226" i="17"/>
  <c r="M226" i="17" s="1"/>
  <c r="L227" i="17"/>
  <c r="L228" i="17"/>
  <c r="L229" i="17"/>
  <c r="L230" i="17"/>
  <c r="L231" i="17"/>
  <c r="M231" i="17" s="1"/>
  <c r="L232" i="17"/>
  <c r="M232" i="17" s="1"/>
  <c r="L233" i="17"/>
  <c r="M233" i="17" s="1"/>
  <c r="L234" i="17"/>
  <c r="M234" i="17" s="1"/>
  <c r="L235" i="17"/>
  <c r="M235" i="17" s="1"/>
  <c r="L236" i="17"/>
  <c r="M236" i="17" s="1"/>
  <c r="L237" i="17"/>
  <c r="M237" i="17" s="1"/>
  <c r="L238" i="17"/>
  <c r="L239" i="17"/>
  <c r="M239" i="17" s="1"/>
  <c r="L240" i="17"/>
  <c r="M240" i="17" s="1"/>
  <c r="L241" i="17"/>
  <c r="M241" i="17" s="1"/>
  <c r="L242" i="17"/>
  <c r="L243" i="17"/>
  <c r="M243" i="17" s="1"/>
  <c r="L244" i="17"/>
  <c r="M244" i="17" s="1"/>
  <c r="L245" i="17"/>
  <c r="M245" i="17" s="1"/>
  <c r="L246" i="17"/>
  <c r="L247" i="17"/>
  <c r="L248" i="17"/>
  <c r="L249" i="17"/>
  <c r="M249" i="17" s="1"/>
  <c r="L250" i="17"/>
  <c r="L251" i="17"/>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L263" i="17"/>
  <c r="L264" i="17"/>
  <c r="L265" i="17"/>
  <c r="L266" i="17"/>
  <c r="L267" i="17"/>
  <c r="M267" i="17" s="1"/>
  <c r="L268" i="17"/>
  <c r="M268" i="17" s="1"/>
  <c r="L269" i="17"/>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L283" i="17"/>
  <c r="L284" i="17"/>
  <c r="M284" i="17" s="1"/>
  <c r="L285" i="17"/>
  <c r="M285" i="17" s="1"/>
  <c r="L286" i="17"/>
  <c r="M286" i="17" s="1"/>
  <c r="L287" i="17"/>
  <c r="L288" i="17"/>
  <c r="L289" i="17"/>
  <c r="L290" i="17"/>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L302" i="17"/>
  <c r="L303" i="17"/>
  <c r="M303" i="17" s="1"/>
  <c r="L304" i="17"/>
  <c r="M304" i="17" s="1"/>
  <c r="L305" i="17"/>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L323" i="17"/>
  <c r="L324" i="17"/>
  <c r="L325" i="17"/>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L337" i="17"/>
  <c r="L338" i="17"/>
  <c r="L339" i="17"/>
  <c r="M339" i="17" s="1"/>
  <c r="L340" i="17"/>
  <c r="M340" i="17" s="1"/>
  <c r="L341" i="17"/>
  <c r="L342" i="17"/>
  <c r="M342" i="17" s="1"/>
  <c r="L343" i="17"/>
  <c r="M343" i="17" s="1"/>
  <c r="L344" i="17"/>
  <c r="M344" i="17" s="1"/>
  <c r="L345" i="17"/>
  <c r="M345" i="17" s="1"/>
  <c r="L346" i="17"/>
  <c r="L347" i="17"/>
  <c r="L348" i="17"/>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L360" i="17"/>
  <c r="L361" i="17"/>
  <c r="L362" i="17"/>
  <c r="L363" i="17"/>
  <c r="M363" i="17" s="1"/>
  <c r="L364" i="17"/>
  <c r="M364" i="17" s="1"/>
  <c r="L365" i="17"/>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L383" i="17"/>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L395" i="17"/>
  <c r="L396" i="17"/>
  <c r="L397" i="17"/>
  <c r="L398" i="17"/>
  <c r="M398" i="17" s="1"/>
  <c r="L399" i="17"/>
  <c r="M399" i="17" s="1"/>
  <c r="L400" i="17"/>
  <c r="M400" i="17" s="1"/>
  <c r="L401" i="17"/>
  <c r="M401" i="17" s="1"/>
  <c r="L402" i="17"/>
  <c r="M402" i="17" s="1"/>
  <c r="L403" i="17"/>
  <c r="M403" i="17" s="1"/>
  <c r="L404" i="17"/>
  <c r="M404" i="17" s="1"/>
  <c r="L405" i="17"/>
  <c r="M405" i="17" s="1"/>
  <c r="L406" i="17"/>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L419" i="17"/>
  <c r="L420" i="17"/>
  <c r="L421" i="17"/>
  <c r="L422" i="17"/>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L434" i="17"/>
  <c r="L435" i="17"/>
  <c r="M435" i="17" s="1"/>
  <c r="L436" i="17"/>
  <c r="M436" i="17" s="1"/>
  <c r="L437" i="17"/>
  <c r="L438" i="17"/>
  <c r="M438" i="17" s="1"/>
  <c r="L439" i="17"/>
  <c r="M439" i="17" s="1"/>
  <c r="L440" i="17"/>
  <c r="M440" i="17" s="1"/>
  <c r="L441" i="17"/>
  <c r="M441" i="17" s="1"/>
  <c r="L442" i="17"/>
  <c r="M442" i="17" s="1"/>
  <c r="L443" i="17"/>
  <c r="M443" i="17" s="1"/>
  <c r="L444" i="17"/>
  <c r="M444" i="17" s="1"/>
  <c r="L445" i="17"/>
  <c r="L446" i="17"/>
  <c r="M446" i="17" s="1"/>
  <c r="L447" i="17"/>
  <c r="M447" i="17" s="1"/>
  <c r="L448" i="17"/>
  <c r="M448" i="17" s="1"/>
  <c r="L449" i="17"/>
  <c r="M449" i="17" s="1"/>
  <c r="L450" i="17"/>
  <c r="M450" i="17" s="1"/>
  <c r="L451" i="17"/>
  <c r="M451" i="17" s="1"/>
  <c r="L452" i="17"/>
  <c r="M452" i="17" s="1"/>
  <c r="L453" i="17"/>
  <c r="M453" i="17" s="1"/>
  <c r="L454" i="17"/>
  <c r="L455" i="17"/>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L470" i="17"/>
  <c r="M470" i="17" s="1"/>
  <c r="L471" i="17"/>
  <c r="M471" i="17" s="1"/>
  <c r="L472" i="17"/>
  <c r="M472" i="17" s="1"/>
  <c r="L473" i="17"/>
  <c r="M473" i="17" s="1"/>
  <c r="L474" i="17"/>
  <c r="M474" i="17" s="1"/>
  <c r="L475" i="17"/>
  <c r="M475" i="17" s="1"/>
  <c r="L476" i="17"/>
  <c r="M476" i="17" s="1"/>
  <c r="L477" i="17"/>
  <c r="M477" i="17" s="1"/>
  <c r="L478" i="17"/>
  <c r="L479" i="17"/>
  <c r="L480" i="17"/>
  <c r="L481" i="17"/>
  <c r="L482" i="17"/>
  <c r="M482" i="17" s="1"/>
  <c r="L483" i="17"/>
  <c r="M483" i="17" s="1"/>
  <c r="L484" i="17"/>
  <c r="M484" i="17" s="1"/>
  <c r="L485" i="17"/>
  <c r="M485" i="17" s="1"/>
  <c r="L486" i="17"/>
  <c r="M486" i="17" s="1"/>
  <c r="L487" i="17"/>
  <c r="M487" i="17" s="1"/>
  <c r="L488" i="17"/>
  <c r="M488" i="17" s="1"/>
  <c r="L489" i="17"/>
  <c r="M489" i="17" s="1"/>
  <c r="L490" i="17"/>
  <c r="M490" i="17" s="1"/>
  <c r="L491" i="17"/>
  <c r="L492" i="17"/>
  <c r="L493" i="17"/>
  <c r="L494" i="17"/>
  <c r="L495" i="17"/>
  <c r="M495" i="17" s="1"/>
  <c r="L496" i="17"/>
  <c r="M496" i="17" s="1"/>
  <c r="L497" i="17"/>
  <c r="M497" i="17" s="1"/>
  <c r="L498" i="17"/>
  <c r="M498" i="17" s="1"/>
  <c r="L499" i="17"/>
  <c r="M499" i="17" s="1"/>
  <c r="L500" i="17"/>
  <c r="M500" i="17" s="1"/>
  <c r="L501" i="17"/>
  <c r="M501" i="17" s="1"/>
  <c r="L502" i="17"/>
  <c r="M502" i="17" s="1"/>
  <c r="L503" i="17"/>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L518" i="17"/>
  <c r="L519" i="17"/>
  <c r="M519" i="17" s="1"/>
  <c r="L520" i="17"/>
  <c r="M520" i="17" s="1"/>
  <c r="L521" i="17"/>
  <c r="M521" i="17" s="1"/>
  <c r="L522" i="17"/>
  <c r="M522" i="17" s="1"/>
  <c r="L523" i="17"/>
  <c r="M523" i="17" s="1"/>
  <c r="L524" i="17"/>
  <c r="M524" i="17" s="1"/>
  <c r="L525" i="17"/>
  <c r="M525" i="17" s="1"/>
  <c r="L526" i="17"/>
  <c r="M526" i="17" s="1"/>
  <c r="L527" i="17"/>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L539" i="17"/>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L551" i="17"/>
  <c r="L552" i="17"/>
  <c r="L553" i="17"/>
  <c r="L554" i="17"/>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L576" i="17"/>
  <c r="L577" i="17"/>
  <c r="L578" i="17"/>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L590" i="17"/>
  <c r="L591" i="17"/>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L606" i="17"/>
  <c r="M606" i="17" s="1"/>
  <c r="L607" i="17"/>
  <c r="M607" i="17" s="1"/>
  <c r="L608" i="17"/>
  <c r="M608" i="17" s="1"/>
  <c r="L609" i="17"/>
  <c r="M609" i="17" s="1"/>
  <c r="L610" i="17"/>
  <c r="M610" i="17" s="1"/>
  <c r="L611" i="17"/>
  <c r="M611" i="17" s="1"/>
  <c r="L612" i="17"/>
  <c r="M612" i="17" s="1"/>
  <c r="L613" i="17"/>
  <c r="L614" i="17"/>
  <c r="M614" i="17" s="1"/>
  <c r="L615" i="17"/>
  <c r="M615" i="17" s="1"/>
  <c r="L616" i="17"/>
  <c r="M616" i="17" s="1"/>
  <c r="L617" i="17"/>
  <c r="M617" i="17" s="1"/>
  <c r="L618" i="17"/>
  <c r="M618" i="17" s="1"/>
  <c r="L619" i="17"/>
  <c r="M619" i="17" s="1"/>
  <c r="L620" i="17"/>
  <c r="L621" i="17"/>
  <c r="M621" i="17" s="1"/>
  <c r="L622" i="17"/>
  <c r="M622" i="17" s="1"/>
  <c r="L623" i="17"/>
  <c r="M623" i="17" s="1"/>
  <c r="L624" i="17"/>
  <c r="M624" i="17" s="1"/>
  <c r="L625" i="17"/>
  <c r="L626" i="17"/>
  <c r="L627" i="17"/>
  <c r="L628" i="17"/>
  <c r="M628" i="17" s="1"/>
  <c r="L629" i="17"/>
  <c r="M629" i="17" s="1"/>
  <c r="L630" i="17"/>
  <c r="M630" i="17" s="1"/>
  <c r="L631" i="17"/>
  <c r="M631" i="17" s="1"/>
  <c r="L632" i="17"/>
  <c r="M632" i="17" s="1"/>
  <c r="L633" i="17"/>
  <c r="M633" i="17" s="1"/>
  <c r="L634" i="17"/>
  <c r="M634" i="17" s="1"/>
  <c r="L635" i="17"/>
  <c r="M635" i="17" s="1"/>
  <c r="L636" i="17"/>
  <c r="M636" i="17" s="1"/>
  <c r="L637" i="17"/>
  <c r="L638" i="17"/>
  <c r="L639" i="17"/>
  <c r="L640" i="17"/>
  <c r="L641" i="17"/>
  <c r="L642" i="17"/>
  <c r="L643" i="17"/>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L674" i="17"/>
  <c r="L675" i="17"/>
  <c r="L676" i="17"/>
  <c r="L677" i="17"/>
  <c r="M677" i="17" s="1"/>
  <c r="L678" i="17"/>
  <c r="M678" i="17" s="1"/>
  <c r="L679" i="17"/>
  <c r="M679" i="17" s="1"/>
  <c r="L680" i="17"/>
  <c r="M680" i="17" s="1"/>
  <c r="L681" i="17"/>
  <c r="M681" i="17" s="1"/>
  <c r="L682" i="17"/>
  <c r="M682" i="17" s="1"/>
  <c r="L683" i="17"/>
  <c r="M683" i="17" s="1"/>
  <c r="L684" i="17"/>
  <c r="M684" i="17" s="1"/>
  <c r="L685" i="17"/>
  <c r="L686" i="17"/>
  <c r="L687" i="17"/>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L702" i="17"/>
  <c r="L703" i="17"/>
  <c r="L704" i="17"/>
  <c r="L705" i="17"/>
  <c r="L706" i="17"/>
  <c r="M706" i="17" s="1"/>
  <c r="L707" i="17"/>
  <c r="M707" i="17" s="1"/>
  <c r="L708" i="17"/>
  <c r="M708" i="17" s="1"/>
  <c r="L709" i="17"/>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L722" i="17"/>
  <c r="L723" i="17"/>
  <c r="L724" i="17"/>
  <c r="M724" i="17" s="1"/>
  <c r="L725" i="17"/>
  <c r="M725" i="17" s="1"/>
  <c r="L726" i="17"/>
  <c r="M726" i="17" s="1"/>
  <c r="L727" i="17"/>
  <c r="M727" i="17" s="1"/>
  <c r="L728" i="17"/>
  <c r="M728" i="17" s="1"/>
  <c r="L729" i="17"/>
  <c r="M729" i="17" s="1"/>
  <c r="L730" i="17"/>
  <c r="M730" i="17" s="1"/>
  <c r="L731" i="17"/>
  <c r="M731" i="17" s="1"/>
  <c r="L732" i="17"/>
  <c r="M732" i="17" s="1"/>
  <c r="L733" i="17"/>
  <c r="L734" i="17"/>
  <c r="L735" i="17"/>
  <c r="L736" i="17"/>
  <c r="L737" i="17"/>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L770" i="17"/>
  <c r="L771" i="17"/>
  <c r="L772" i="17"/>
  <c r="M772" i="17" s="1"/>
  <c r="L773" i="17"/>
  <c r="M773" i="17" s="1"/>
  <c r="L774" i="17"/>
  <c r="M774" i="17" s="1"/>
  <c r="L775" i="17"/>
  <c r="M775" i="17" s="1"/>
  <c r="L776" i="17"/>
  <c r="M776" i="17" s="1"/>
  <c r="L777" i="17"/>
  <c r="M777" i="17" s="1"/>
  <c r="L778" i="17"/>
  <c r="M778" i="17" s="1"/>
  <c r="L779" i="17"/>
  <c r="M779" i="17" s="1"/>
  <c r="L780" i="17"/>
  <c r="M780" i="17" s="1"/>
  <c r="L781" i="17"/>
  <c r="L782" i="17"/>
  <c r="L783" i="17"/>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L798" i="17"/>
  <c r="L799" i="17"/>
  <c r="L800" i="17"/>
  <c r="M800" i="17" s="1"/>
  <c r="L801" i="17"/>
  <c r="M801" i="17" s="1"/>
  <c r="L802" i="17"/>
  <c r="M802" i="17" s="1"/>
  <c r="L803" i="17"/>
  <c r="M803" i="17" s="1"/>
  <c r="L804" i="17"/>
  <c r="M804" i="17" s="1"/>
  <c r="L805" i="17"/>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L818" i="17"/>
  <c r="L819" i="17"/>
  <c r="L820" i="17"/>
  <c r="L821" i="17"/>
  <c r="M821" i="17" s="1"/>
  <c r="L822" i="17"/>
  <c r="M822" i="17" s="1"/>
  <c r="L823" i="17"/>
  <c r="M823" i="17" s="1"/>
  <c r="L824" i="17"/>
  <c r="M824" i="17" s="1"/>
  <c r="L825" i="17"/>
  <c r="M825" i="17" s="1"/>
  <c r="L826" i="17"/>
  <c r="M826" i="17" s="1"/>
  <c r="L827" i="17"/>
  <c r="M827" i="17" s="1"/>
  <c r="L828" i="17"/>
  <c r="M828" i="17" s="1"/>
  <c r="L829" i="17"/>
  <c r="L830" i="17"/>
  <c r="L831" i="17"/>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L854" i="17"/>
  <c r="M854" i="17" s="1"/>
  <c r="L855" i="17"/>
  <c r="M855" i="17" s="1"/>
  <c r="L856" i="17"/>
  <c r="M856" i="17" s="1"/>
  <c r="L857" i="17"/>
  <c r="M857" i="17" s="1"/>
  <c r="L858" i="17"/>
  <c r="M858" i="17" s="1"/>
  <c r="L859" i="17"/>
  <c r="M859" i="17" s="1"/>
  <c r="L860" i="17"/>
  <c r="L861" i="17"/>
  <c r="L862" i="17"/>
  <c r="M862" i="17" s="1"/>
  <c r="L863" i="17"/>
  <c r="M863" i="17" s="1"/>
  <c r="L864" i="17"/>
  <c r="M864" i="17" s="1"/>
  <c r="L865" i="17"/>
  <c r="L866" i="17"/>
  <c r="L867" i="17"/>
  <c r="L868" i="17"/>
  <c r="M868" i="17" s="1"/>
  <c r="L869" i="17"/>
  <c r="M869" i="17" s="1"/>
  <c r="L870" i="17"/>
  <c r="M870" i="17" s="1"/>
  <c r="L871" i="17"/>
  <c r="M871" i="17" s="1"/>
  <c r="L872" i="17"/>
  <c r="M872" i="17" s="1"/>
  <c r="L873" i="17"/>
  <c r="M873" i="17" s="1"/>
  <c r="L874" i="17"/>
  <c r="M874" i="17" s="1"/>
  <c r="L875" i="17"/>
  <c r="M875" i="17" s="1"/>
  <c r="L876" i="17"/>
  <c r="M876" i="17" s="1"/>
  <c r="L877" i="17"/>
  <c r="L878" i="17"/>
  <c r="L879" i="17"/>
  <c r="L880" i="17"/>
  <c r="L881" i="17"/>
  <c r="L882" i="17"/>
  <c r="L883" i="17"/>
  <c r="L884" i="17"/>
  <c r="M884" i="17" s="1"/>
  <c r="L885" i="17"/>
  <c r="M885" i="17" s="1"/>
  <c r="L886" i="17"/>
  <c r="M886" i="17" s="1"/>
  <c r="L887" i="17"/>
  <c r="M887" i="17" s="1"/>
  <c r="L888" i="17"/>
  <c r="M888" i="17" s="1"/>
  <c r="L889" i="17"/>
  <c r="M889" i="17" s="1"/>
  <c r="L890" i="17"/>
  <c r="M890" i="17" s="1"/>
  <c r="L891" i="17"/>
  <c r="M891" i="17" s="1"/>
  <c r="L892" i="17"/>
  <c r="M892" i="17" s="1"/>
  <c r="L893" i="17"/>
  <c r="L894" i="17"/>
  <c r="M894" i="17" s="1"/>
  <c r="L895" i="17"/>
  <c r="M895" i="17" s="1"/>
  <c r="L896" i="17"/>
  <c r="M896" i="17" s="1"/>
  <c r="L897" i="17"/>
  <c r="M897" i="17" s="1"/>
  <c r="L898" i="17"/>
  <c r="M898" i="17" s="1"/>
  <c r="L899" i="17"/>
  <c r="M899" i="17" s="1"/>
  <c r="L900" i="17"/>
  <c r="M900" i="17" s="1"/>
  <c r="L901" i="17"/>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L914" i="17"/>
  <c r="L915" i="17"/>
  <c r="L916" i="17"/>
  <c r="L917" i="17"/>
  <c r="M917" i="17" s="1"/>
  <c r="L918" i="17"/>
  <c r="M918" i="17" s="1"/>
  <c r="L919" i="17"/>
  <c r="M919" i="17" s="1"/>
  <c r="L920" i="17"/>
  <c r="M920" i="17" s="1"/>
  <c r="L921" i="17"/>
  <c r="M921" i="17" s="1"/>
  <c r="L922" i="17"/>
  <c r="M922" i="17" s="1"/>
  <c r="L923" i="17"/>
  <c r="M923" i="17" s="1"/>
  <c r="L924" i="17"/>
  <c r="M924" i="17" s="1"/>
  <c r="L925" i="17"/>
  <c r="L926" i="17"/>
  <c r="L927" i="17"/>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L962" i="17"/>
  <c r="L963" i="17"/>
  <c r="L964" i="17"/>
  <c r="M964" i="17" s="1"/>
  <c r="L965" i="17"/>
  <c r="M965" i="17" s="1"/>
  <c r="L966" i="17"/>
  <c r="M966" i="17" s="1"/>
  <c r="L967" i="17"/>
  <c r="M967" i="17" s="1"/>
  <c r="L968" i="17"/>
  <c r="M968" i="17" s="1"/>
  <c r="L969" i="17"/>
  <c r="M969" i="17" s="1"/>
  <c r="L970" i="17"/>
  <c r="M970" i="17" s="1"/>
  <c r="L971" i="17"/>
  <c r="M971" i="17" s="1"/>
  <c r="L972" i="17"/>
  <c r="M972" i="17" s="1"/>
  <c r="L973" i="17"/>
  <c r="L974" i="17"/>
  <c r="L975" i="17"/>
  <c r="L976" i="17"/>
  <c r="L977" i="17"/>
  <c r="L978" i="17"/>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L998" i="17"/>
  <c r="M998" i="17" s="1"/>
  <c r="L999" i="17"/>
  <c r="M999" i="17" s="1"/>
  <c r="L1000" i="17"/>
  <c r="M1000" i="17" s="1"/>
  <c r="L1001" i="17"/>
  <c r="M1001" i="17" s="1"/>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J57" i="17"/>
  <c r="O57" i="17" s="1"/>
  <c r="J58" i="17"/>
  <c r="O58" i="17" s="1"/>
  <c r="J59" i="17"/>
  <c r="O59" i="17" s="1"/>
  <c r="J60" i="17"/>
  <c r="O60" i="17" s="1"/>
  <c r="J61" i="17"/>
  <c r="O61" i="17" s="1"/>
  <c r="J62" i="17"/>
  <c r="O62" i="17" s="1"/>
  <c r="J63" i="17"/>
  <c r="O63" i="17" s="1"/>
  <c r="J64" i="17"/>
  <c r="O64" i="17" s="1"/>
  <c r="J65" i="17"/>
  <c r="O65" i="17" s="1"/>
  <c r="J66" i="17"/>
  <c r="J67" i="17"/>
  <c r="O67" i="17" s="1"/>
  <c r="J68" i="17"/>
  <c r="J69" i="17"/>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J128" i="17"/>
  <c r="J129" i="17"/>
  <c r="J130" i="17"/>
  <c r="O130" i="17" s="1"/>
  <c r="J131" i="17"/>
  <c r="O131" i="17" s="1"/>
  <c r="J132" i="17"/>
  <c r="O132" i="17" s="1"/>
  <c r="J133" i="17"/>
  <c r="O133" i="17" s="1"/>
  <c r="J134" i="17"/>
  <c r="J135" i="17"/>
  <c r="O135" i="17" s="1"/>
  <c r="J136" i="17"/>
  <c r="O136" i="17" s="1"/>
  <c r="J137" i="17"/>
  <c r="O137" i="17" s="1"/>
  <c r="J138" i="17"/>
  <c r="J139" i="17"/>
  <c r="O139" i="17" s="1"/>
  <c r="J140" i="17"/>
  <c r="O140" i="17" s="1"/>
  <c r="J141" i="17"/>
  <c r="J142" i="17"/>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J198" i="17"/>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J210" i="17"/>
  <c r="O210" i="17" s="1"/>
  <c r="J211" i="17"/>
  <c r="O211" i="17" s="1"/>
  <c r="J212" i="17"/>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J247" i="17"/>
  <c r="J248" i="17"/>
  <c r="J249" i="17"/>
  <c r="J250" i="17"/>
  <c r="O250" i="17" s="1"/>
  <c r="J251" i="17"/>
  <c r="O251" i="17" s="1"/>
  <c r="J252" i="17"/>
  <c r="O252" i="17" s="1"/>
  <c r="J253" i="17"/>
  <c r="O253" i="17" s="1"/>
  <c r="J254" i="17"/>
  <c r="O254" i="17" s="1"/>
  <c r="J255" i="17"/>
  <c r="O255" i="17" s="1"/>
  <c r="J256" i="17"/>
  <c r="O256" i="17" s="1"/>
  <c r="J257" i="17"/>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J295" i="17"/>
  <c r="O295" i="17" s="1"/>
  <c r="J296" i="17"/>
  <c r="J297" i="17"/>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J322" i="17"/>
  <c r="O322" i="17" s="1"/>
  <c r="J323" i="17"/>
  <c r="O323" i="17" s="1"/>
  <c r="J324" i="17"/>
  <c r="O324" i="17" s="1"/>
  <c r="J325" i="17"/>
  <c r="O325" i="17" s="1"/>
  <c r="J326" i="17"/>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J355" i="17"/>
  <c r="O355" i="17" s="1"/>
  <c r="J356" i="17"/>
  <c r="J357" i="17"/>
  <c r="J358" i="17"/>
  <c r="O358" i="17" s="1"/>
  <c r="J359" i="17"/>
  <c r="O359" i="17" s="1"/>
  <c r="J360" i="17"/>
  <c r="O360" i="17" s="1"/>
  <c r="J361" i="17"/>
  <c r="O361" i="17" s="1"/>
  <c r="J362" i="17"/>
  <c r="O362" i="17" s="1"/>
  <c r="J363" i="17"/>
  <c r="O363" i="17" s="1"/>
  <c r="J364" i="17"/>
  <c r="O364" i="17" s="1"/>
  <c r="J365" i="17"/>
  <c r="O365" i="17" s="1"/>
  <c r="J366" i="17"/>
  <c r="J367" i="17"/>
  <c r="J368" i="17"/>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J426" i="17"/>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J439" i="17"/>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J474" i="17"/>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J513" i="17"/>
  <c r="O513" i="17" s="1"/>
  <c r="J514" i="17"/>
  <c r="O514" i="17" s="1"/>
  <c r="J515" i="17"/>
  <c r="O515" i="17" s="1"/>
  <c r="J516" i="17"/>
  <c r="O516" i="17" s="1"/>
  <c r="J517" i="17"/>
  <c r="O517" i="17" s="1"/>
  <c r="J518" i="17"/>
  <c r="O518" i="17" s="1"/>
  <c r="J519" i="17"/>
  <c r="O519" i="17" s="1"/>
  <c r="J520" i="17"/>
  <c r="O520" i="17" s="1"/>
  <c r="J521" i="17"/>
  <c r="O521" i="17" s="1"/>
  <c r="J522" i="17"/>
  <c r="J523" i="17"/>
  <c r="O523" i="17" s="1"/>
  <c r="J524" i="17"/>
  <c r="O524" i="17" s="1"/>
  <c r="J525" i="17"/>
  <c r="J526" i="17"/>
  <c r="J527" i="17"/>
  <c r="O527" i="17" s="1"/>
  <c r="J528" i="17"/>
  <c r="O528" i="17" s="1"/>
  <c r="J529" i="17"/>
  <c r="O529" i="17" s="1"/>
  <c r="J530" i="17"/>
  <c r="O530" i="17" s="1"/>
  <c r="J531" i="17"/>
  <c r="O531" i="17" s="1"/>
  <c r="J532" i="17"/>
  <c r="O532" i="17" s="1"/>
  <c r="J533" i="17"/>
  <c r="O533" i="17" s="1"/>
  <c r="J534" i="17"/>
  <c r="O534" i="17" s="1"/>
  <c r="J535" i="17"/>
  <c r="O535" i="17" s="1"/>
  <c r="J536" i="17"/>
  <c r="J537" i="17"/>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J582" i="17"/>
  <c r="J583" i="17"/>
  <c r="O583" i="17" s="1"/>
  <c r="J584" i="17"/>
  <c r="O584" i="17" s="1"/>
  <c r="J585" i="17"/>
  <c r="J586" i="17"/>
  <c r="O586" i="17" s="1"/>
  <c r="J587" i="17"/>
  <c r="O587" i="17" s="1"/>
  <c r="J588" i="17"/>
  <c r="O588" i="17" s="1"/>
  <c r="J589" i="17"/>
  <c r="O589" i="17" s="1"/>
  <c r="J590" i="17"/>
  <c r="O590" i="17" s="1"/>
  <c r="J591" i="17"/>
  <c r="O591" i="17" s="1"/>
  <c r="J592" i="17"/>
  <c r="O592" i="17" s="1"/>
  <c r="J593" i="17"/>
  <c r="J594" i="17"/>
  <c r="O594" i="17" s="1"/>
  <c r="J595" i="17"/>
  <c r="O595" i="17" s="1"/>
  <c r="J596" i="17"/>
  <c r="J597" i="17"/>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J634" i="17"/>
  <c r="O634" i="17" s="1"/>
  <c r="J635" i="17"/>
  <c r="O635" i="17" s="1"/>
  <c r="J636" i="17"/>
  <c r="O636" i="17" s="1"/>
  <c r="J637" i="17"/>
  <c r="O637" i="17" s="1"/>
  <c r="J638" i="17"/>
  <c r="O638" i="17" s="1"/>
  <c r="J639" i="17"/>
  <c r="O639" i="17" s="1"/>
  <c r="J640" i="17"/>
  <c r="O640" i="17" s="1"/>
  <c r="J641" i="17"/>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J655" i="17"/>
  <c r="J656" i="17"/>
  <c r="O656" i="17" s="1"/>
  <c r="J657" i="17"/>
  <c r="O657" i="17" s="1"/>
  <c r="J658" i="17"/>
  <c r="O658" i="17" s="1"/>
  <c r="J659" i="17"/>
  <c r="O659" i="17" s="1"/>
  <c r="J660" i="17"/>
  <c r="O660" i="17" s="1"/>
  <c r="J661" i="17"/>
  <c r="O661" i="17" s="1"/>
  <c r="J662" i="17"/>
  <c r="O662" i="17" s="1"/>
  <c r="J663" i="17"/>
  <c r="O663" i="17" s="1"/>
  <c r="J664" i="17"/>
  <c r="O664" i="17" s="1"/>
  <c r="J665" i="17"/>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J704" i="17"/>
  <c r="J705" i="17"/>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J762" i="17"/>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J774" i="17"/>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J801" i="17"/>
  <c r="J802" i="17"/>
  <c r="J803" i="17"/>
  <c r="O803" i="17" s="1"/>
  <c r="J804" i="17"/>
  <c r="O804" i="17" s="1"/>
  <c r="J805" i="17"/>
  <c r="O805" i="17" s="1"/>
  <c r="J806" i="17"/>
  <c r="O806" i="17" s="1"/>
  <c r="J807" i="17"/>
  <c r="O807" i="17" s="1"/>
  <c r="J808" i="17"/>
  <c r="O808" i="17" s="1"/>
  <c r="J809" i="17"/>
  <c r="O809" i="17" s="1"/>
  <c r="J810" i="17"/>
  <c r="J811" i="17"/>
  <c r="O811" i="17" s="1"/>
  <c r="J812" i="17"/>
  <c r="O812" i="17" s="1"/>
  <c r="J813" i="17"/>
  <c r="J814" i="17"/>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J850" i="17"/>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J863" i="17"/>
  <c r="O863" i="17" s="1"/>
  <c r="J864" i="17"/>
  <c r="O864" i="17" s="1"/>
  <c r="J865" i="17"/>
  <c r="O865" i="17" s="1"/>
  <c r="J866" i="17"/>
  <c r="O866" i="17" s="1"/>
  <c r="J867" i="17"/>
  <c r="O867" i="17" s="1"/>
  <c r="J868" i="17"/>
  <c r="O868" i="17" s="1"/>
  <c r="J869" i="17"/>
  <c r="O869" i="17" s="1"/>
  <c r="J870" i="17"/>
  <c r="O870" i="17" s="1"/>
  <c r="J871" i="17"/>
  <c r="O871" i="17" s="1"/>
  <c r="J872" i="17"/>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J907" i="17"/>
  <c r="O907" i="17" s="1"/>
  <c r="J908" i="17"/>
  <c r="O908" i="17" s="1"/>
  <c r="J909" i="17"/>
  <c r="J910" i="17"/>
  <c r="J911" i="17"/>
  <c r="O911" i="17" s="1"/>
  <c r="J912" i="17"/>
  <c r="O912" i="17" s="1"/>
  <c r="J913" i="17"/>
  <c r="O913" i="17" s="1"/>
  <c r="J914" i="17"/>
  <c r="O914" i="17" s="1"/>
  <c r="J915" i="17"/>
  <c r="O915" i="17" s="1"/>
  <c r="J916" i="17"/>
  <c r="O916" i="17" s="1"/>
  <c r="J917" i="17"/>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J954" i="17"/>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J967" i="17"/>
  <c r="J968" i="17"/>
  <c r="O968" i="17" s="1"/>
  <c r="J969" i="17"/>
  <c r="O969" i="17" s="1"/>
  <c r="J970" i="17"/>
  <c r="O970" i="17" s="1"/>
  <c r="J971" i="17"/>
  <c r="O971" i="17" s="1"/>
  <c r="J972" i="17"/>
  <c r="O972" i="17" s="1"/>
  <c r="J973" i="17"/>
  <c r="O973" i="17" s="1"/>
  <c r="J974" i="17"/>
  <c r="O974" i="17" s="1"/>
  <c r="J975" i="17"/>
  <c r="O975" i="17" s="1"/>
  <c r="J976" i="17"/>
  <c r="O976" i="17" s="1"/>
  <c r="J977" i="17"/>
  <c r="J978" i="17"/>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5" i="17"/>
  <c r="J6" i="17"/>
  <c r="J7" i="17"/>
  <c r="J8" i="17"/>
  <c r="O8" i="17" s="1"/>
  <c r="J9" i="17"/>
  <c r="O9" i="17" s="1"/>
  <c r="J10" i="17"/>
  <c r="O10" i="17" s="1"/>
  <c r="J11" i="17"/>
  <c r="O11" i="17" s="1"/>
  <c r="J12" i="17"/>
  <c r="O12" i="17" s="1"/>
  <c r="J13" i="17"/>
  <c r="O13" i="17" s="1"/>
  <c r="J4" i="17"/>
  <c r="O4" i="17" s="1"/>
  <c r="K4" i="17"/>
  <c r="L4" i="17"/>
  <c r="J3" i="17"/>
  <c r="O3" i="17" s="1"/>
  <c r="K3" i="17"/>
  <c r="L3" i="17"/>
  <c r="J2" i="17"/>
  <c r="K2" i="17"/>
  <c r="L2" i="17"/>
  <c r="M2" i="17" s="1"/>
  <c r="I11" i="17"/>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I33" i="17"/>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I53" i="17"/>
  <c r="I54" i="17"/>
  <c r="N54" i="17" s="1"/>
  <c r="I55" i="17"/>
  <c r="N55" i="17" s="1"/>
  <c r="I56" i="17"/>
  <c r="I57" i="17"/>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I102" i="17"/>
  <c r="N102" i="17" s="1"/>
  <c r="I103" i="17"/>
  <c r="N103" i="17" s="1"/>
  <c r="I104" i="17"/>
  <c r="I105" i="17"/>
  <c r="I106" i="17"/>
  <c r="I107" i="17"/>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I123" i="17"/>
  <c r="N123" i="17" s="1"/>
  <c r="I124" i="17"/>
  <c r="N124" i="17" s="1"/>
  <c r="I125" i="17"/>
  <c r="N125" i="17" s="1"/>
  <c r="I126" i="17"/>
  <c r="N126" i="17" s="1"/>
  <c r="I127" i="17"/>
  <c r="N127" i="17" s="1"/>
  <c r="I128" i="17"/>
  <c r="N128" i="17" s="1"/>
  <c r="I129" i="17"/>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I149" i="17"/>
  <c r="I150" i="17"/>
  <c r="N150" i="17" s="1"/>
  <c r="I151" i="17"/>
  <c r="N151" i="17" s="1"/>
  <c r="I152" i="17"/>
  <c r="I153" i="17"/>
  <c r="I154" i="17"/>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I178" i="17"/>
  <c r="I179" i="17"/>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I197" i="17"/>
  <c r="I198" i="17"/>
  <c r="N198" i="17" s="1"/>
  <c r="I199" i="17"/>
  <c r="N199" i="17" s="1"/>
  <c r="I200" i="17"/>
  <c r="I201" i="17"/>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I225" i="17"/>
  <c r="I226" i="17"/>
  <c r="I227" i="17"/>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I243" i="17"/>
  <c r="N243" i="17" s="1"/>
  <c r="I244" i="17"/>
  <c r="N244" i="17" s="1"/>
  <c r="I245" i="17"/>
  <c r="I246" i="17"/>
  <c r="N246" i="17" s="1"/>
  <c r="I247" i="17"/>
  <c r="N247" i="17" s="1"/>
  <c r="I248" i="17"/>
  <c r="I249" i="17"/>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I272" i="17"/>
  <c r="N272" i="17" s="1"/>
  <c r="I273" i="17"/>
  <c r="N273" i="17" s="1"/>
  <c r="I274" i="17"/>
  <c r="N274" i="17" s="1"/>
  <c r="I275" i="17"/>
  <c r="N275" i="17" s="1"/>
  <c r="I276" i="17"/>
  <c r="N276" i="17" s="1"/>
  <c r="I277" i="17"/>
  <c r="N277" i="17" s="1"/>
  <c r="I278" i="17"/>
  <c r="N278" i="17" s="1"/>
  <c r="I279" i="17"/>
  <c r="N279" i="17" s="1"/>
  <c r="I280" i="17"/>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I317" i="17"/>
  <c r="I318" i="17"/>
  <c r="I319" i="17"/>
  <c r="N319" i="17" s="1"/>
  <c r="I320" i="17"/>
  <c r="N320" i="17" s="1"/>
  <c r="I321" i="17"/>
  <c r="I322" i="17"/>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I354" i="17"/>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I378" i="17"/>
  <c r="I379" i="17"/>
  <c r="N379" i="17" s="1"/>
  <c r="I380" i="17"/>
  <c r="N380" i="17" s="1"/>
  <c r="I381" i="17"/>
  <c r="I382" i="17"/>
  <c r="I383" i="17"/>
  <c r="I384" i="17"/>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I425" i="17"/>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I449" i="17"/>
  <c r="I450" i="17"/>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I473" i="17"/>
  <c r="I474" i="17"/>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I490" i="17"/>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I509" i="17"/>
  <c r="I510" i="17"/>
  <c r="I511" i="17"/>
  <c r="N511" i="17" s="1"/>
  <c r="I512" i="17"/>
  <c r="N512" i="17" s="1"/>
  <c r="I513" i="17"/>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I534" i="17"/>
  <c r="I535" i="17"/>
  <c r="N535" i="17" s="1"/>
  <c r="I536" i="17"/>
  <c r="N536" i="17" s="1"/>
  <c r="I537" i="17"/>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I550" i="17"/>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I569" i="17"/>
  <c r="I570" i="17"/>
  <c r="I571" i="17"/>
  <c r="N571" i="17" s="1"/>
  <c r="I572" i="17"/>
  <c r="N572" i="17" s="1"/>
  <c r="I573" i="17"/>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I593" i="17"/>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I606" i="17"/>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I629" i="17"/>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I678" i="17"/>
  <c r="I679" i="17"/>
  <c r="N679" i="17" s="1"/>
  <c r="I680" i="17"/>
  <c r="N680" i="17" s="1"/>
  <c r="I681" i="17"/>
  <c r="I682" i="17"/>
  <c r="I683" i="17"/>
  <c r="I684" i="17"/>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I701" i="17"/>
  <c r="I702" i="17"/>
  <c r="I703" i="17"/>
  <c r="N703" i="17" s="1"/>
  <c r="I704" i="17"/>
  <c r="N704" i="17" s="1"/>
  <c r="I705" i="17"/>
  <c r="N705" i="17" s="1"/>
  <c r="I706" i="17"/>
  <c r="N706" i="17" s="1"/>
  <c r="I707" i="17"/>
  <c r="N707" i="17" s="1"/>
  <c r="I708" i="17"/>
  <c r="N708" i="17" s="1"/>
  <c r="I709" i="17"/>
  <c r="N709" i="17" s="1"/>
  <c r="I710" i="17"/>
  <c r="N710" i="17" s="1"/>
  <c r="I711" i="17"/>
  <c r="N711" i="17" s="1"/>
  <c r="I712" i="17"/>
  <c r="I713" i="17"/>
  <c r="I714" i="17"/>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I733" i="17"/>
  <c r="N733" i="17" s="1"/>
  <c r="I734" i="17"/>
  <c r="N734" i="17" s="1"/>
  <c r="I735" i="17"/>
  <c r="N735" i="17" s="1"/>
  <c r="I736" i="17"/>
  <c r="I737" i="17"/>
  <c r="I738" i="17"/>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I787" i="17"/>
  <c r="I788" i="17"/>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I817" i="17"/>
  <c r="N817" i="17" s="1"/>
  <c r="I818" i="17"/>
  <c r="N818" i="17" s="1"/>
  <c r="I819" i="17"/>
  <c r="N819" i="17" s="1"/>
  <c r="I820" i="17"/>
  <c r="N820" i="17" s="1"/>
  <c r="I821" i="17"/>
  <c r="N821" i="17" s="1"/>
  <c r="I822" i="17"/>
  <c r="N822" i="17" s="1"/>
  <c r="I823" i="17"/>
  <c r="N823" i="17" s="1"/>
  <c r="I824" i="17"/>
  <c r="I825" i="17"/>
  <c r="I826" i="17"/>
  <c r="N826" i="17" s="1"/>
  <c r="I827" i="17"/>
  <c r="N827" i="17" s="1"/>
  <c r="I828" i="17"/>
  <c r="N828" i="17" s="1"/>
  <c r="I829" i="17"/>
  <c r="N829" i="17" s="1"/>
  <c r="I830" i="17"/>
  <c r="N830" i="17" s="1"/>
  <c r="I831" i="17"/>
  <c r="N831" i="17" s="1"/>
  <c r="I832" i="17"/>
  <c r="N832" i="17" s="1"/>
  <c r="I833" i="17"/>
  <c r="I834" i="17"/>
  <c r="N834" i="17" s="1"/>
  <c r="I835" i="17"/>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I859" i="17"/>
  <c r="I860" i="17"/>
  <c r="I861" i="17"/>
  <c r="I862" i="17"/>
  <c r="N862" i="17" s="1"/>
  <c r="I863" i="17"/>
  <c r="I864" i="17"/>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I884" i="17"/>
  <c r="N884" i="17" s="1"/>
  <c r="I885" i="17"/>
  <c r="N885" i="17" s="1"/>
  <c r="I886" i="17"/>
  <c r="N886" i="17" s="1"/>
  <c r="I887" i="17"/>
  <c r="N887" i="17" s="1"/>
  <c r="I888" i="17"/>
  <c r="N888" i="17" s="1"/>
  <c r="I889" i="17"/>
  <c r="N889" i="17" s="1"/>
  <c r="I890" i="17"/>
  <c r="N890" i="17" s="1"/>
  <c r="I891" i="17"/>
  <c r="N891" i="17" s="1"/>
  <c r="I892" i="17"/>
  <c r="N892" i="17" s="1"/>
  <c r="I893" i="17"/>
  <c r="I894" i="17"/>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I932" i="17"/>
  <c r="I933" i="17"/>
  <c r="I934" i="17"/>
  <c r="N934" i="17" s="1"/>
  <c r="I935" i="17"/>
  <c r="I936" i="17"/>
  <c r="I937" i="17"/>
  <c r="I938" i="17"/>
  <c r="I939" i="17"/>
  <c r="N939" i="17" s="1"/>
  <c r="I940" i="17"/>
  <c r="N940" i="17" s="1"/>
  <c r="I941" i="17"/>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I989" i="17"/>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I1001" i="17"/>
  <c r="N1001" i="17" s="1"/>
  <c r="I3" i="17"/>
  <c r="N3" i="17" s="1"/>
  <c r="I4" i="17"/>
  <c r="N4" i="17" s="1"/>
  <c r="I5" i="17"/>
  <c r="N5" i="17" s="1"/>
  <c r="I6" i="17"/>
  <c r="N6" i="17" s="1"/>
  <c r="I7" i="17"/>
  <c r="N7" i="17" s="1"/>
  <c r="I8" i="17"/>
  <c r="N8" i="17" s="1"/>
  <c r="I9" i="17"/>
  <c r="N9" i="17" s="1"/>
  <c r="I10" i="17"/>
  <c r="N10" i="17" s="1"/>
  <c r="I2"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3" i="17"/>
  <c r="H4" i="17"/>
  <c r="H5" i="17"/>
  <c r="H6" i="17"/>
  <c r="H7" i="17"/>
  <c r="H8" i="17"/>
  <c r="H9" i="17"/>
  <c r="H10" i="17"/>
  <c r="H11" i="17"/>
  <c r="H2"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517" i="17"/>
  <c r="G518" i="17"/>
  <c r="G519" i="17"/>
  <c r="G520" i="17"/>
  <c r="G52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37" i="17"/>
  <c r="G38" i="17"/>
  <c r="G39" i="17"/>
  <c r="G40" i="17"/>
  <c r="G41" i="17"/>
  <c r="G42" i="17"/>
  <c r="G43" i="17"/>
  <c r="G44" i="17"/>
  <c r="G45" i="17"/>
  <c r="G46" i="17"/>
  <c r="G47" i="17"/>
  <c r="G48" i="17"/>
  <c r="G49" i="17"/>
  <c r="G50" i="17"/>
  <c r="G51" i="17"/>
  <c r="G52" i="17"/>
  <c r="G53" i="17"/>
  <c r="G54" i="17"/>
  <c r="G55" i="17"/>
  <c r="G56" i="17"/>
  <c r="G57" i="17"/>
  <c r="G58" i="17"/>
  <c r="G59" i="17"/>
  <c r="G22" i="17"/>
  <c r="G23" i="17"/>
  <c r="G24" i="17"/>
  <c r="G25" i="17"/>
  <c r="G26" i="17"/>
  <c r="G27" i="17"/>
  <c r="G28" i="17"/>
  <c r="G29" i="17"/>
  <c r="G30" i="17"/>
  <c r="G31" i="17"/>
  <c r="G32" i="17"/>
  <c r="G33" i="17"/>
  <c r="G34" i="17"/>
  <c r="G35" i="17"/>
  <c r="G36" i="17"/>
  <c r="G13" i="17"/>
  <c r="G14" i="17"/>
  <c r="G15" i="17"/>
  <c r="G16" i="17"/>
  <c r="G17" i="17"/>
  <c r="G18" i="17"/>
  <c r="G19" i="17"/>
  <c r="G20" i="17"/>
  <c r="G21" i="17"/>
  <c r="G10" i="17"/>
  <c r="G11" i="17"/>
  <c r="G12" i="17"/>
  <c r="G7" i="17"/>
  <c r="G8" i="17"/>
  <c r="G9" i="17"/>
  <c r="G3" i="17"/>
  <c r="G4" i="17"/>
  <c r="G5" i="17"/>
  <c r="G6" i="17"/>
  <c r="G2"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5" i="17"/>
  <c r="F6" i="17"/>
  <c r="F7" i="17"/>
  <c r="F8" i="17"/>
  <c r="F9" i="17"/>
  <c r="F10" i="17"/>
  <c r="F11" i="17"/>
  <c r="F3" i="17"/>
  <c r="F4" i="17"/>
  <c r="F2" i="17"/>
</calcChain>
</file>

<file path=xl/sharedStrings.xml><?xml version="1.0" encoding="utf-8"?>
<sst xmlns="http://schemas.openxmlformats.org/spreadsheetml/2006/main" count="11129" uniqueCount="6223">
  <si>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</si>
  <si>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</si>
  <si>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</si>
  <si>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</si>
  <si>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</si>
  <si>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</si>
  <si>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</si>
  <si>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</si>
  <si>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</si>
  <si>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</si>
  <si>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</si>
  <si>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</si>
  <si>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</si>
  <si>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</si>
  <si>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</si>
  <si>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</si>
  <si>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</si>
  <si>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</si>
  <si>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</si>
  <si>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</si>
  <si>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</si>
  <si>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</si>
  <si>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</si>
  <si>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</si>
  <si>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</si>
  <si>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</si>
  <si>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</si>
  <si>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</si>
  <si>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</si>
  <si>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</si>
  <si>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</si>
  <si>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</si>
  <si>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</si>
  <si>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</si>
  <si>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</si>
  <si>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</si>
  <si>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</si>
  <si>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</si>
  <si>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</si>
  <si>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</si>
  <si>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</si>
  <si>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</si>
  <si>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</si>
  <si>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</si>
  <si>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</si>
  <si>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</si>
  <si>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</si>
  <si>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</si>
  <si>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</si>
  <si>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</si>
  <si>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</si>
  <si>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</si>
  <si>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</si>
  <si>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</si>
  <si>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</si>
  <si>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</si>
  <si>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</si>
  <si>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</si>
  <si>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</si>
  <si>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</si>
  <si>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</si>
  <si>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</si>
  <si>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</si>
  <si>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</si>
  <si>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</si>
  <si>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</si>
  <si>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</si>
  <si>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</si>
  <si>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</si>
  <si>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</si>
  <si>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</si>
  <si>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</si>
  <si>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</si>
  <si>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</si>
  <si>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</si>
  <si>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</si>
  <si>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</si>
  <si>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</si>
  <si>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</si>
  <si>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</si>
  <si>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</si>
  <si>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</si>
  <si>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</si>
  <si>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</si>
  <si>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</si>
  <si>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</si>
  <si>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</si>
  <si>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</si>
  <si>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</si>
  <si>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</si>
  <si>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</si>
  <si>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</si>
  <si>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</si>
  <si>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</si>
  <si>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</si>
  <si>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</si>
  <si>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</si>
  <si>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</si>
  <si>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</si>
  <si>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</si>
  <si>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</si>
  <si>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</si>
  <si>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</si>
  <si>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</si>
  <si>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</si>
  <si>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</si>
  <si>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</si>
  <si>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</si>
  <si>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</si>
  <si>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</si>
  <si>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</si>
  <si>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</si>
  <si>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</si>
  <si>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</si>
  <si>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</si>
  <si>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</si>
  <si>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</si>
  <si>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</si>
  <si>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</si>
  <si>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</si>
  <si>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</si>
  <si>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</si>
  <si>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</si>
  <si>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</si>
  <si>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</si>
  <si>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</si>
  <si>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</si>
  <si>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</si>
  <si>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</si>
  <si>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</si>
  <si>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</si>
  <si>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</si>
  <si>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</si>
  <si>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</si>
  <si>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</si>
  <si>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</si>
  <si>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</si>
  <si>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</si>
  <si>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</si>
  <si>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</si>
  <si>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</si>
  <si>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</si>
  <si>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</si>
  <si>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</si>
  <si>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</si>
  <si>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</si>
  <si>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</si>
  <si>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</si>
  <si>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</si>
  <si>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</si>
  <si>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</si>
  <si>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</si>
  <si>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</si>
  <si>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</si>
  <si>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</si>
  <si>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</si>
  <si>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</si>
  <si>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</si>
  <si>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</si>
  <si>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</si>
  <si>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</si>
  <si>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</si>
  <si>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</si>
  <si>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</si>
  <si>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</si>
  <si>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</si>
  <si>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</si>
  <si>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</si>
  <si>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</si>
  <si>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</si>
  <si>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</si>
  <si>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</si>
  <si>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</si>
  <si>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</si>
  <si>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</si>
  <si>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</si>
  <si>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</si>
  <si>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</si>
  <si>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</si>
  <si>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</si>
  <si>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</si>
  <si>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</si>
  <si>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</si>
  <si>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</si>
  <si>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</si>
  <si>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</si>
  <si>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</si>
  <si>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</si>
  <si>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</si>
  <si>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</si>
  <si>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</si>
  <si>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</si>
  <si>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</si>
  <si>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</si>
  <si>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</si>
  <si>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</si>
  <si>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</si>
  <si>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</si>
  <si>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</si>
  <si>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</si>
  <si>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</si>
  <si>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</si>
  <si>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</si>
  <si>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</si>
  <si>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</si>
  <si>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</si>
  <si>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</si>
  <si>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</si>
  <si>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</si>
  <si>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</si>
  <si>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</si>
  <si>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</si>
  <si>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</si>
  <si>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</si>
  <si>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</si>
  <si>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</si>
  <si>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</si>
  <si>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</si>
  <si>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</si>
  <si>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</si>
  <si>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</si>
  <si>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</si>
  <si>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</si>
  <si>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</si>
  <si>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</si>
  <si>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</si>
  <si>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</si>
  <si>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</si>
  <si>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</si>
  <si>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</si>
  <si>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</si>
  <si>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</si>
  <si>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</si>
  <si>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</si>
  <si>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</si>
  <si>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</si>
  <si>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</si>
  <si>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</si>
  <si>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</si>
  <si>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</si>
  <si>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</si>
  <si>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</si>
  <si>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</si>
  <si>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</si>
  <si>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</si>
  <si>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</si>
  <si>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</si>
  <si>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</si>
  <si>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</si>
  <si>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</si>
  <si>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</si>
  <si>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</si>
  <si>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</si>
  <si>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</si>
  <si>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</si>
  <si>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</si>
  <si>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</si>
  <si>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</si>
  <si>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</si>
  <si>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</si>
  <si>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</si>
  <si>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</si>
  <si>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</si>
  <si>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</si>
  <si>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</si>
  <si>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</si>
  <si>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</si>
  <si>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</si>
  <si>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</si>
  <si>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</si>
  <si>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</si>
  <si>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</si>
  <si>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</si>
  <si>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</si>
  <si>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</si>
  <si>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</si>
  <si>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</si>
  <si>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</si>
  <si>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</si>
  <si>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</si>
  <si>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</si>
  <si>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</si>
  <si>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</si>
  <si>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</si>
  <si>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</si>
  <si>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</si>
  <si>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</si>
  <si>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</si>
  <si>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</si>
  <si>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</si>
  <si>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</si>
  <si>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</si>
  <si>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</si>
  <si>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</si>
  <si>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</si>
  <si>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</si>
  <si>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</si>
  <si>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</si>
  <si>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</si>
  <si>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</si>
  <si>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</si>
  <si>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</si>
  <si>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</si>
  <si>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</si>
  <si>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</si>
  <si>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</si>
  <si>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</si>
  <si>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</si>
  <si>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</si>
  <si>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</si>
  <si>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</si>
  <si>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</si>
  <si>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</si>
  <si>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</si>
  <si>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</si>
  <si>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</si>
  <si>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</si>
  <si>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</si>
  <si>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</si>
  <si>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</si>
  <si>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</si>
  <si>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</si>
  <si>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</si>
  <si>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</si>
  <si>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</si>
  <si>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</si>
  <si>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</si>
  <si>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</si>
  <si>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</si>
  <si>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</si>
  <si>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</si>
  <si>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</si>
  <si>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</si>
  <si>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</si>
  <si>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</si>
  <si>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</si>
  <si>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</si>
  <si>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</si>
  <si>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</si>
  <si>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</si>
  <si>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</si>
  <si>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</si>
  <si>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</si>
  <si>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</si>
  <si>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</si>
  <si>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</si>
  <si>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</si>
  <si>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</si>
  <si>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</si>
  <si>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</si>
  <si>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</si>
  <si>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</si>
  <si>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</si>
  <si>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</si>
  <si>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</si>
  <si>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</si>
  <si>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</si>
  <si>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</si>
  <si>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</si>
  <si>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</si>
  <si>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</si>
  <si>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</si>
  <si>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</si>
  <si>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</si>
  <si>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</si>
  <si>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</si>
  <si>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</si>
  <si>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</si>
  <si>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</si>
  <si>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</si>
  <si>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</si>
  <si>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</si>
  <si>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</si>
  <si>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</si>
  <si>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</si>
  <si>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</si>
  <si>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</si>
  <si>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</si>
  <si>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</si>
  <si>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</si>
  <si>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</si>
  <si>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</si>
  <si>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</si>
  <si>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</si>
  <si>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</si>
  <si>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</si>
  <si>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</si>
  <si>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</si>
  <si>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</si>
  <si>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</si>
  <si>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</si>
  <si>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</si>
  <si>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</si>
  <si>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</si>
  <si>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</si>
  <si>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</si>
  <si>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</si>
  <si>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</si>
  <si>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</si>
  <si>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</si>
  <si>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</si>
  <si>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</si>
  <si>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</si>
  <si>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</si>
  <si>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</si>
  <si>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</si>
  <si>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</si>
  <si>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</si>
  <si>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</si>
  <si>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</si>
  <si>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</si>
  <si>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</si>
  <si>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</si>
  <si>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</si>
  <si>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</si>
  <si>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</si>
  <si>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</si>
  <si>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</si>
  <si>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</si>
  <si>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</si>
  <si>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</si>
  <si>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</si>
  <si>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</si>
  <si>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</si>
  <si>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</si>
  <si>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</si>
  <si>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</si>
  <si>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</si>
  <si>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</si>
  <si>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</si>
  <si>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</si>
  <si>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</si>
  <si>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</si>
  <si>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</si>
  <si>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</si>
  <si>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</si>
  <si>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</si>
  <si>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</si>
  <si>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</si>
  <si>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</si>
  <si>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</si>
  <si>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</si>
  <si>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</si>
  <si>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</si>
  <si>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</si>
  <si>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</si>
  <si>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</si>
  <si>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</si>
  <si>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</si>
  <si>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</si>
  <si>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</si>
  <si>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</si>
  <si>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</si>
  <si>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</si>
  <si>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</si>
  <si>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</si>
  <si>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</si>
  <si>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</si>
  <si>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</si>
  <si>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</si>
  <si>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</si>
  <si>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</si>
  <si>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</si>
  <si>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</si>
  <si>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</si>
  <si>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</si>
  <si>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</si>
  <si>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</si>
  <si>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</si>
  <si>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</si>
  <si>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</si>
  <si>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</si>
  <si>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</si>
  <si>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</si>
  <si>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</si>
  <si>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</si>
  <si>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</si>
  <si>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</si>
  <si>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</si>
  <si>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</si>
  <si>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</si>
  <si>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</si>
  <si>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</si>
  <si>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</si>
  <si>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</si>
  <si>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</si>
  <si>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</si>
  <si>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</si>
  <si>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</si>
  <si>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</si>
  <si>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</si>
  <si>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</si>
  <si>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</si>
  <si>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</si>
  <si>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</si>
  <si>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</si>
  <si>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</si>
  <si>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</si>
  <si>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</si>
  <si>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</si>
  <si>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</si>
  <si>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</si>
  <si>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</si>
  <si>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</si>
  <si>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</si>
  <si>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</si>
  <si>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</si>
  <si>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</si>
  <si>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</si>
  <si>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</si>
  <si>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</si>
  <si>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</si>
  <si>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</si>
  <si>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</si>
  <si>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</si>
  <si>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</si>
  <si>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</si>
  <si>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</si>
  <si>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</si>
  <si>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</si>
  <si>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</si>
  <si>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</si>
  <si>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</si>
  <si>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</si>
  <si>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</si>
  <si>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</si>
  <si>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</si>
  <si>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</si>
  <si>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</si>
  <si>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</si>
  <si>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</si>
  <si>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</si>
  <si>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</si>
  <si>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</si>
  <si>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</si>
  <si>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</si>
  <si>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</si>
  <si>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</si>
  <si>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</si>
  <si>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</si>
  <si>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</si>
  <si>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</si>
  <si>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</si>
  <si>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</si>
  <si>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</si>
  <si>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</si>
  <si>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</si>
  <si>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</si>
  <si>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</si>
  <si>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</si>
  <si>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</si>
  <si>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</si>
  <si>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</si>
  <si>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</si>
  <si>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</si>
  <si>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</si>
  <si>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</si>
  <si>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</si>
  <si>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</si>
  <si>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</si>
  <si>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</si>
  <si>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</si>
  <si>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</si>
  <si>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</si>
  <si>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</si>
  <si>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</si>
  <si>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</si>
  <si>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</si>
  <si>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</si>
  <si>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</si>
  <si>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</si>
  <si>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</si>
  <si>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</si>
  <si>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</si>
  <si>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</si>
  <si>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</si>
  <si>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</si>
  <si>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</si>
  <si>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</si>
  <si>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</si>
  <si>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</si>
  <si>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</si>
  <si>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</si>
  <si>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</si>
  <si>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</si>
  <si>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</si>
  <si>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</si>
  <si>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</si>
  <si>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</si>
  <si>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</si>
  <si>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</si>
  <si>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</si>
  <si>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</si>
  <si>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</si>
  <si>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</si>
  <si>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</si>
  <si>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</si>
  <si>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</si>
  <si>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</si>
  <si>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</si>
  <si>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</si>
  <si>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</si>
  <si>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</si>
  <si>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</si>
  <si>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</si>
  <si>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</si>
  <si>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</si>
  <si>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</si>
  <si>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</si>
  <si>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</si>
  <si>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</si>
  <si>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</si>
  <si>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</si>
  <si>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</si>
  <si>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</si>
  <si>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</si>
  <si>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</si>
  <si>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</si>
  <si>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</si>
  <si>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</si>
  <si>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</si>
  <si>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</si>
  <si>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</si>
  <si>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</si>
  <si>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</si>
  <si>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</si>
  <si>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</si>
  <si>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</si>
  <si>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</si>
  <si>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</si>
  <si>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</si>
  <si>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</si>
  <si>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</si>
  <si>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</si>
  <si>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</si>
  <si>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</si>
  <si>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</si>
  <si>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</si>
  <si>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</si>
  <si>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</si>
  <si>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</si>
  <si>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</si>
  <si>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</si>
  <si>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</si>
  <si>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</si>
  <si>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</si>
  <si>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</si>
  <si>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</si>
  <si>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</si>
  <si>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</si>
  <si>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</si>
  <si>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</si>
  <si>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</si>
  <si>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</si>
  <si>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</si>
  <si>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</si>
  <si>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</si>
  <si>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</si>
  <si>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</si>
  <si>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</si>
  <si>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</si>
  <si>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</si>
  <si>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</si>
  <si>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</si>
  <si>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</si>
  <si>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</si>
  <si>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</si>
  <si>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</si>
  <si>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</si>
  <si>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</si>
  <si>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</si>
  <si>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</si>
  <si>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</si>
  <si>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</si>
  <si>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</si>
  <si>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</si>
  <si>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</si>
  <si>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</si>
  <si>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</si>
  <si>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</si>
  <si>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</si>
  <si>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</si>
  <si>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</si>
  <si>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</si>
  <si>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</si>
  <si>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</si>
  <si>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</si>
  <si>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</si>
  <si>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</si>
  <si>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</si>
  <si>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</si>
  <si>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</si>
  <si>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</si>
  <si>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</si>
  <si>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</si>
  <si>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</si>
  <si>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</si>
  <si>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</si>
  <si>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</si>
  <si>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</si>
  <si>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</si>
  <si>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</si>
  <si>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</si>
  <si>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</si>
  <si>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</si>
  <si>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</si>
  <si>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</si>
  <si>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</si>
  <si>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</si>
  <si>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</si>
  <si>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</si>
  <si>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</si>
  <si>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</si>
  <si>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</si>
  <si>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</si>
  <si>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</si>
  <si>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</si>
  <si>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</si>
  <si>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</si>
  <si>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</si>
  <si>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</si>
  <si>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</si>
  <si>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</si>
  <si>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</si>
  <si>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</si>
  <si>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</si>
  <si>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</si>
  <si>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</si>
  <si>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</si>
  <si>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</si>
  <si>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</si>
  <si>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</si>
  <si>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</si>
  <si>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</si>
  <si>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</si>
  <si>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</si>
  <si>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</si>
  <si>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</si>
  <si>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</si>
  <si>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</si>
  <si>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</si>
  <si>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</si>
  <si>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</si>
  <si>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</si>
  <si>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</si>
  <si>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</si>
  <si>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</si>
  <si>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</si>
  <si>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</si>
  <si>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</si>
  <si>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</si>
  <si>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</si>
  <si>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</si>
  <si>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</si>
  <si>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</si>
  <si>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</si>
  <si>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</si>
  <si>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</si>
  <si>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</si>
  <si>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</si>
  <si>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</si>
  <si>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</si>
  <si>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</si>
  <si>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</si>
  <si>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</si>
  <si>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</si>
  <si>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</si>
  <si>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</si>
  <si>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</si>
  <si>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</si>
  <si>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</si>
  <si>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</si>
  <si>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</si>
  <si>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</si>
  <si>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</si>
  <si>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</si>
  <si>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</si>
  <si>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</si>
  <si>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</si>
  <si>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</si>
  <si>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</si>
  <si>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</si>
  <si>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</si>
  <si>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</si>
  <si>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</si>
  <si>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</si>
  <si>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</si>
  <si>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</si>
  <si>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</si>
  <si>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</si>
  <si>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</si>
  <si>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</si>
  <si>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</si>
  <si>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</si>
  <si>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</si>
  <si>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</si>
  <si>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</si>
  <si>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</si>
  <si>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</si>
  <si>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</si>
  <si>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</si>
  <si>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</si>
  <si>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</si>
  <si>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</si>
  <si>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</si>
  <si>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</si>
  <si>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</si>
  <si>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</si>
  <si>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</si>
  <si>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</si>
  <si>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</si>
  <si>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</si>
  <si>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</si>
  <si>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</si>
  <si>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</si>
  <si>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</si>
  <si>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</si>
  <si>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</si>
  <si>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</si>
  <si>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</si>
  <si>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</si>
  <si>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</si>
  <si>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</si>
  <si>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</si>
  <si>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</si>
  <si>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</si>
  <si>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</si>
  <si>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</si>
  <si>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</si>
  <si>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</si>
  <si>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</si>
  <si>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</si>
  <si>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</si>
  <si>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</si>
  <si>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</si>
  <si>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</si>
  <si>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</si>
  <si>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</si>
  <si>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</si>
  <si>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</si>
  <si>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</si>
  <si>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</si>
  <si>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</si>
  <si>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</si>
  <si>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</si>
  <si>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</si>
  <si>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</si>
  <si>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</si>
  <si>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</si>
  <si>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</si>
  <si>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</si>
  <si>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</si>
  <si>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</si>
  <si>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</si>
  <si>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</si>
  <si>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</si>
  <si>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</si>
  <si>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</si>
  <si>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</si>
  <si>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</si>
  <si>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</si>
  <si>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</si>
  <si>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</si>
  <si>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</si>
  <si>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</si>
  <si>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</si>
  <si>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</si>
  <si>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</si>
  <si>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</si>
  <si>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</si>
  <si>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</si>
  <si>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</si>
  <si>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</si>
  <si>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</si>
  <si>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</si>
  <si>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</si>
  <si>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</si>
  <si>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</si>
  <si>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</si>
  <si>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</si>
  <si>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</si>
  <si>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</si>
  <si>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</si>
  <si>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</si>
  <si>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</si>
  <si>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</si>
  <si>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</si>
  <si>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</si>
  <si>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</si>
  <si>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</si>
  <si>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</si>
  <si>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</si>
  <si>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</si>
  <si>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</si>
  <si>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</si>
  <si>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</si>
  <si>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</si>
  <si>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</si>
  <si>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</si>
  <si>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</si>
  <si>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</si>
  <si>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</si>
  <si>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</si>
  <si>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</si>
  <si>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</si>
  <si>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</si>
  <si>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</si>
  <si>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</si>
  <si>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</si>
  <si>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</si>
  <si>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</si>
  <si>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</si>
  <si>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</si>
  <si>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</si>
  <si>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</si>
  <si>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</si>
  <si>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</si>
  <si>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</si>
  <si>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</si>
  <si>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</si>
  <si>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</si>
  <si>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</si>
  <si>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</si>
  <si>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</si>
  <si>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</si>
  <si>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</si>
  <si>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</si>
  <si>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</si>
  <si>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</si>
  <si>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</si>
  <si>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</si>
  <si>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</si>
  <si>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</si>
  <si>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</si>
  <si>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</si>
  <si>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</si>
  <si>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</si>
  <si>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</si>
  <si>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</si>
  <si>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</si>
  <si>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</si>
  <si>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</si>
  <si>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</si>
  <si>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</si>
  <si>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</si>
  <si>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</si>
  <si>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</si>
  <si>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</si>
  <si>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</si>
  <si>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</si>
  <si>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</si>
  <si>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</si>
  <si>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</si>
  <si>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</si>
  <si>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</si>
  <si>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</si>
  <si>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</si>
  <si>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</si>
  <si>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</si>
  <si>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</si>
  <si>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</si>
  <si>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</si>
  <si>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</si>
  <si>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</si>
  <si>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</si>
  <si>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</si>
  <si>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</si>
  <si>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</si>
  <si>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</si>
  <si>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</si>
  <si>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</si>
  <si>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</si>
  <si>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</si>
  <si>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</si>
  <si>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</si>
  <si>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</si>
  <si>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</si>
  <si>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</si>
  <si>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</si>
  <si>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</si>
  <si>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</si>
  <si>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</si>
  <si>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</si>
  <si>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</si>
  <si>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</si>
  <si>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</si>
  <si>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</si>
  <si>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</si>
  <si>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</si>
  <si>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</si>
  <si>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</si>
  <si>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</si>
  <si>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</si>
  <si>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</si>
  <si>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</si>
  <si>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</si>
  <si>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</si>
  <si>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</si>
  <si>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</si>
  <si>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</si>
  <si>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</si>
  <si>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</si>
  <si>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</si>
  <si>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</si>
  <si>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</si>
  <si>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</si>
  <si>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</si>
  <si>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</si>
  <si>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</si>
  <si>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</si>
  <si>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</si>
  <si>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</si>
  <si>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</si>
  <si>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</si>
  <si>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</si>
  <si>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</si>
  <si>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</si>
  <si>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</si>
  <si>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</si>
  <si>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</si>
  <si>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</si>
  <si>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</si>
  <si>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</si>
  <si>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</si>
  <si>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</si>
  <si>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</si>
  <si>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</si>
  <si>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</si>
  <si>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</si>
  <si>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</si>
  <si>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</si>
  <si>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</si>
  <si>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</si>
  <si>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</si>
  <si>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</si>
  <si>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</si>
  <si>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</si>
  <si>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</si>
  <si>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</si>
  <si>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</si>
  <si>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</si>
  <si>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</si>
  <si>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</si>
  <si>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</si>
  <si>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</si>
  <si>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</si>
  <si>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</si>
  <si>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</si>
  <si>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</si>
  <si>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</si>
  <si>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</si>
  <si>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</si>
  <si>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</si>
  <si>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</si>
  <si>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</si>
  <si>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</si>
  <si>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</si>
  <si>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</si>
  <si>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</si>
  <si>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</si>
  <si>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</si>
  <si>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</si>
  <si>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</si>
  <si>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</si>
  <si>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</si>
  <si>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</si>
  <si>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</si>
  <si>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</si>
  <si>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</si>
  <si>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</si>
  <si>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</si>
  <si>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</si>
  <si>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</si>
  <si>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</si>
  <si>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</si>
  <si>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</si>
  <si>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</si>
  <si>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</si>
  <si>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</si>
  <si>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</si>
  <si>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</si>
  <si>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</si>
  <si>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</si>
  <si>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</si>
  <si>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</si>
  <si>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</si>
  <si>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</si>
  <si>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</si>
  <si>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</si>
  <si>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</si>
  <si>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</si>
  <si>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</si>
  <si>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</si>
  <si>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</si>
  <si>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</si>
  <si>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</si>
  <si>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</si>
  <si>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</si>
  <si>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</si>
  <si>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</si>
  <si>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</si>
  <si>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</si>
  <si>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</si>
  <si>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</si>
  <si>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</si>
  <si>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</si>
  <si>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</si>
  <si>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</si>
  <si>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</si>
  <si>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</si>
  <si>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</si>
  <si>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</si>
  <si>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</si>
  <si>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</si>
  <si>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</si>
  <si>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</si>
  <si>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</si>
  <si>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</si>
  <si>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</si>
  <si>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</si>
  <si>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</si>
  <si>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</si>
  <si>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</si>
  <si>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</si>
  <si>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</si>
  <si>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</si>
  <si>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</si>
  <si>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</si>
  <si>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</si>
  <si>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</si>
  <si>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</si>
  <si>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</si>
  <si>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</si>
  <si>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</si>
  <si>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</si>
  <si>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</si>
  <si>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</si>
  <si>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</si>
  <si>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</si>
  <si>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</si>
  <si>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</si>
  <si>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</si>
  <si>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</si>
  <si>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</si>
  <si>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</si>
  <si>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</si>
  <si>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</si>
  <si>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</si>
  <si>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</si>
  <si>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</si>
  <si>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</si>
  <si>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</si>
  <si>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</si>
  <si>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</si>
  <si>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</si>
  <si>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</si>
  <si>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</si>
  <si>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</si>
  <si>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</si>
  <si>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</si>
  <si>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</si>
  <si>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</si>
  <si>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</si>
  <si>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</si>
  <si>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</si>
  <si>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</si>
  <si>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</si>
  <si>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</si>
  <si>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</si>
  <si>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</si>
  <si>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</si>
  <si>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</si>
  <si>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</si>
  <si>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</si>
  <si>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</si>
  <si>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</si>
  <si>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</si>
  <si>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</si>
  <si>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</si>
  <si>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</si>
  <si>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</si>
  <si>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</si>
  <si>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</si>
  <si>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</si>
  <si>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</si>
  <si>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</si>
  <si>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</si>
  <si>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</si>
  <si>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</si>
  <si>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</si>
  <si>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</si>
  <si>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</si>
  <si>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</si>
  <si>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</si>
  <si>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</si>
  <si>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</si>
  <si>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</si>
  <si>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</si>
  <si>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</si>
  <si>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</si>
  <si>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</si>
  <si>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</si>
  <si>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</si>
  <si>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</si>
  <si>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</si>
  <si>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</si>
  <si>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</si>
  <si>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</si>
  <si>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</si>
  <si>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</si>
  <si>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</si>
  <si>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</si>
  <si>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</si>
  <si>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</si>
  <si>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</si>
  <si>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</si>
  <si>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</si>
  <si>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</si>
  <si>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</si>
  <si>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</si>
  <si>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</si>
  <si>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</si>
  <si>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</si>
  <si>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</si>
  <si>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</si>
  <si>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</si>
  <si>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</si>
  <si>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</si>
  <si>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</si>
  <si>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</si>
  <si>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</si>
  <si>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</si>
  <si>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</si>
  <si>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</si>
  <si>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</si>
  <si>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</si>
  <si>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</si>
  <si>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</si>
  <si>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</si>
  <si>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</si>
  <si>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</si>
  <si>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</si>
  <si>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</si>
  <si>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</si>
  <si>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</si>
  <si>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</si>
  <si>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</si>
  <si>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</si>
  <si>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</si>
  <si>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</si>
  <si>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</si>
  <si>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</si>
  <si>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</si>
  <si>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</si>
  <si>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</si>
  <si>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</si>
  <si>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</si>
  <si>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</si>
  <si>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</si>
  <si>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</si>
  <si>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</si>
  <si>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</si>
  <si>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</si>
  <si>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</si>
  <si>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</si>
  <si>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</si>
  <si>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</si>
  <si>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</si>
  <si>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</si>
  <si>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</si>
  <si>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</si>
  <si>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</si>
  <si>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</si>
  <si>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</si>
  <si>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</si>
  <si>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</si>
  <si>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</si>
  <si>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</si>
  <si>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</si>
  <si>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</si>
  <si>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</si>
  <si>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</si>
  <si>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</si>
  <si>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</si>
  <si>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</si>
  <si>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</si>
  <si>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</si>
  <si>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</si>
  <si>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</si>
  <si>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</si>
  <si>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</si>
  <si>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</si>
  <si>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</si>
  <si>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</si>
  <si>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</si>
  <si>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</si>
  <si>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</si>
  <si>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</si>
  <si>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</si>
  <si>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</si>
  <si>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</si>
  <si>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</si>
  <si>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</si>
  <si>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</si>
  <si>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</si>
  <si>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</si>
  <si>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</si>
  <si>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</si>
  <si>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</si>
  <si>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</si>
  <si>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</si>
  <si>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</si>
  <si>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</si>
  <si>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</si>
  <si>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</si>
  <si>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</si>
  <si>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</si>
  <si>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</si>
  <si>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</si>
  <si>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</si>
  <si>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</si>
  <si>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</si>
  <si>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</si>
  <si>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</si>
  <si>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</si>
  <si>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</si>
  <si>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</si>
  <si>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</si>
  <si>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</si>
  <si>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</si>
  <si>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</si>
  <si>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</si>
  <si>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</si>
  <si>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</si>
  <si>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</si>
  <si>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</si>
  <si>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</si>
  <si>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</si>
  <si>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</si>
  <si>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</si>
  <si>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</si>
  <si>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</si>
  <si>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</si>
  <si>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</si>
  <si>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</si>
  <si>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</si>
  <si>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</si>
  <si>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</si>
  <si>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</si>
  <si>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</si>
  <si>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</si>
  <si>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</si>
  <si>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</si>
  <si>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</si>
  <si>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</si>
  <si>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</si>
  <si>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</si>
  <si>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</si>
  <si>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</si>
  <si>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</si>
  <si>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</si>
  <si>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</si>
  <si>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</si>
  <si>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</si>
  <si>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</si>
  <si>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</si>
  <si>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</si>
  <si>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</si>
  <si>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</si>
  <si>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</si>
  <si>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</si>
  <si>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</si>
  <si>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</si>
  <si>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</si>
  <si>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</si>
  <si>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</si>
  <si>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</si>
  <si>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</si>
  <si>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</si>
  <si>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</si>
  <si>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</si>
  <si>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</si>
  <si>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</si>
  <si>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</si>
  <si>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</si>
  <si>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</si>
  <si>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</si>
  <si>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</si>
  <si>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</si>
  <si>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</si>
  <si>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</si>
  <si>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</si>
  <si>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</si>
  <si>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</si>
  <si>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</si>
  <si>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</si>
  <si>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</si>
  <si>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</si>
  <si>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</si>
  <si>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</si>
  <si>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</si>
  <si>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</si>
  <si>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</si>
  <si>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</si>
  <si>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</si>
  <si>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</si>
  <si>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</si>
  <si>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</si>
  <si>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</si>
  <si>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</si>
  <si>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</si>
  <si>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</si>
  <si>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</si>
  <si>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</si>
  <si>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</si>
  <si>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</si>
  <si>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</si>
  <si>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</si>
  <si>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</si>
  <si>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</si>
  <si>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</si>
  <si>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</si>
  <si>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</si>
  <si>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</si>
  <si>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</si>
  <si>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</si>
  <si>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</si>
  <si>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</si>
  <si>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</si>
  <si>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</si>
  <si>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</si>
  <si>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</si>
  <si>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</si>
  <si>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</si>
  <si>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</si>
  <si>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</si>
  <si>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</si>
  <si>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</si>
  <si>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</si>
  <si>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</si>
  <si>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</si>
  <si>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</si>
  <si>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</si>
  <si>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</si>
  <si>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</si>
  <si>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</si>
  <si>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</si>
  <si>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</si>
  <si>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</si>
  <si>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</si>
  <si>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</si>
  <si>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</si>
  <si>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</si>
  <si>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</si>
  <si>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</si>
  <si>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</si>
  <si>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</si>
  <si>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</si>
  <si>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</si>
  <si>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</si>
  <si>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</si>
  <si>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</si>
  <si>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</si>
  <si>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</si>
  <si>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</si>
  <si>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</si>
  <si>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</si>
  <si>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</si>
  <si>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</si>
  <si>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</si>
  <si>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</si>
  <si>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</si>
  <si>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</si>
  <si>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</si>
  <si>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</si>
  <si>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</si>
  <si>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</si>
  <si>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</si>
  <si>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</si>
  <si>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</si>
  <si>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</si>
  <si>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</si>
  <si>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</si>
  <si>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</si>
  <si>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</si>
  <si>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</si>
  <si>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</si>
  <si>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</si>
  <si>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</si>
  <si>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</si>
  <si>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</si>
  <si>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</si>
  <si>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</si>
  <si>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</si>
  <si>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</si>
  <si>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</si>
  <si>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</si>
  <si>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</si>
  <si>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</si>
  <si>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</si>
  <si>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</si>
  <si>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</si>
  <si>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</si>
  <si>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</si>
  <si>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</si>
  <si>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</si>
  <si>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</si>
  <si>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</si>
  <si>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</si>
  <si>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</si>
  <si>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</si>
  <si>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</si>
  <si>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</si>
  <si>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</si>
  <si>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</si>
  <si>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</si>
  <si>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</si>
  <si>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</si>
  <si>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</si>
  <si>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</si>
  <si>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</si>
  <si>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</si>
  <si>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</si>
  <si>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</si>
  <si>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</si>
  <si>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</si>
  <si>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</si>
  <si>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</si>
  <si>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</si>
  <si>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</si>
  <si>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</si>
  <si>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</si>
  <si>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</si>
  <si>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</si>
  <si>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</si>
  <si>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</si>
  <si>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</si>
  <si>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</si>
  <si>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</si>
  <si>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</si>
  <si>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</si>
  <si>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</si>
  <si>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</si>
  <si>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</si>
  <si>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</si>
  <si>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</si>
  <si>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</si>
  <si>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</si>
  <si>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</si>
  <si>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</si>
  <si>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</si>
  <si>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</si>
  <si>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</si>
  <si>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</si>
  <si>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</si>
  <si>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</si>
  <si>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</si>
  <si>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</si>
  <si>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</si>
  <si>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</si>
  <si>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</si>
  <si>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</si>
  <si>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</si>
  <si>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</si>
  <si>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</si>
  <si>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</si>
  <si>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</si>
  <si>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</si>
  <si>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</si>
  <si>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</si>
  <si>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</si>
  <si>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</si>
  <si>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</si>
  <si>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</si>
  <si>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</si>
  <si>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</si>
  <si>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</si>
  <si>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</si>
  <si>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</si>
  <si>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</si>
  <si>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</si>
  <si>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</si>
  <si>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</si>
  <si>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</si>
  <si>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</si>
  <si>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</si>
  <si>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</si>
  <si>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</si>
  <si>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</si>
  <si>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</si>
  <si>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</si>
  <si>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</si>
  <si>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</si>
  <si>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</si>
  <si>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</si>
  <si>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</si>
  <si>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</si>
  <si>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</si>
  <si>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</si>
  <si>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</si>
  <si>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</si>
  <si>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</si>
  <si>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</si>
  <si>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</si>
  <si>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</si>
  <si>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</si>
  <si>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</si>
  <si>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</si>
  <si>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</si>
  <si>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</si>
  <si>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</si>
  <si>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</si>
  <si>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</si>
  <si>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</si>
  <si>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</si>
  <si>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</si>
  <si>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</si>
  <si>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</si>
  <si>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</si>
  <si>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</si>
  <si>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</si>
  <si>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</si>
  <si>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</si>
  <si>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</si>
  <si>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</si>
  <si>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</si>
  <si>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</si>
  <si>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</si>
  <si>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</si>
  <si>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</si>
  <si>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</si>
  <si>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</si>
  <si>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</si>
  <si>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</si>
  <si>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</si>
  <si>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</si>
  <si>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</si>
  <si>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</si>
  <si>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</si>
  <si>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</si>
  <si>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</si>
  <si>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</si>
  <si>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</si>
  <si>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</si>
  <si>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</si>
  <si>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</si>
  <si>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</si>
  <si>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</si>
  <si>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</si>
  <si>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</si>
  <si>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</si>
  <si>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</si>
  <si>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</si>
  <si>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</si>
  <si>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</si>
  <si>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</si>
  <si>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</si>
  <si>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</si>
  <si>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</si>
  <si>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</si>
  <si>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</si>
  <si>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</si>
  <si>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</si>
  <si>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</si>
  <si>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</si>
  <si>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</si>
  <si>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</si>
  <si>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</si>
  <si>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</si>
  <si>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</si>
  <si>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</si>
  <si>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</si>
  <si>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</si>
  <si>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</si>
  <si>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</si>
  <si>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</si>
  <si>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</si>
  <si>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</si>
  <si>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</si>
  <si>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</si>
  <si>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</si>
  <si>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</si>
  <si>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</si>
  <si>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</si>
  <si>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</si>
  <si>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</si>
  <si>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</si>
  <si>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</si>
  <si>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</si>
  <si>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</si>
  <si>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</si>
  <si>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</si>
  <si>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</si>
  <si>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</si>
  <si>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</si>
  <si>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</si>
  <si>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</si>
  <si>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</si>
  <si>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</si>
  <si>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</si>
  <si>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</si>
  <si>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</si>
  <si>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</si>
  <si>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</si>
  <si>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</si>
  <si>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</si>
  <si>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</si>
  <si>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</si>
  <si>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</si>
  <si>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</si>
  <si>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</si>
  <si>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</si>
  <si>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</si>
  <si>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</si>
  <si>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</si>
  <si>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</si>
  <si>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</si>
  <si>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</si>
  <si>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</si>
  <si>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</si>
  <si>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</si>
  <si>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</si>
  <si>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</si>
  <si>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</si>
  <si>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</si>
  <si>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</si>
  <si>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</si>
  <si>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</si>
  <si>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</si>
  <si>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</si>
  <si>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</si>
  <si>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</si>
  <si>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</si>
  <si>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</si>
  <si>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</si>
  <si>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</si>
  <si>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</si>
  <si>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</si>
  <si>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</si>
  <si>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</si>
  <si>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</si>
  <si>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</si>
  <si>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</si>
  <si>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</si>
  <si>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</si>
  <si>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</si>
  <si>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</si>
  <si>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</si>
  <si>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</si>
  <si>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</si>
  <si>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</si>
  <si>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</si>
  <si>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</si>
  <si>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</si>
  <si>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</si>
  <si>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</si>
  <si>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</si>
  <si>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</si>
  <si>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</si>
  <si>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</si>
  <si>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</si>
  <si>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</si>
  <si>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</si>
  <si>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</si>
  <si>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</si>
  <si>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</si>
  <si>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</si>
  <si>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</si>
  <si>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</si>
  <si>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</si>
  <si>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</si>
  <si>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</si>
  <si>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</si>
  <si>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</si>
  <si>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</si>
  <si>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</si>
  <si>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</si>
  <si>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</si>
  <si>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</si>
  <si>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</si>
  <si>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</si>
  <si>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</si>
  <si>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</si>
  <si>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</si>
  <si>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</si>
  <si>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</si>
  <si>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</si>
  <si>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</si>
  <si>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</si>
  <si>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</si>
  <si>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</si>
  <si>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</si>
  <si>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</si>
  <si>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</si>
  <si>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</si>
  <si>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</si>
  <si>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</si>
  <si>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</si>
  <si>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</si>
  <si>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</si>
  <si>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</si>
  <si>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</si>
  <si>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</si>
  <si>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</si>
  <si>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</si>
  <si>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</si>
  <si>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</si>
  <si>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</si>
  <si>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</si>
  <si>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</si>
  <si>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</si>
  <si>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</si>
  <si>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</si>
  <si>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</si>
  <si>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</si>
  <si>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</si>
  <si>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</si>
  <si>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</si>
  <si>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</si>
  <si>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</si>
  <si>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</si>
  <si>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</si>
  <si>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</si>
  <si>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</si>
  <si>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</si>
  <si>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</si>
  <si>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</si>
  <si>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</si>
  <si>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</si>
  <si>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</si>
  <si>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</si>
  <si>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</si>
  <si>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</si>
  <si>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</si>
  <si>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</si>
  <si>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</si>
  <si>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</si>
  <si>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</si>
  <si>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</si>
  <si>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</si>
  <si>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</si>
  <si>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</si>
  <si>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</si>
  <si>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</si>
  <si>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</si>
  <si>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</si>
  <si>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</si>
  <si>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</si>
  <si>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</si>
  <si>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</si>
  <si>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</si>
  <si>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</si>
  <si>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</si>
  <si>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</si>
  <si>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</si>
  <si>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</si>
  <si>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</si>
  <si>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</si>
  <si>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</si>
  <si>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</si>
  <si>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</si>
  <si>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</si>
  <si>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</si>
  <si>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</si>
  <si>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</si>
  <si>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</si>
  <si>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</si>
  <si>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</si>
  <si>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</si>
  <si>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</si>
  <si>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</si>
  <si>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</si>
  <si>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</si>
  <si>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</si>
  <si>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</si>
  <si>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</si>
  <si>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</si>
  <si>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</si>
  <si>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</si>
  <si>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</si>
  <si>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</si>
  <si>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</si>
  <si>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</si>
  <si>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</si>
  <si>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</si>
  <si>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</si>
  <si>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</si>
  <si>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</si>
  <si>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</si>
  <si>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</si>
  <si>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</si>
  <si>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</si>
  <si>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</si>
  <si>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</si>
  <si>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</si>
  <si>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</si>
  <si>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</si>
  <si>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</si>
  <si>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</si>
  <si>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</si>
  <si>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</si>
  <si>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</si>
  <si>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</si>
  <si>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</si>
  <si>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</si>
  <si>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</si>
  <si>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</si>
  <si>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</si>
  <si>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</si>
  <si>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</si>
  <si>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</si>
  <si>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</si>
  <si>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</si>
  <si>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</si>
  <si>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</si>
  <si>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</si>
  <si>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</si>
  <si>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</si>
  <si>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</si>
  <si>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</si>
  <si>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</si>
  <si>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</si>
  <si>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</si>
  <si>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</si>
  <si>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</si>
  <si>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</si>
  <si>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</si>
  <si>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</si>
  <si>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</si>
  <si>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</si>
  <si>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</si>
  <si>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</si>
  <si>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</si>
  <si>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</si>
  <si>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</si>
  <si>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</si>
  <si>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</si>
  <si>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</si>
  <si>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</si>
  <si>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</si>
  <si>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</si>
  <si>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</si>
  <si>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</si>
  <si>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</si>
  <si>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</si>
  <si>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</si>
  <si>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</si>
  <si>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</si>
  <si>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</si>
  <si>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</si>
  <si>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</si>
  <si>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</si>
  <si>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</si>
  <si>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</si>
  <si>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</si>
  <si>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</si>
  <si>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</si>
  <si>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</si>
  <si>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</si>
  <si>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</si>
  <si>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</si>
  <si>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</si>
  <si>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</si>
  <si>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</si>
  <si>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</si>
  <si>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</si>
  <si>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</si>
  <si>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</si>
  <si>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</si>
  <si>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</si>
  <si>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</si>
  <si>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</si>
  <si>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</si>
  <si>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</si>
  <si>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</si>
  <si>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</si>
  <si>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</si>
  <si>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</si>
  <si>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</si>
  <si>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</si>
  <si>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</si>
  <si>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</si>
  <si>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</si>
  <si>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</si>
  <si>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</si>
  <si>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</si>
  <si>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</si>
  <si>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</si>
  <si>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</si>
  <si>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</si>
  <si>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</si>
  <si>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</si>
  <si>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</si>
  <si>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</si>
  <si>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</si>
  <si>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</si>
  <si>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</si>
  <si>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</si>
  <si>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</si>
  <si>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</si>
  <si>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</si>
  <si>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</si>
  <si>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</si>
  <si>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</si>
  <si>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</si>
  <si>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</si>
  <si>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</si>
  <si>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</si>
  <si>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</si>
  <si>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</si>
  <si>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</si>
  <si>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</si>
  <si>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</si>
  <si>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</si>
  <si>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</si>
  <si>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</si>
  <si>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</si>
  <si>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</si>
  <si>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</si>
  <si>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</si>
  <si>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</si>
  <si>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</si>
  <si>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</si>
  <si>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</si>
  <si>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</si>
  <si>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</si>
  <si>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</si>
  <si>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</si>
  <si>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</si>
  <si>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</si>
  <si>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</si>
  <si>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</si>
  <si>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</si>
  <si>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</si>
  <si>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</si>
  <si>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</si>
  <si>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</si>
  <si>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</si>
  <si>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</si>
  <si>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</si>
  <si>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</si>
  <si>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</si>
  <si>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</si>
  <si>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</si>
  <si>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</si>
  <si>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</si>
  <si>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</si>
  <si>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</si>
  <si>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</si>
  <si>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</si>
  <si>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</si>
  <si>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</si>
  <si>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</si>
  <si>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</si>
  <si>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</si>
  <si>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</si>
  <si>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</si>
  <si>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</si>
  <si>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</si>
  <si>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</si>
  <si>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</si>
  <si>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</si>
  <si>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</si>
  <si>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</si>
  <si>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</si>
  <si>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</si>
  <si>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</si>
  <si>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</si>
  <si>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</si>
  <si>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</si>
  <si>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</si>
  <si>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</si>
  <si>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</si>
  <si>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</si>
  <si>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</si>
  <si>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</si>
  <si>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</si>
  <si>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</si>
  <si>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</si>
  <si>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</si>
  <si>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</si>
  <si>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</si>
  <si>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</si>
  <si>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</si>
  <si>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</si>
  <si>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</si>
  <si>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</si>
  <si>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</si>
  <si>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</si>
  <si>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</si>
  <si>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</si>
  <si>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</si>
  <si>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</si>
  <si>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</si>
  <si>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</si>
  <si>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</si>
  <si>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</si>
  <si>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</si>
  <si>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</si>
  <si>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</si>
  <si>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</si>
  <si>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</si>
  <si>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</si>
  <si>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</si>
  <si>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</si>
  <si>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</si>
  <si>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</si>
  <si>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</si>
  <si>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</si>
  <si>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</si>
  <si>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</si>
  <si>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</si>
  <si>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</si>
  <si>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</si>
  <si>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</si>
  <si>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</si>
  <si>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</si>
  <si>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</si>
  <si>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</si>
  <si>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</si>
  <si>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</si>
  <si>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</si>
  <si>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</si>
  <si>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</si>
  <si>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</si>
  <si>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</si>
  <si>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</si>
  <si>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</si>
  <si>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</si>
  <si>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</si>
  <si>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</si>
  <si>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</si>
  <si>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</si>
  <si>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</si>
  <si>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</si>
  <si>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</si>
  <si>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</si>
  <si>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</si>
  <si>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</si>
  <si>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</si>
  <si>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</si>
  <si>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</si>
  <si>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</si>
  <si>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</si>
  <si>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</si>
  <si>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</si>
  <si>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</si>
  <si>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</si>
  <si>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</si>
  <si>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</si>
  <si>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</si>
  <si>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</si>
  <si>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</si>
  <si>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</si>
  <si>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</si>
  <si>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</si>
  <si>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</si>
  <si>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</si>
  <si>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</si>
  <si>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</si>
  <si>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</si>
  <si>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</si>
  <si>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</si>
  <si>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</si>
  <si>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</si>
  <si>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</si>
  <si>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</si>
  <si>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</si>
  <si>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</si>
  <si>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</si>
  <si>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</si>
  <si>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</si>
  <si>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</si>
  <si>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</si>
  <si>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</si>
  <si>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</si>
  <si>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</si>
  <si>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</si>
  <si>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</si>
  <si>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</si>
  <si>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</si>
  <si>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</si>
  <si>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</si>
  <si>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</si>
  <si>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</si>
  <si>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</si>
  <si>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</si>
  <si>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</si>
  <si>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</si>
  <si>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</si>
  <si>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</si>
  <si>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</si>
  <si>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</si>
  <si>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</si>
  <si>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</si>
  <si>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</si>
  <si>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</si>
  <si>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</si>
  <si>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</si>
  <si>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</si>
  <si>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</si>
  <si>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</si>
  <si>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</si>
  <si>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</si>
  <si>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</si>
  <si>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</si>
  <si>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</si>
  <si>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</si>
  <si>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</si>
  <si>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</si>
  <si>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</si>
  <si>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</si>
  <si>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</si>
  <si>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</si>
  <si>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</si>
  <si>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</si>
  <si>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</si>
  <si>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</si>
  <si>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</si>
  <si>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</si>
  <si>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</si>
  <si>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</si>
  <si>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</si>
  <si>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</si>
  <si>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</si>
  <si>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</si>
  <si>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</si>
  <si>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</si>
  <si>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</si>
  <si>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</si>
  <si>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</si>
  <si>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</si>
  <si>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</si>
  <si>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</si>
  <si>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</si>
  <si>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</si>
  <si>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</si>
  <si>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</si>
  <si>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</si>
  <si>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</si>
  <si>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</si>
  <si>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</si>
  <si>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</si>
  <si>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</si>
  <si>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</si>
  <si>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</si>
  <si>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</si>
  <si>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</si>
  <si>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</si>
  <si>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</si>
  <si>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</si>
  <si>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</si>
  <si>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</si>
  <si>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</si>
  <si>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</si>
  <si>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</si>
  <si>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</si>
  <si>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</si>
  <si>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</si>
  <si>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</si>
  <si>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</si>
  <si>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</si>
  <si>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</si>
  <si>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</si>
  <si>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</si>
  <si>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</si>
  <si>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</si>
  <si>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</si>
  <si>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</si>
  <si>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</si>
  <si>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</si>
  <si>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</si>
  <si>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</si>
  <si>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</si>
  <si>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</si>
  <si>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</si>
  <si>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</si>
  <si>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</si>
  <si>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</si>
  <si>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</si>
  <si>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</si>
  <si>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</si>
  <si>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</si>
  <si>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</si>
  <si>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</si>
  <si>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</si>
  <si>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</si>
  <si>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</si>
  <si>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</si>
  <si>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</si>
  <si>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</si>
  <si>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</si>
  <si>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</si>
  <si>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</si>
  <si>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</si>
  <si>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</si>
  <si>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</si>
  <si>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</si>
  <si>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</si>
  <si>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</si>
  <si>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</si>
  <si>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</si>
  <si>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</si>
  <si>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</si>
  <si>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</si>
  <si>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</si>
  <si>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</si>
  <si>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</si>
  <si>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</si>
  <si>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</si>
  <si>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</si>
  <si>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</si>
  <si>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</si>
  <si>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</si>
  <si>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</si>
  <si>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</si>
  <si>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</si>
  <si>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</si>
  <si>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</si>
  <si>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</si>
  <si>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</si>
  <si>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</si>
  <si>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</si>
  <si>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</si>
  <si>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</si>
  <si>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</si>
  <si>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</si>
  <si>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</si>
  <si>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</si>
  <si>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</si>
  <si>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</si>
  <si>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</si>
  <si>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</si>
  <si>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</si>
  <si>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</si>
  <si>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</si>
  <si>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</si>
  <si>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</si>
  <si>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</si>
  <si>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</si>
  <si>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</si>
  <si>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</si>
  <si>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</si>
  <si>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</si>
  <si>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</si>
  <si>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</si>
  <si>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</si>
  <si>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</si>
  <si>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</si>
  <si>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</si>
  <si>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</si>
  <si>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</si>
  <si>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</si>
  <si>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</si>
  <si>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</si>
  <si>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</si>
  <si>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</si>
  <si>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</si>
  <si>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</si>
  <si>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</si>
  <si>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</si>
  <si>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</si>
  <si>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</si>
  <si>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</si>
  <si>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</si>
  <si>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</si>
  <si>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</si>
  <si>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</si>
  <si>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</si>
  <si>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</si>
  <si>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</si>
  <si>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</si>
  <si>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</si>
  <si>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</si>
  <si>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</si>
  <si>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</si>
  <si>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</si>
  <si>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</si>
  <si>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</si>
  <si>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</si>
  <si>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</si>
  <si>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</si>
  <si>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</si>
  <si>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</si>
  <si>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</si>
  <si>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</si>
  <si>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</si>
  <si>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</si>
  <si>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</si>
  <si>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</si>
  <si>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</si>
  <si>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</si>
  <si>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</si>
  <si>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</si>
  <si>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</si>
  <si>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</si>
  <si>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</si>
  <si>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</si>
  <si>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</si>
  <si>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</si>
  <si>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</si>
  <si>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</si>
  <si>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</si>
  <si>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</si>
  <si>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</si>
  <si>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</si>
  <si>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</si>
  <si>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</si>
  <si>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</si>
  <si>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</si>
  <si>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</si>
  <si>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</si>
  <si>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</si>
  <si>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</si>
  <si>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</si>
  <si>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</si>
  <si>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</si>
  <si>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</si>
  <si>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</si>
  <si>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</si>
  <si>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</si>
  <si>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</si>
  <si>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</si>
  <si>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</si>
  <si>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</si>
  <si>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</si>
  <si>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</si>
  <si>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</si>
  <si>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</si>
  <si>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</si>
  <si>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</si>
  <si>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</si>
  <si>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</si>
  <si>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</si>
  <si>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</si>
  <si>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</si>
  <si>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</si>
  <si>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</si>
  <si>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</si>
  <si>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</si>
  <si>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</si>
  <si>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</si>
  <si>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</si>
  <si>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</si>
  <si>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</si>
  <si>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</si>
  <si>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</si>
  <si>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</si>
  <si>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</si>
  <si>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</si>
  <si>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</si>
  <si>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</si>
  <si>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</si>
  <si>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</si>
  <si>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</si>
  <si>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</si>
  <si>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</si>
  <si>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</si>
  <si>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</si>
  <si>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</si>
  <si>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</si>
  <si>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</si>
  <si>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</si>
  <si>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</si>
  <si>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</si>
  <si>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</si>
  <si>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</si>
  <si>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</si>
  <si>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</si>
  <si>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</si>
  <si>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</si>
  <si>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</si>
  <si>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</si>
  <si>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</si>
  <si>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</si>
  <si>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</si>
  <si>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</si>
  <si>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</si>
  <si>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</si>
  <si>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</si>
  <si>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</si>
  <si>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</si>
  <si>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</si>
  <si>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</si>
  <si>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</si>
  <si>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</si>
  <si>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</si>
  <si>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</si>
  <si>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</si>
  <si>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</si>
  <si>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</si>
  <si>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</si>
  <si>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</si>
  <si>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</si>
  <si>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</si>
  <si>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</si>
  <si>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</si>
  <si>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</si>
  <si>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</si>
  <si>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</si>
  <si>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</si>
  <si>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</si>
  <si>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</si>
  <si>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</si>
  <si>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</si>
  <si>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</si>
  <si>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</si>
  <si>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</si>
  <si>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</si>
  <si>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</si>
  <si>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</si>
  <si>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</si>
  <si>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</si>
  <si>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</si>
  <si>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</si>
  <si>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</si>
  <si>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</si>
  <si>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</si>
  <si>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</si>
  <si>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</si>
  <si>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</si>
  <si>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</si>
  <si>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</si>
  <si>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</si>
  <si>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</si>
  <si>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</si>
  <si>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</si>
  <si>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</si>
  <si>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</si>
  <si>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</si>
  <si>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</si>
  <si>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</si>
  <si>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</si>
  <si>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</si>
  <si>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</si>
  <si>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</si>
  <si>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</si>
  <si>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</si>
  <si>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</si>
  <si>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</si>
  <si>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</si>
  <si>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</si>
  <si>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</si>
  <si>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</si>
  <si>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</si>
  <si>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</si>
  <si>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</si>
  <si>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</si>
  <si>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</si>
  <si>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</si>
  <si>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</si>
  <si>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</si>
  <si>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</si>
  <si>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</si>
  <si>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</si>
  <si>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</si>
  <si>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</si>
  <si>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</si>
  <si>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</si>
  <si>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</si>
  <si>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</si>
  <si>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</si>
  <si>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</si>
  <si>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</si>
  <si>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</si>
  <si>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</si>
  <si>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</si>
  <si>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</si>
  <si>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</si>
  <si>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</si>
  <si>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</si>
  <si>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</si>
  <si>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</si>
  <si>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</si>
  <si>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</si>
  <si>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</si>
  <si>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</si>
  <si>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</si>
  <si>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</si>
  <si>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</si>
  <si>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</si>
  <si>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</si>
  <si>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</si>
  <si>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</si>
  <si>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</si>
  <si>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</si>
  <si>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</si>
  <si>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</si>
  <si>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</si>
  <si>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</si>
  <si>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</si>
  <si>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</si>
  <si>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</si>
  <si>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</si>
  <si>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</si>
  <si>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</si>
  <si>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</si>
  <si>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</si>
  <si>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</si>
  <si>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</si>
  <si>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</si>
  <si>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</si>
  <si>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</si>
  <si>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</si>
  <si>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</si>
  <si>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</si>
  <si>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</si>
  <si>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</si>
  <si>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</si>
  <si>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</si>
  <si>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</si>
  <si>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</si>
  <si>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</si>
  <si>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</si>
  <si>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</si>
  <si>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</si>
  <si>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</si>
  <si>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</si>
  <si>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</si>
  <si>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</si>
  <si>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</si>
  <si>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</si>
  <si>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</si>
  <si>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</si>
  <si>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</si>
  <si>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</si>
  <si>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</si>
  <si>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</si>
  <si>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</si>
  <si>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</si>
  <si>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</si>
  <si>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</si>
  <si>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</si>
  <si>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</si>
  <si>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</si>
  <si>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</si>
  <si>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</si>
  <si>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</si>
  <si>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</si>
  <si>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</si>
  <si>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</si>
  <si>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</si>
  <si>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</si>
  <si>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</si>
  <si>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</si>
  <si>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</si>
  <si>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</si>
  <si>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</si>
  <si>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</si>
  <si>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</si>
  <si>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</si>
  <si>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</si>
  <si>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</si>
  <si>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</si>
  <si>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</si>
  <si>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</si>
  <si>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</si>
  <si>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</si>
  <si>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</si>
  <si>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</si>
  <si>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</si>
  <si>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</si>
  <si>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</si>
  <si>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</si>
  <si>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</si>
  <si>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</si>
  <si>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</si>
  <si>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</si>
  <si>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</si>
  <si>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</si>
  <si>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</si>
  <si>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</si>
  <si>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</si>
  <si>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</si>
  <si>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</si>
  <si>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</si>
  <si>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</si>
  <si>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</si>
  <si>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</si>
  <si>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</si>
  <si>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</si>
  <si>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</si>
  <si>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</si>
  <si>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</si>
  <si>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</si>
  <si>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</si>
  <si>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</si>
  <si>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</si>
  <si>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</si>
  <si>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</si>
  <si>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</si>
  <si>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</si>
  <si>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</si>
  <si>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</si>
  <si>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</si>
  <si>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</si>
  <si>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</si>
  <si>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</si>
  <si>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</si>
  <si>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</si>
  <si>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</si>
  <si>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</si>
  <si>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</si>
  <si>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</si>
  <si>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</si>
  <si>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</si>
  <si>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</si>
  <si>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</si>
  <si>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</si>
  <si>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</si>
  <si>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</si>
  <si>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</si>
  <si>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</si>
  <si>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</si>
  <si>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</si>
  <si>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</si>
  <si>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</si>
  <si>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</si>
  <si>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</si>
  <si>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</si>
  <si>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</si>
  <si>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</si>
  <si>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</si>
  <si>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</si>
  <si>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</si>
  <si>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</si>
  <si>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</si>
  <si>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</si>
  <si>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</si>
  <si>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</si>
  <si>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</si>
  <si>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</si>
  <si>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</si>
  <si>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</si>
  <si>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</si>
  <si>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</si>
  <si>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</si>
  <si>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</si>
  <si>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</si>
  <si>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</si>
  <si>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</si>
  <si>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</si>
  <si>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</si>
  <si>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</si>
  <si>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</si>
  <si>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</si>
  <si>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</si>
  <si>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</si>
  <si>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</si>
  <si>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</si>
  <si>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</si>
  <si>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</si>
  <si>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</si>
  <si>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</si>
  <si>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</si>
  <si>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</si>
  <si>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</si>
  <si>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</si>
  <si>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</si>
  <si>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</si>
  <si>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</si>
  <si>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</si>
  <si>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</si>
  <si>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</si>
  <si>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</si>
  <si>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</si>
  <si>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</si>
  <si>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</si>
  <si>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</si>
  <si>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</si>
  <si>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</si>
  <si>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</si>
  <si>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</si>
  <si>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</si>
  <si>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</si>
  <si>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</si>
  <si>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</si>
  <si>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</si>
  <si>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</si>
  <si>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</si>
  <si>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</si>
  <si>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</si>
  <si>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</si>
  <si>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</si>
  <si>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</si>
  <si>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</si>
  <si>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</si>
  <si>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</si>
  <si>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</si>
  <si>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</si>
  <si>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</si>
  <si>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</si>
  <si>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</si>
  <si>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</si>
  <si>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</si>
  <si>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</si>
  <si>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</si>
  <si>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</si>
  <si>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</si>
  <si>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</si>
  <si>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</si>
  <si>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</si>
  <si>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</si>
  <si>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</si>
  <si>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</si>
  <si>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</si>
  <si>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</si>
  <si>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</si>
  <si>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</si>
  <si>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</si>
  <si>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</si>
  <si>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</si>
  <si>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</si>
  <si>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</si>
  <si>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</si>
  <si>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</si>
  <si>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</si>
  <si>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</si>
  <si>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</si>
  <si>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</si>
  <si>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</si>
  <si>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</si>
  <si>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</si>
  <si>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</si>
  <si>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</si>
  <si>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</si>
  <si>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</si>
  <si>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</si>
  <si>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</si>
  <si>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</si>
  <si>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</si>
  <si>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</si>
  <si>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</si>
  <si>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</si>
  <si>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</si>
  <si>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</si>
  <si>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</si>
  <si>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</si>
  <si>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</si>
  <si>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</si>
  <si>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</si>
  <si>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</si>
  <si>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</si>
  <si>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</si>
  <si>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</si>
  <si>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</si>
  <si>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</si>
  <si>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</si>
  <si>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</si>
  <si>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</si>
  <si>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</si>
  <si>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</si>
  <si>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</si>
  <si>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</si>
  <si>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</si>
  <si>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</si>
  <si>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</si>
  <si>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</si>
  <si>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</si>
  <si>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</si>
  <si>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</si>
  <si>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</si>
  <si>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</si>
  <si>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</si>
  <si>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</si>
  <si>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</si>
  <si>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</si>
  <si>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</si>
  <si>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</si>
  <si>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</si>
  <si>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</si>
  <si>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</si>
  <si>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</si>
  <si>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</si>
  <si>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</si>
  <si>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</si>
  <si>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</si>
  <si>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</si>
  <si>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</si>
  <si>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</si>
  <si>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</si>
  <si>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</si>
  <si>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</si>
  <si>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</si>
  <si>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</si>
  <si>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</si>
  <si>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</si>
  <si>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</si>
  <si>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</si>
  <si>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</si>
  <si>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</si>
  <si>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</si>
  <si>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</si>
  <si>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</si>
  <si>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</si>
  <si>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</si>
  <si>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</si>
  <si>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</si>
  <si>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</si>
  <si>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</si>
  <si>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</si>
  <si>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</si>
  <si>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</si>
  <si>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</si>
  <si>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</si>
  <si>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</si>
  <si>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</si>
  <si>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</si>
  <si>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</si>
  <si>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</si>
  <si>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</si>
  <si>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</si>
  <si>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</si>
  <si>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</si>
  <si>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</si>
  <si>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</si>
  <si>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</si>
  <si>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</si>
  <si>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</si>
  <si>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</si>
  <si>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</si>
  <si>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</si>
  <si>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</si>
  <si>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</si>
  <si>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</si>
  <si>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</si>
  <si>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</si>
  <si>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</si>
  <si>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</si>
  <si>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</si>
  <si>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</si>
  <si>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</si>
  <si>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</si>
  <si>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</si>
  <si>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</si>
  <si>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</si>
  <si>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</si>
  <si>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</si>
  <si>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</si>
  <si>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</si>
  <si>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</si>
  <si>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</si>
  <si>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</si>
  <si>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</si>
  <si>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</si>
  <si>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</si>
  <si>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</si>
  <si>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</si>
  <si>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</si>
  <si>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</si>
  <si>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</si>
  <si>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</si>
  <si>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</si>
  <si>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</si>
  <si>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</si>
  <si>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</si>
  <si>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</si>
  <si>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</si>
  <si>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</si>
  <si>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</si>
  <si>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</si>
  <si>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</si>
  <si>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</si>
  <si>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</si>
  <si>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</si>
  <si>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</si>
  <si>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</si>
  <si>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</si>
  <si>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</si>
  <si>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</si>
  <si>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</si>
  <si>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</si>
  <si>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</si>
  <si>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</si>
  <si>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</si>
  <si>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</si>
  <si>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</si>
  <si>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</si>
  <si>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</si>
  <si>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</si>
  <si>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</si>
  <si>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</si>
  <si>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</si>
  <si>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</si>
  <si>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</si>
  <si>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</si>
  <si>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</si>
  <si>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</si>
  <si>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</si>
  <si>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</si>
  <si>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</si>
  <si>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</si>
  <si>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</si>
  <si>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</si>
  <si>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</si>
  <si>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</si>
  <si>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</si>
  <si>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</si>
  <si>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</si>
  <si>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</si>
  <si>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</si>
  <si>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</si>
  <si>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</si>
  <si>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</si>
  <si>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</si>
  <si>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</si>
  <si>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</si>
  <si>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</si>
  <si>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</si>
  <si>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</si>
  <si>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</si>
  <si>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</si>
  <si>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</si>
  <si>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</si>
  <si>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</si>
  <si>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</si>
  <si>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</si>
  <si>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</si>
  <si>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</si>
  <si>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</si>
  <si>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</si>
  <si>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</si>
  <si>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</si>
  <si>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</si>
  <si>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</si>
  <si>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</si>
  <si>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</si>
  <si>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</si>
  <si>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</si>
  <si>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</si>
  <si>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</si>
  <si>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</si>
  <si>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</si>
  <si>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</si>
  <si>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</si>
  <si>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</si>
  <si>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</si>
  <si>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</si>
  <si>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</si>
  <si>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</si>
  <si>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</si>
  <si>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</si>
  <si>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</si>
  <si>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</si>
  <si>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</si>
  <si>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</si>
  <si>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</si>
  <si>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</si>
  <si>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</si>
  <si>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</si>
  <si>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</si>
  <si>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</si>
  <si>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</si>
  <si>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</si>
  <si>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</si>
  <si>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</si>
  <si>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</si>
  <si>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</si>
  <si>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</si>
  <si>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</si>
  <si>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</si>
  <si>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</si>
  <si>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</si>
  <si>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</si>
  <si>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</si>
  <si>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</si>
  <si>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</si>
  <si>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</si>
  <si>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</si>
  <si>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</si>
  <si>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</si>
  <si>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</si>
  <si>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</si>
  <si>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</si>
  <si>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</si>
  <si>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</si>
  <si>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</si>
  <si>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</si>
  <si>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</si>
  <si>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</si>
  <si>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</si>
  <si>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</si>
  <si>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</si>
  <si>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</si>
  <si>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</si>
  <si>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</si>
  <si>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</si>
  <si>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</si>
  <si>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</si>
  <si>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</si>
  <si>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</si>
  <si>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</si>
  <si>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</si>
  <si>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</si>
  <si>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</si>
  <si>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</si>
  <si>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</si>
  <si>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</si>
  <si>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</si>
  <si>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</si>
  <si>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</si>
  <si>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</si>
  <si>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</si>
  <si>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</si>
  <si>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</si>
  <si>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</si>
  <si>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</si>
  <si>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</si>
  <si>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</si>
  <si>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</si>
  <si>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</si>
  <si>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</si>
  <si>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</si>
  <si>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</si>
  <si>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</si>
  <si>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</si>
  <si>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</si>
  <si>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</si>
  <si>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</si>
  <si>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</si>
  <si>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</si>
  <si>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</si>
  <si>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</si>
  <si>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</si>
  <si>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</si>
  <si>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</si>
  <si>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</si>
  <si>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</si>
  <si>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</si>
  <si>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</si>
  <si>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</si>
  <si>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</si>
  <si>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</si>
  <si>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</si>
  <si>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</si>
  <si>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</si>
  <si>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</si>
  <si>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</si>
  <si>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</si>
  <si>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</si>
  <si>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</si>
  <si>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</si>
  <si>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</si>
  <si>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</si>
  <si>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</si>
  <si>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</si>
  <si>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</si>
  <si>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</si>
  <si>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</si>
  <si>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</si>
  <si>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</si>
  <si>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</si>
  <si>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</si>
  <si>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</si>
  <si>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</si>
  <si>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</si>
  <si>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</si>
  <si>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</si>
  <si>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</si>
  <si>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</si>
  <si>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</si>
  <si>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</si>
  <si>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</si>
  <si>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</si>
  <si>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</si>
  <si>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</si>
  <si>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</si>
  <si>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</si>
  <si>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</si>
  <si>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</si>
  <si>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</si>
  <si>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</si>
  <si>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</si>
  <si>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</si>
  <si>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</si>
  <si>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</si>
  <si>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</si>
  <si>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</si>
  <si>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</si>
  <si>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</si>
  <si>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</si>
  <si>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</si>
  <si>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</si>
  <si>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</si>
  <si>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</si>
  <si>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</si>
  <si>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</si>
  <si>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</si>
  <si>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</si>
  <si>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</si>
  <si>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</si>
  <si>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</si>
  <si>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</si>
  <si>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</si>
  <si>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</si>
  <si>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</si>
  <si>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</si>
  <si>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</si>
  <si>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</si>
  <si>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</si>
  <si>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</si>
  <si>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</si>
  <si>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</si>
  <si>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</si>
  <si>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</si>
  <si>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</si>
  <si>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</si>
  <si>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</si>
  <si>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</si>
  <si>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</si>
  <si>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</si>
  <si>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</si>
  <si>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</si>
  <si>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</si>
  <si>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</si>
  <si>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</si>
  <si>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</si>
  <si>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</si>
  <si>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</si>
  <si>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</si>
  <si>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</si>
  <si>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</si>
  <si>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</si>
  <si>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</si>
  <si>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</si>
  <si>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</si>
  <si>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</si>
  <si>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</si>
  <si>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</si>
  <si>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</si>
  <si>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</si>
  <si>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</si>
  <si>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</si>
  <si>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</si>
  <si>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</si>
  <si>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</si>
  <si>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</si>
  <si>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</si>
  <si>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</si>
  <si>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</si>
  <si>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</si>
  <si>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</si>
  <si>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</si>
  <si>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</si>
  <si>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</si>
  <si>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</si>
  <si>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</si>
  <si>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</si>
  <si>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</si>
  <si>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</si>
  <si>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</si>
  <si>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</si>
  <si>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</si>
  <si>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</si>
  <si>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</si>
  <si>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</si>
  <si>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</si>
  <si>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</si>
  <si>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</si>
  <si>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</si>
  <si>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</si>
  <si>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</si>
  <si>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</si>
  <si>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</si>
  <si>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</si>
  <si>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</si>
  <si>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</si>
  <si>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</si>
  <si>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</si>
  <si>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</si>
  <si>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</si>
  <si>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</si>
  <si>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</si>
  <si>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</si>
  <si>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</si>
  <si>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</si>
  <si>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</si>
  <si>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</si>
  <si>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</si>
  <si>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</si>
  <si>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</si>
  <si>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</si>
  <si>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</si>
  <si>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</si>
  <si>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</si>
  <si>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</si>
  <si>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</si>
  <si>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</si>
  <si>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</si>
  <si>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</si>
  <si>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</si>
  <si>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</si>
  <si>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</si>
  <si>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</si>
  <si>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</si>
  <si>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</si>
  <si>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</si>
  <si>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</si>
  <si>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</si>
  <si>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</si>
  <si>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</si>
  <si>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</si>
  <si>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</si>
  <si>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</si>
  <si>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</si>
  <si>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</si>
  <si>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</si>
  <si>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</si>
  <si>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</si>
  <si>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</si>
  <si>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</si>
  <si>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</si>
  <si>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</si>
  <si>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</si>
  <si>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</si>
  <si>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</si>
  <si>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</si>
  <si>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</si>
  <si>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</si>
  <si>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</si>
  <si>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</si>
  <si>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</si>
  <si>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</si>
  <si>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</si>
  <si>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</si>
  <si>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</si>
  <si>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</si>
  <si>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</si>
  <si>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</si>
  <si>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</si>
  <si>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</si>
  <si>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</si>
  <si>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</si>
  <si>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</si>
  <si>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</si>
  <si>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</si>
  <si>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</si>
  <si>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</si>
  <si>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</si>
  <si>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</si>
  <si>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</si>
  <si>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</si>
  <si>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</si>
  <si>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</si>
  <si>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</si>
  <si>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</si>
  <si>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</si>
  <si>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</si>
  <si>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</si>
  <si>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</si>
  <si>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</si>
  <si>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</si>
  <si>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</si>
  <si>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</si>
  <si>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</si>
  <si>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</si>
  <si>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</si>
  <si>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</si>
  <si>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</si>
  <si>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</si>
  <si>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</si>
  <si>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</si>
  <si>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</si>
  <si>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</si>
  <si>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</si>
  <si>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</si>
  <si>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</si>
  <si>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</si>
  <si>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</si>
  <si>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</si>
  <si>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</si>
  <si>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</si>
  <si>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</si>
  <si>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</si>
  <si>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</si>
  <si>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</si>
  <si>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</si>
  <si>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</si>
  <si>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</si>
  <si>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</si>
  <si>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</si>
  <si>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</si>
  <si>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</si>
  <si>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</si>
  <si>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</si>
  <si>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</si>
  <si>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</si>
  <si>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</si>
  <si>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</si>
  <si>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</si>
  <si>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</si>
  <si>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</si>
  <si>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</si>
  <si>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</si>
  <si>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</si>
  <si>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</si>
  <si>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</si>
  <si>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</si>
  <si>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</si>
  <si>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</si>
  <si>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</si>
  <si>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</si>
  <si>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</si>
  <si>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</si>
  <si>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</si>
  <si>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</si>
  <si>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</si>
  <si>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</si>
  <si>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</si>
  <si>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</si>
  <si>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</si>
  <si>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</si>
  <si>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</si>
  <si>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</si>
  <si>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</si>
  <si>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</si>
  <si>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</si>
  <si>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</si>
  <si>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</si>
  <si>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</si>
  <si>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</si>
  <si>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</si>
  <si>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</si>
  <si>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</si>
  <si>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</si>
  <si>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</si>
  <si>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</si>
  <si>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</si>
  <si>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</si>
  <si>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</si>
  <si>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</si>
  <si>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</si>
  <si>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</si>
  <si>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</si>
  <si>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</si>
  <si>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</si>
  <si>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</si>
  <si>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</si>
  <si>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</si>
  <si>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</si>
  <si>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</si>
  <si>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</si>
  <si>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</si>
  <si>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</si>
  <si>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</si>
  <si>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</si>
  <si>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</si>
  <si>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</si>
  <si>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</si>
  <si>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</si>
  <si>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</si>
  <si>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</si>
  <si>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</si>
  <si>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</si>
  <si>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</si>
  <si>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</si>
  <si>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</si>
  <si>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</si>
  <si>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</si>
  <si>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</si>
  <si>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</si>
  <si>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</si>
  <si>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</si>
  <si>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</si>
  <si>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</si>
  <si>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</si>
  <si>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</si>
  <si>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</si>
  <si>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</si>
  <si>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</si>
  <si>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</si>
  <si>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</si>
  <si>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</si>
  <si>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</si>
  <si>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</si>
  <si>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</si>
  <si>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</si>
  <si>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</si>
  <si>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</si>
  <si>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</si>
  <si>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</si>
  <si>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</si>
  <si>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</si>
  <si>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</si>
  <si>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</si>
  <si>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</si>
  <si>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</si>
  <si>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</si>
  <si>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</si>
  <si>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</si>
  <si>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</si>
  <si>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</si>
  <si>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</si>
  <si>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</si>
  <si>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</si>
  <si>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</si>
  <si>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</si>
  <si>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</si>
  <si>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</si>
  <si>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</si>
  <si>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</si>
  <si>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</si>
  <si>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</si>
  <si>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</si>
  <si>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</si>
  <si>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</si>
  <si>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</si>
  <si>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</si>
  <si>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</si>
  <si>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</si>
  <si>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</si>
  <si>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</si>
  <si>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</si>
  <si>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</si>
  <si>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</si>
  <si>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</si>
  <si>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</si>
  <si>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</si>
  <si>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</si>
  <si>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</si>
  <si>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</si>
  <si>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</si>
  <si>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</si>
  <si>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</si>
  <si>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</si>
  <si>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</si>
  <si>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</si>
  <si>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</si>
  <si>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</si>
  <si>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</si>
  <si>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</si>
  <si>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</si>
  <si>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</si>
  <si>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</si>
  <si>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</si>
  <si>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</si>
  <si>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</si>
  <si>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</si>
  <si>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</si>
  <si>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</si>
  <si>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</si>
  <si>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</si>
  <si>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</si>
  <si>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</si>
  <si>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</si>
  <si>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</si>
  <si>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</si>
  <si>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</si>
  <si>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</si>
  <si>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</si>
  <si>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</si>
  <si>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</si>
  <si>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</si>
  <si>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</si>
  <si>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</si>
  <si>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</si>
  <si>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</si>
  <si>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</si>
  <si>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</si>
  <si>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</si>
  <si>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</si>
  <si>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</si>
  <si>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</si>
  <si>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</si>
  <si>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</si>
  <si>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</si>
  <si>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</si>
  <si>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</si>
  <si>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</si>
  <si>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</si>
  <si>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</si>
  <si>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</si>
  <si>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</si>
  <si>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</si>
  <si>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</si>
  <si>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</si>
  <si>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</si>
  <si>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</si>
  <si>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</si>
  <si>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</si>
  <si>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</si>
  <si>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</si>
  <si>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</si>
  <si>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</si>
  <si>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</si>
  <si>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</si>
  <si>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</si>
  <si>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</si>
  <si>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</si>
  <si>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</si>
  <si>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</si>
  <si>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</si>
  <si>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</si>
  <si>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</si>
  <si>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</si>
  <si>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</si>
  <si>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</si>
  <si>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</si>
  <si>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</si>
  <si>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</si>
  <si>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</si>
  <si>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</si>
  <si>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</si>
  <si>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</si>
  <si>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</si>
  <si>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</si>
  <si>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</si>
  <si>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</si>
  <si>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</si>
  <si>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</si>
  <si>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</si>
  <si>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</si>
  <si>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</si>
  <si>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</si>
  <si>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</si>
  <si>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</si>
  <si>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</si>
  <si>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</si>
  <si>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</si>
  <si>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</si>
  <si>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</si>
  <si>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</si>
  <si>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</si>
  <si>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</si>
  <si>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</si>
  <si>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</si>
  <si>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</si>
  <si>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</si>
  <si>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</si>
  <si>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</si>
  <si>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</si>
  <si>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</si>
  <si>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</si>
  <si>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</si>
  <si>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</si>
  <si>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</si>
  <si>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</si>
  <si>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</si>
  <si>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</si>
  <si>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</si>
  <si>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</si>
  <si>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</si>
  <si>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</si>
  <si>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</si>
  <si>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</si>
  <si>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</si>
  <si>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</si>
  <si>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</si>
  <si>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</si>
  <si>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</si>
  <si>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</si>
  <si>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</si>
  <si>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</si>
  <si>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</si>
  <si>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</si>
  <si>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</si>
  <si>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</si>
  <si>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</si>
  <si>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</si>
  <si>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</si>
  <si>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</si>
  <si>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</si>
  <si>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</si>
  <si>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</si>
  <si>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</si>
  <si>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</si>
  <si>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</si>
  <si>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</si>
  <si>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</si>
  <si>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</si>
  <si>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</si>
  <si>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</si>
  <si>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</si>
  <si>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</si>
  <si>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</si>
  <si>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</si>
  <si>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</si>
  <si>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</si>
  <si>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</si>
  <si>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</si>
  <si>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</si>
  <si>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</si>
  <si>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</si>
  <si>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</si>
  <si>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</si>
  <si>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</si>
  <si>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</si>
  <si>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</si>
  <si>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</si>
  <si>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</si>
  <si>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</si>
  <si>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</si>
  <si>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</si>
  <si>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</si>
  <si>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</si>
  <si>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</si>
  <si>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</si>
  <si>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</si>
  <si>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</si>
  <si>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</si>
  <si>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</si>
  <si>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</si>
  <si>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</si>
  <si>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</si>
  <si>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</si>
  <si>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</si>
  <si>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</si>
  <si>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</si>
  <si>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</si>
  <si>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</si>
  <si>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</si>
  <si>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</si>
  <si>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</si>
  <si>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</si>
  <si>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</si>
  <si>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</si>
  <si>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</si>
  <si>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</si>
  <si>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</si>
  <si>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</si>
  <si>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</si>
  <si>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</si>
  <si>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</si>
  <si>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</si>
  <si>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</si>
  <si>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</si>
  <si>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</si>
  <si>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</si>
  <si>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</si>
  <si>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</si>
  <si>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</si>
  <si>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</si>
  <si>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</si>
  <si>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</si>
  <si>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</si>
  <si>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</si>
  <si>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</si>
  <si>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</si>
  <si>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</si>
  <si>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</si>
  <si>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</si>
  <si>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</si>
  <si>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</si>
  <si>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</si>
  <si>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</si>
  <si>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</si>
  <si>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</si>
  <si>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</si>
  <si>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</si>
  <si>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</si>
  <si>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</si>
  <si>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</si>
  <si>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</si>
  <si>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</si>
  <si>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</si>
  <si>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</si>
  <si>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</si>
  <si>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</si>
  <si>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</si>
  <si>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</si>
  <si>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</si>
  <si>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</si>
  <si>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</si>
  <si>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</si>
  <si>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</si>
  <si>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</si>
  <si>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</si>
  <si>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</si>
  <si>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</si>
  <si>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</si>
  <si>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</si>
  <si>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</si>
  <si>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</si>
  <si>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</si>
  <si>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</si>
  <si>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</si>
  <si>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</si>
  <si>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</si>
  <si>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</si>
  <si>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</si>
  <si>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</si>
  <si>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</si>
  <si>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</si>
  <si>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</si>
  <si>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</si>
  <si>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</si>
  <si>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</si>
  <si>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</si>
  <si>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</si>
  <si>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</si>
  <si>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</si>
  <si>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</si>
  <si>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</si>
  <si>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</si>
  <si>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</si>
  <si>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</si>
  <si>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</si>
  <si>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</si>
  <si>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</si>
  <si>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</si>
  <si>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</si>
  <si>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</si>
  <si>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</si>
  <si>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</si>
  <si>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</si>
  <si>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</si>
  <si>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</si>
  <si>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</si>
  <si>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</si>
  <si>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</si>
  <si>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</si>
  <si>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</si>
  <si>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</si>
  <si>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</si>
  <si>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</si>
  <si>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</si>
  <si>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</si>
  <si>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</si>
  <si>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</si>
  <si>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</si>
  <si>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</si>
  <si>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</si>
  <si>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</si>
  <si>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</si>
  <si>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</si>
  <si>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</si>
  <si>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</si>
  <si>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</si>
  <si>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</si>
  <si>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</si>
  <si>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</si>
  <si>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</si>
  <si>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</si>
  <si>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</si>
  <si>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</si>
  <si>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</si>
  <si>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</si>
  <si>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</si>
  <si>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</si>
  <si>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</si>
  <si>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</si>
  <si>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</si>
  <si>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</si>
  <si>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</si>
  <si>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</si>
  <si>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</si>
  <si>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</si>
  <si>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</si>
  <si>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</si>
  <si>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</si>
  <si>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</si>
  <si>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</si>
  <si>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</si>
  <si>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</si>
  <si>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</si>
  <si>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</si>
  <si>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</si>
  <si>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</si>
  <si>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</si>
  <si>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</si>
  <si>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</si>
  <si>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</si>
  <si>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</si>
  <si>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</si>
  <si>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</si>
  <si>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</si>
  <si>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</si>
  <si>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</si>
  <si>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</si>
  <si>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</si>
  <si>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</si>
  <si>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</si>
  <si>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</si>
  <si>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</si>
  <si>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</si>
  <si>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</si>
  <si>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</si>
  <si>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</si>
  <si>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</si>
  <si>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</si>
  <si>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</si>
  <si>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</si>
  <si>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</si>
  <si>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</si>
  <si>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</si>
  <si>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</si>
  <si>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</si>
  <si>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</si>
  <si>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</si>
  <si>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</si>
  <si>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</si>
  <si>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</si>
  <si>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</si>
  <si>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</si>
  <si>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</si>
  <si>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</si>
  <si>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</si>
  <si>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</si>
  <si>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</si>
  <si>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</si>
  <si>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</si>
  <si>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</si>
  <si>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</si>
  <si>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</si>
  <si>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</si>
  <si>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</si>
  <si>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</si>
  <si>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</si>
  <si>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</si>
  <si>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</si>
  <si>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</si>
  <si>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</si>
  <si>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</si>
  <si>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</si>
  <si>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</si>
  <si>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</si>
  <si>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</si>
  <si>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</si>
  <si>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</si>
  <si>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</si>
  <si>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</si>
  <si>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</si>
  <si>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</si>
  <si>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</si>
  <si>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</si>
  <si>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</si>
  <si>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</si>
  <si>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</si>
  <si>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</si>
  <si>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</si>
  <si>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</si>
  <si>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</si>
  <si>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</si>
  <si>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</si>
  <si>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</si>
  <si>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</si>
  <si>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</si>
  <si>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</si>
  <si>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</si>
  <si>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</si>
  <si>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</si>
  <si>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</si>
  <si>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</si>
  <si>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</si>
  <si>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</si>
  <si>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</si>
  <si>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</si>
  <si>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</si>
  <si>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</si>
  <si>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</si>
  <si>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</si>
  <si>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</si>
  <si>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</si>
  <si>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</si>
  <si>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</si>
  <si>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</si>
  <si>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</si>
  <si>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</si>
  <si>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</si>
  <si>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</si>
  <si>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</si>
  <si>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</si>
  <si>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</si>
  <si>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</si>
  <si>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</si>
  <si>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</si>
  <si>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</si>
  <si>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</si>
  <si>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</si>
  <si>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</si>
  <si>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</si>
  <si>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</si>
  <si>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</si>
  <si>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</si>
  <si>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</si>
  <si>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</si>
  <si>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</si>
  <si>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</si>
  <si>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</si>
  <si>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</si>
  <si>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</si>
  <si>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</si>
  <si>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</si>
  <si>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</si>
  <si>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</si>
  <si>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</si>
  <si>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</si>
  <si>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</si>
  <si>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</si>
  <si>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</si>
  <si>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</si>
  <si>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</si>
  <si>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</si>
  <si>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</si>
  <si>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</si>
  <si>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</si>
  <si>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</si>
  <si>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</si>
  <si>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</si>
  <si>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</si>
  <si>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</si>
  <si>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</si>
  <si>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</si>
  <si>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</si>
  <si>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</si>
  <si>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</si>
  <si>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</si>
  <si>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</si>
  <si>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</si>
  <si>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</si>
  <si>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</si>
  <si>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</si>
  <si>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</si>
  <si>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</si>
  <si>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</si>
  <si>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</si>
  <si>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</si>
  <si>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</si>
  <si>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</si>
  <si>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</si>
  <si>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</si>
  <si>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</si>
  <si>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</si>
  <si>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</si>
  <si>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</si>
  <si>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</si>
  <si>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</si>
  <si>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</si>
  <si>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</si>
  <si>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</si>
  <si>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</si>
  <si>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</si>
  <si>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</si>
  <si>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</si>
  <si>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</si>
  <si>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</si>
  <si>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</si>
  <si>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</si>
  <si>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</si>
  <si>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</si>
  <si>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</si>
  <si>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</si>
  <si>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</si>
  <si>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</si>
  <si>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</si>
  <si>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</si>
  <si>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</si>
  <si>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</si>
  <si>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</si>
  <si>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</si>
  <si>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</si>
  <si>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</si>
  <si>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</si>
  <si>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</si>
  <si>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</si>
  <si>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</si>
  <si>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</si>
  <si>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</si>
  <si>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</si>
  <si>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</si>
  <si>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</si>
  <si>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</si>
  <si>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</si>
  <si>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</si>
  <si>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</si>
  <si>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</si>
  <si>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</si>
  <si>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</si>
  <si>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</si>
  <si>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</si>
  <si>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</si>
  <si>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</si>
  <si>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</si>
  <si>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</si>
  <si>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</si>
  <si>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</si>
  <si>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</si>
  <si>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</si>
  <si>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</si>
  <si>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</si>
  <si>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</si>
  <si>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</si>
  <si>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</si>
  <si>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</si>
  <si>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</si>
  <si>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</si>
  <si>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</si>
  <si>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</si>
  <si>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</si>
  <si>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</si>
  <si>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</si>
  <si>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</si>
  <si>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</si>
  <si>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</si>
  <si>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</si>
  <si>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</si>
  <si>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</si>
  <si>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</si>
  <si>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</si>
  <si>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</si>
  <si>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</si>
  <si>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</si>
  <si>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</si>
  <si>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</si>
  <si>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</si>
  <si>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</si>
  <si>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</si>
  <si>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</si>
  <si>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</si>
  <si>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</si>
  <si>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</si>
  <si>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</si>
  <si>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</si>
  <si>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</si>
  <si>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</si>
  <si>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</si>
  <si>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</si>
  <si>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</si>
  <si>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</si>
  <si>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</si>
  <si>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</si>
  <si>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</si>
  <si>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</si>
  <si>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</si>
  <si>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</si>
  <si>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</si>
  <si>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</si>
  <si>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</si>
  <si>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</si>
  <si>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</si>
  <si>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</si>
  <si>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</si>
  <si>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</si>
  <si>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</si>
  <si>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</si>
  <si>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</si>
  <si>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</si>
  <si>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</si>
  <si>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</si>
  <si>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</si>
  <si>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</si>
  <si>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</si>
  <si>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</si>
  <si>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</si>
  <si>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</si>
  <si>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</si>
  <si>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</si>
  <si>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</si>
  <si>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</si>
  <si>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</si>
  <si>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</si>
  <si>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</si>
  <si>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</si>
  <si>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</si>
  <si>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</si>
  <si>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</si>
  <si>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</si>
  <si>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</si>
  <si>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</si>
  <si>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</si>
  <si>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</si>
  <si>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</si>
  <si>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</si>
  <si>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</si>
  <si>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</si>
  <si>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</si>
  <si>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</si>
  <si>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</si>
  <si>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</si>
  <si>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</si>
  <si>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</si>
  <si>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</si>
  <si>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</si>
  <si>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</si>
  <si>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</si>
  <si>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</si>
  <si>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</si>
  <si>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</si>
  <si>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</si>
  <si>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</si>
  <si>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</si>
  <si>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</si>
  <si>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</si>
  <si>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</si>
  <si>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</si>
  <si>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</si>
  <si>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</si>
  <si>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</si>
  <si>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</si>
  <si>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</si>
  <si>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</si>
  <si>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</si>
  <si>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</si>
  <si>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</si>
  <si>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</si>
  <si>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</si>
  <si>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</si>
  <si>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</si>
  <si>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</si>
  <si>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</si>
  <si>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</si>
  <si>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</si>
  <si>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</si>
  <si>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</si>
  <si>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</si>
  <si>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</si>
  <si>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</si>
  <si>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</si>
  <si>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</si>
  <si>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</si>
  <si>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</si>
  <si>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</si>
  <si>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</si>
  <si>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</si>
  <si>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</si>
  <si>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</si>
  <si>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</si>
  <si>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</si>
  <si>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</si>
  <si>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</si>
  <si>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</si>
  <si>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</si>
  <si>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</si>
  <si>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</si>
  <si>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</si>
  <si>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</si>
  <si>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</si>
  <si>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</si>
  <si>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</si>
  <si>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</si>
  <si>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</si>
  <si>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</si>
  <si>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</si>
  <si>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</si>
  <si>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</si>
  <si>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</si>
  <si>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</si>
  <si>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</si>
  <si>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</si>
  <si>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</si>
  <si>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</si>
  <si>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</si>
  <si>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</si>
  <si>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</si>
  <si>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</si>
  <si>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</si>
  <si>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</si>
  <si>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</si>
  <si>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</si>
  <si>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</si>
  <si>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</si>
  <si>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</si>
  <si>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</si>
  <si>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</si>
  <si>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</si>
  <si>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</si>
  <si>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</si>
  <si>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</si>
  <si>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</si>
  <si>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</si>
  <si>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</si>
  <si>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</si>
  <si>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</si>
  <si>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</si>
  <si>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</si>
  <si>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</si>
  <si>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</si>
  <si>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</si>
  <si>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</si>
  <si>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</si>
  <si>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</si>
  <si>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</si>
  <si>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</si>
  <si>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</si>
  <si>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</si>
  <si>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</si>
  <si>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</si>
  <si>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</si>
  <si>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</si>
  <si>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</si>
  <si>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</si>
  <si>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</si>
  <si>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</si>
  <si>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</si>
  <si>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</si>
  <si>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</si>
  <si>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</si>
  <si>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</si>
  <si>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</si>
  <si>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</si>
  <si>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</si>
  <si>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</si>
  <si>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</si>
  <si>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</si>
  <si>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</si>
  <si>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</si>
  <si>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</si>
  <si>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</si>
  <si>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</si>
  <si>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</si>
  <si>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</si>
  <si>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</si>
  <si>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</si>
  <si>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</si>
  <si>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</si>
  <si>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</si>
  <si>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</si>
  <si>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</si>
  <si>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</si>
  <si>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</si>
  <si>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</si>
  <si>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</si>
  <si>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</si>
  <si>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</si>
  <si>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</si>
  <si>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</si>
  <si>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</si>
  <si>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</si>
  <si>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</si>
  <si>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</si>
  <si>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</si>
  <si>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</si>
  <si>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</si>
  <si>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</si>
  <si>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</si>
  <si>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</si>
  <si>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</si>
  <si>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</si>
  <si>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</si>
  <si>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</si>
  <si>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</si>
  <si>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</si>
  <si>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</si>
  <si>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</si>
  <si>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</si>
  <si>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</si>
  <si>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</si>
  <si>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</si>
  <si>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</si>
  <si>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</si>
  <si>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</si>
  <si>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</si>
  <si>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</si>
  <si>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</si>
  <si>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</si>
  <si>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</si>
  <si>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</si>
  <si>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</si>
  <si>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</si>
  <si>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</si>
  <si>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</si>
  <si>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</si>
  <si>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</si>
  <si>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</si>
  <si>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</si>
  <si>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</si>
  <si>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</si>
  <si>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</si>
  <si>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</si>
  <si>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</si>
  <si>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</si>
  <si>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</si>
  <si>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</si>
  <si>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</si>
  <si>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</si>
  <si>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</si>
  <si>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</si>
  <si>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</si>
  <si>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</si>
  <si>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</si>
  <si>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</si>
  <si>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</si>
  <si>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</si>
  <si>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</si>
  <si>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</si>
  <si>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</si>
  <si>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</si>
  <si>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</si>
  <si>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</si>
  <si>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</si>
  <si>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</si>
  <si>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</si>
  <si>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</si>
  <si>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</si>
  <si>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</si>
  <si>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</si>
  <si>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</si>
  <si>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</si>
  <si>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</si>
  <si>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</si>
  <si>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</si>
  <si>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</si>
  <si>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</si>
  <si>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</si>
  <si>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</si>
  <si>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</si>
  <si>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</si>
  <si>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</si>
  <si>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</si>
  <si>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</si>
  <si>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</si>
  <si>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</si>
  <si>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</si>
  <si>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</si>
  <si>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</si>
  <si>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</si>
  <si>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</si>
  <si>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</si>
  <si>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</si>
  <si>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</si>
  <si>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</si>
  <si>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</si>
  <si>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</si>
  <si>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</si>
  <si>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</si>
  <si>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</si>
  <si>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</si>
  <si>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</si>
  <si>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</si>
  <si>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</si>
  <si>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</si>
  <si>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</si>
  <si>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</si>
  <si>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</si>
  <si>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</si>
  <si>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</si>
  <si>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</si>
  <si>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</si>
  <si>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</si>
  <si>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</si>
  <si>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</si>
  <si>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</si>
  <si>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</si>
  <si>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</si>
  <si>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</si>
  <si>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</si>
  <si>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</si>
  <si>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</si>
  <si>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</si>
  <si>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</si>
  <si>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</si>
  <si>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</si>
  <si>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</si>
  <si>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</si>
  <si>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</si>
  <si>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</si>
  <si>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</si>
  <si>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</si>
  <si>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</si>
  <si>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</si>
  <si>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</si>
  <si>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</si>
  <si>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</si>
  <si>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</si>
  <si>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</si>
  <si>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</si>
  <si>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</si>
  <si>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</si>
  <si>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</si>
  <si>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</si>
  <si>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</si>
  <si>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</si>
  <si>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</si>
  <si>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</si>
  <si>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</si>
  <si>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</si>
  <si>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</si>
  <si>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</si>
  <si>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</si>
  <si>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</si>
  <si>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</si>
  <si>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</si>
  <si>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</si>
  <si>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</si>
  <si>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</si>
  <si>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</si>
  <si>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</si>
  <si>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</si>
  <si>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</si>
  <si>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</si>
  <si>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</si>
  <si>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</si>
  <si>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</si>
  <si>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</si>
  <si>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</si>
  <si>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</si>
  <si>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</si>
  <si>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</si>
  <si>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</si>
  <si>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</si>
  <si>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</si>
  <si>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</si>
  <si>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</si>
  <si>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</si>
  <si>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</si>
  <si>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</si>
  <si>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</si>
  <si>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</si>
  <si>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</si>
  <si>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</si>
  <si>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</si>
  <si>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</si>
  <si>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</si>
  <si>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</si>
  <si>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</si>
  <si>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</si>
  <si>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</si>
  <si>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</si>
  <si>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</si>
  <si>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</si>
  <si>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</si>
  <si>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</si>
  <si>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</si>
  <si>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</si>
  <si>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</si>
  <si>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</si>
  <si>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</si>
  <si>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</si>
  <si>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</si>
  <si>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</si>
  <si>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</si>
  <si>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</si>
  <si>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</si>
  <si>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</si>
  <si>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</si>
  <si>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</si>
  <si>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</si>
  <si>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</si>
  <si>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</si>
  <si>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</si>
  <si>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</si>
  <si>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</si>
  <si>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</si>
  <si>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</si>
  <si>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</si>
  <si>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</si>
  <si>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</si>
  <si>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</si>
  <si>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</si>
  <si>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</si>
  <si>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</si>
  <si>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</si>
  <si>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</si>
  <si>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</si>
  <si>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</si>
  <si>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</si>
  <si>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</si>
  <si>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</si>
  <si>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</si>
  <si>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</si>
  <si>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</si>
  <si>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</si>
  <si>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</si>
  <si>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</si>
  <si>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</si>
  <si>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</si>
  <si>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</si>
  <si>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</si>
  <si>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</si>
  <si>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</si>
  <si>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</si>
  <si>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</si>
  <si>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</si>
  <si>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</si>
  <si>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</si>
  <si>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</si>
  <si>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</si>
  <si>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</si>
  <si>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</si>
  <si>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</si>
  <si>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</si>
  <si>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</si>
  <si>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</si>
  <si>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</si>
  <si>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</si>
  <si>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</si>
  <si>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</si>
  <si>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</si>
  <si>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</si>
  <si>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</si>
  <si>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</si>
  <si>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</si>
  <si>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</si>
  <si>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</si>
  <si>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</si>
  <si>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</si>
  <si>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</si>
  <si>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</si>
  <si>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</si>
  <si>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</si>
  <si>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</si>
  <si>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</si>
  <si>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</si>
  <si>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</si>
  <si>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</si>
  <si>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</si>
  <si>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</si>
  <si>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</si>
  <si>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</si>
  <si>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</si>
  <si>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</si>
  <si>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</si>
  <si>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</si>
  <si>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</si>
  <si>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</si>
  <si>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</si>
  <si>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</si>
  <si>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</si>
  <si>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</si>
  <si>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</si>
  <si>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</si>
  <si>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</si>
  <si>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</si>
  <si>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</si>
  <si>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</si>
  <si>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</si>
  <si>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</si>
  <si>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</si>
  <si>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</si>
  <si>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</si>
  <si>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</si>
  <si>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</si>
  <si>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</si>
  <si>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</si>
  <si>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</si>
  <si>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</si>
  <si>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</si>
  <si>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</si>
  <si>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</si>
  <si>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</si>
  <si>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</si>
  <si>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</si>
  <si>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</si>
  <si>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</si>
  <si>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</si>
  <si>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</si>
  <si>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</si>
  <si>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</si>
  <si>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</si>
  <si>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</si>
  <si>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</si>
  <si>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</si>
  <si>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</si>
  <si>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</si>
  <si>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</si>
  <si>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</si>
  <si>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</si>
  <si>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</si>
  <si>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</si>
  <si>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</si>
  <si>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</si>
  <si>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</si>
  <si>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</si>
  <si>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</si>
  <si>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</si>
  <si>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</si>
  <si>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</si>
  <si>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</si>
  <si>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</si>
  <si>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</si>
  <si>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</si>
  <si>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</si>
  <si>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</si>
  <si>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</si>
  <si>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</si>
  <si>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</si>
  <si>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</si>
  <si>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</si>
  <si>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</si>
  <si>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</si>
  <si>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</si>
  <si>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</si>
  <si>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</si>
  <si>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</si>
  <si>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</si>
  <si>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</si>
  <si>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</si>
  <si>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</si>
  <si>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</si>
  <si>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</si>
  <si>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</si>
  <si>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</si>
  <si>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</si>
  <si>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</si>
  <si>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</si>
  <si>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</si>
  <si>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</si>
  <si>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</si>
  <si>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</si>
  <si>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</si>
  <si>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</si>
  <si>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</si>
  <si>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</si>
  <si>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</si>
  <si>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</si>
  <si>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</si>
  <si>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</si>
  <si>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</si>
  <si>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</si>
  <si>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</si>
  <si>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</si>
  <si>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</si>
  <si>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</si>
  <si>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</si>
  <si>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</si>
  <si>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</si>
  <si>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</si>
  <si>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</si>
  <si>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</si>
  <si>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</si>
  <si>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</si>
  <si>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</si>
  <si>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</si>
  <si>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</si>
  <si>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</si>
  <si>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</si>
  <si>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</si>
  <si>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</si>
  <si>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</si>
  <si>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</si>
  <si>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</si>
  <si>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</si>
  <si>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</si>
  <si>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</si>
  <si>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</si>
  <si>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</si>
  <si>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</si>
  <si>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</si>
  <si>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</si>
  <si>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</si>
  <si>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</si>
  <si>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</si>
  <si>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</si>
  <si>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</si>
  <si>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</si>
  <si>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</si>
  <si>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</si>
  <si>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</si>
  <si>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</si>
  <si>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</si>
  <si>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</si>
  <si>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</si>
  <si>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</si>
  <si>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</si>
  <si>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</si>
  <si>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</si>
  <si>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</si>
  <si>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</si>
  <si>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</si>
  <si>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</si>
  <si>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</si>
  <si>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</si>
  <si>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</si>
  <si>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</si>
  <si>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</si>
  <si>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</si>
  <si>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</si>
  <si>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</si>
  <si>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</si>
  <si>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</si>
  <si>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</si>
  <si>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</si>
  <si>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</si>
  <si>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</si>
  <si>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</si>
  <si>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</si>
  <si>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</si>
  <si>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</si>
  <si>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</si>
  <si>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</si>
  <si>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</si>
  <si>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</si>
  <si>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</si>
  <si>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</si>
  <si>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</si>
  <si>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</si>
  <si>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</si>
  <si>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</si>
  <si>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</si>
  <si>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</si>
  <si>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</si>
  <si>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</si>
  <si>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</si>
  <si>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</si>
  <si>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</si>
  <si>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</si>
  <si>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</si>
  <si>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</si>
  <si>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</si>
  <si>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</si>
  <si>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</si>
  <si>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</si>
  <si>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</si>
  <si>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</si>
  <si>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</si>
  <si>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</si>
  <si>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</si>
  <si>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</si>
  <si>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</si>
  <si>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</si>
  <si>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</si>
  <si>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</si>
  <si>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</si>
  <si>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</si>
  <si>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</si>
  <si>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</si>
  <si>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</si>
  <si>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</si>
  <si>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</si>
  <si>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</si>
  <si>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</si>
  <si>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</si>
  <si>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</si>
  <si>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</si>
  <si>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</si>
  <si>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</si>
  <si>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</si>
  <si>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</si>
  <si>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</si>
  <si>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</si>
  <si>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</si>
  <si>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</si>
  <si>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</si>
  <si>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</si>
  <si>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</si>
  <si>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</si>
  <si>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</si>
  <si>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</si>
  <si>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</si>
  <si>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</si>
  <si>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</si>
  <si>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</si>
  <si>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</si>
  <si>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</si>
  <si>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</si>
  <si>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</si>
  <si>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</si>
  <si>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</si>
  <si>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</si>
  <si>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</si>
  <si>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</si>
  <si>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</si>
  <si>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</si>
  <si>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</si>
  <si>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</si>
  <si>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</si>
  <si>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</si>
  <si>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</si>
  <si>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</si>
  <si>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</si>
  <si>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</si>
  <si>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</si>
  <si>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</si>
  <si>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</si>
  <si>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</si>
  <si>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</si>
  <si>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</si>
  <si>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</si>
  <si>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</si>
  <si>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</si>
  <si>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</si>
  <si>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</si>
  <si>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</si>
  <si>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</si>
  <si>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</si>
  <si>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</si>
  <si>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</si>
  <si>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</si>
  <si>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</si>
  <si>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</si>
  <si>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</si>
  <si>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</si>
  <si>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</si>
  <si>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</si>
  <si>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</si>
  <si>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</si>
  <si>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</si>
  <si>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</si>
  <si>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</si>
  <si>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</si>
  <si>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</si>
  <si>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</si>
  <si>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</si>
  <si>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</si>
  <si>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</si>
  <si>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</si>
  <si>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</si>
  <si>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</si>
  <si>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</si>
  <si>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</si>
  <si>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</si>
  <si>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</si>
  <si>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</si>
  <si>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</si>
  <si>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</si>
  <si>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</si>
  <si>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</si>
  <si>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</si>
  <si>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</si>
  <si>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</si>
  <si>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</si>
  <si>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</si>
  <si>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</si>
  <si>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</si>
  <si>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</si>
  <si>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</si>
  <si>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</si>
  <si>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</si>
  <si>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</si>
  <si>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</si>
  <si>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</si>
  <si>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</si>
  <si>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</si>
  <si>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</si>
  <si>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</si>
  <si>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</si>
  <si>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</si>
  <si>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</si>
  <si>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</si>
  <si>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</si>
  <si>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</si>
  <si>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</si>
  <si>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</si>
  <si>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</si>
  <si>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</si>
  <si>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</si>
  <si>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</si>
  <si>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</si>
  <si>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</si>
  <si>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</si>
  <si>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</si>
  <si>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</si>
  <si>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</si>
  <si>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</si>
  <si>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</si>
  <si>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</si>
  <si>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</si>
  <si>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</si>
  <si>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</si>
  <si>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</si>
  <si>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</si>
  <si>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</si>
  <si>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</si>
  <si>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</si>
  <si>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</si>
  <si>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</si>
  <si>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</si>
  <si>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</si>
  <si>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</si>
  <si>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</si>
  <si>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</si>
  <si>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</si>
  <si>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</si>
  <si>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</si>
  <si>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</si>
  <si>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</si>
  <si>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</si>
  <si>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</si>
  <si>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</si>
  <si>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</si>
  <si>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</si>
  <si>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</si>
  <si>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</si>
  <si>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</si>
  <si>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</si>
  <si>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</si>
  <si>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</si>
  <si>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</si>
  <si>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</si>
  <si>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</si>
  <si>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</si>
  <si>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</si>
  <si>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</si>
  <si>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</si>
  <si>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</si>
  <si>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</si>
  <si>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</si>
  <si>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</si>
  <si>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</si>
  <si>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</si>
  <si>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</si>
  <si>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</si>
  <si>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</si>
  <si>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</si>
  <si>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</si>
  <si>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</si>
  <si>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</si>
  <si>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</si>
  <si>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</si>
  <si>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</si>
  <si>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</si>
  <si>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</si>
  <si>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</si>
  <si>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</si>
  <si>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</si>
  <si>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</si>
  <si>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</si>
  <si>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</si>
  <si>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</si>
  <si>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</si>
  <si>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</si>
  <si>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</si>
  <si>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</si>
  <si>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</si>
  <si>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</si>
  <si>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</si>
  <si>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</si>
  <si>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</si>
  <si>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</si>
  <si>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</si>
  <si>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</si>
  <si>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</si>
  <si>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</si>
  <si>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</si>
  <si>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</si>
  <si>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</si>
  <si>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</si>
  <si>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</si>
  <si>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</si>
  <si>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</si>
  <si>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</si>
  <si>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</si>
  <si>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</si>
  <si>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</si>
  <si>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</si>
  <si>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</si>
  <si>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</si>
  <si>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</si>
  <si>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</si>
  <si>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</si>
  <si>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</si>
  <si>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</si>
  <si>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</si>
  <si>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</si>
  <si>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</si>
  <si>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</si>
  <si>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</si>
  <si>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</si>
  <si>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</si>
  <si>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</si>
  <si>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</si>
  <si>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</si>
  <si>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</si>
  <si>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</si>
  <si>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</si>
  <si>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</si>
  <si>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</si>
  <si>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</si>
  <si>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</si>
  <si>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</si>
  <si>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</si>
  <si>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</si>
  <si>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</si>
  <si>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</si>
  <si>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</si>
  <si>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</si>
  <si>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</si>
  <si>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</si>
  <si>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</si>
  <si>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</si>
  <si>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</si>
  <si>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</si>
  <si>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</si>
  <si>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</si>
  <si>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</si>
  <si>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</si>
  <si>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</si>
  <si>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</si>
  <si>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</si>
  <si>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</si>
  <si>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</si>
  <si>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</si>
  <si>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</si>
  <si>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</si>
  <si>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</si>
  <si>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</si>
  <si>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</si>
  <si>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</si>
  <si>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</si>
  <si>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</si>
  <si>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</si>
  <si>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</si>
  <si>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</si>
  <si>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</si>
  <si>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</si>
  <si>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</si>
  <si>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</si>
  <si>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</si>
  <si>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</si>
  <si>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</si>
  <si>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</si>
  <si>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</si>
  <si>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</si>
  <si>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</si>
  <si>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</si>
  <si>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</si>
  <si>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</si>
  <si>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</si>
  <si>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</si>
  <si>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</si>
  <si>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</si>
  <si>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</si>
  <si>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</si>
  <si>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</si>
  <si>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</si>
  <si>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</si>
  <si>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</si>
  <si>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</si>
  <si>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</si>
  <si>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</si>
  <si>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</si>
  <si>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</si>
  <si>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</si>
  <si>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</si>
  <si>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</si>
  <si>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</si>
  <si>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</si>
  <si>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</si>
  <si>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</si>
  <si>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</si>
  <si>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</si>
  <si>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</si>
  <si>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</si>
  <si>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</si>
  <si>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</si>
  <si>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</si>
  <si>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</si>
  <si>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</si>
  <si>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</si>
  <si>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</si>
  <si>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</si>
  <si>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</si>
  <si>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</si>
  <si>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</si>
  <si>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</si>
  <si>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</si>
  <si>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</si>
  <si>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</si>
  <si>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</si>
  <si>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</si>
  <si>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</si>
  <si>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</si>
  <si>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</si>
  <si>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</si>
  <si>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</si>
  <si>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</si>
  <si>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</si>
  <si>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</si>
  <si>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</si>
  <si>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</si>
  <si>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</si>
  <si>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</si>
  <si>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</si>
  <si>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</si>
  <si>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</si>
  <si>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</si>
  <si>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</si>
  <si>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</si>
  <si>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</si>
  <si>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</si>
  <si>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</si>
  <si>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</si>
  <si>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</si>
  <si>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</si>
  <si>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</si>
  <si>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</si>
  <si>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</si>
  <si>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</si>
  <si>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</si>
  <si>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</si>
  <si>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</si>
  <si>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</si>
  <si>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</si>
  <si>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</si>
  <si>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</si>
  <si>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</si>
  <si>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</si>
  <si>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</si>
  <si>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</si>
  <si>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</si>
  <si>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</si>
  <si>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</si>
  <si>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</si>
  <si>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</si>
  <si>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</si>
  <si>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</si>
  <si>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</si>
  <si>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</si>
  <si>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</si>
  <si>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</si>
  <si>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</si>
  <si>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</si>
  <si>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</si>
  <si>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</si>
  <si>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</si>
  <si>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</si>
  <si>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</si>
  <si>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</si>
  <si>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</si>
  <si>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</si>
  <si>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</si>
  <si>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</si>
  <si>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</si>
  <si>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</si>
  <si>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</si>
  <si>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</si>
  <si>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</si>
  <si>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</si>
  <si>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</si>
  <si>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</si>
  <si>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</si>
  <si>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</si>
  <si>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</si>
  <si>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</si>
  <si>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</si>
  <si>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</si>
  <si>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</si>
  <si>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</si>
  <si>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</si>
  <si>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</si>
  <si>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</si>
  <si>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</si>
  <si>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</si>
  <si>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</si>
  <si>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</si>
  <si>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</si>
  <si>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</si>
  <si>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</si>
  <si>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</si>
  <si>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</si>
  <si>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</si>
  <si>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</si>
  <si>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</si>
  <si>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</si>
  <si>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</si>
  <si>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</si>
  <si>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</si>
  <si>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</si>
  <si>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</si>
  <si>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</si>
  <si>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</si>
  <si>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</si>
  <si>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</si>
  <si>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</si>
  <si>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</si>
  <si>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</si>
  <si>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</si>
  <si>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</si>
  <si>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</si>
  <si>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</si>
  <si>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</si>
  <si>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</si>
  <si>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</si>
  <si>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</si>
  <si>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</si>
  <si>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</si>
  <si>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</si>
  <si>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</si>
  <si>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</si>
  <si>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</si>
  <si>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</si>
  <si>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</si>
  <si>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</si>
  <si>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</si>
  <si>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</si>
  <si>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</si>
  <si>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</si>
  <si>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</si>
  <si>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</si>
  <si>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</si>
  <si>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</si>
  <si>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</si>
  <si>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</si>
  <si>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</si>
  <si>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</si>
  <si>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</si>
  <si>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</si>
  <si>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</si>
  <si>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</si>
  <si>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</si>
  <si>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</si>
  <si>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</si>
  <si>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</si>
  <si>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</si>
  <si>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</si>
  <si>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</si>
  <si>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</si>
  <si>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</si>
  <si>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</si>
  <si>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</si>
  <si>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</si>
  <si>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</si>
  <si>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</si>
  <si>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</si>
  <si>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</si>
  <si>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</si>
  <si>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</si>
  <si>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</si>
  <si>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</si>
  <si>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</si>
  <si>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</si>
  <si>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</si>
  <si>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</si>
  <si>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</si>
  <si>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</si>
  <si>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</si>
  <si>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</si>
  <si>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</si>
  <si>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</si>
  <si>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</si>
  <si>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</si>
  <si>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</si>
  <si>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</si>
  <si>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</si>
  <si>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</si>
  <si>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</si>
  <si>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</si>
  <si>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</si>
  <si>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</si>
  <si>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</si>
  <si>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</si>
  <si>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</si>
  <si>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</si>
  <si>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</si>
  <si>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</si>
  <si>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</si>
  <si>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</si>
  <si>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</si>
  <si>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</si>
  <si>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</si>
  <si>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</si>
  <si>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</si>
  <si>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</si>
  <si>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</si>
  <si>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</si>
  <si>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</si>
  <si>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</si>
  <si>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</si>
  <si>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</si>
  <si>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</si>
  <si>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</si>
  <si>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</si>
  <si>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</si>
  <si>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</si>
  <si>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</si>
  <si>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</si>
  <si>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</si>
  <si>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</si>
  <si>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</si>
  <si>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</si>
  <si>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</si>
  <si>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</si>
  <si>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</si>
  <si>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</si>
  <si>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</si>
  <si>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</si>
  <si>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</si>
  <si>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</si>
  <si>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</si>
  <si>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</si>
  <si>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</si>
  <si>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</si>
  <si>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</si>
  <si>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</si>
  <si>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</si>
  <si>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</si>
  <si>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</si>
  <si>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</si>
  <si>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</si>
  <si>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</si>
  <si>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</si>
  <si>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</si>
  <si>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</si>
  <si>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</si>
  <si>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</si>
  <si>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</si>
  <si>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</si>
  <si>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</si>
  <si>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</si>
  <si>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</si>
  <si>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</si>
  <si>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</si>
  <si>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</si>
  <si>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</si>
  <si>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</si>
  <si>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</si>
  <si>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</si>
  <si>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</si>
  <si>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</si>
  <si>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</si>
  <si>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</si>
  <si>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</si>
  <si>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</si>
  <si>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</si>
  <si>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</si>
  <si>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</si>
  <si>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</si>
  <si>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</si>
  <si>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</si>
  <si>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</si>
  <si>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</si>
  <si>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</si>
  <si>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</si>
  <si>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</si>
  <si>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</si>
  <si>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</si>
  <si>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</si>
  <si>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</si>
  <si>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</si>
  <si>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</si>
  <si>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</si>
  <si>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</si>
  <si>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</si>
  <si>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</si>
  <si>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</si>
  <si>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</si>
  <si>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</si>
  <si>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</si>
  <si>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</si>
  <si>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</si>
  <si>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</si>
  <si>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</si>
  <si>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</si>
  <si>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</si>
  <si>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</si>
  <si>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</si>
  <si>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</si>
  <si>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</si>
  <si>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</si>
  <si>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</si>
  <si>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</si>
  <si>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</si>
  <si>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</si>
  <si>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</si>
  <si>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</si>
  <si>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</si>
  <si>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</si>
  <si>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</si>
  <si>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</si>
  <si>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</si>
  <si>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</si>
  <si>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</si>
  <si>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</si>
  <si>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</si>
  <si>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</si>
  <si>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</si>
  <si>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</si>
  <si>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</si>
  <si>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</si>
  <si>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</si>
  <si>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</si>
  <si>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</si>
  <si>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</si>
  <si>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</si>
  <si>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</si>
  <si>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</si>
  <si>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</si>
  <si>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</si>
  <si>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</si>
  <si>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</si>
  <si>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</si>
  <si>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</si>
  <si>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</si>
  <si>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</si>
  <si>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</si>
  <si>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</si>
  <si>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</si>
  <si>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</si>
  <si>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</si>
  <si>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</si>
  <si>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</si>
  <si>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</si>
  <si>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</si>
  <si>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</si>
  <si>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</si>
  <si>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</si>
  <si>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</si>
  <si>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</si>
  <si>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</si>
  <si>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</si>
  <si>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</si>
  <si>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</si>
  <si>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</si>
  <si>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</si>
  <si>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</si>
  <si>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</si>
  <si>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</si>
  <si>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</si>
  <si>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</si>
  <si>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</si>
  <si>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</si>
  <si>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</si>
  <si>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</si>
  <si>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</si>
  <si>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</si>
  <si>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</si>
  <si>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</si>
  <si>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</si>
  <si>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</si>
  <si>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</si>
  <si>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</si>
  <si>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</si>
  <si>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</si>
  <si>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</si>
  <si>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</si>
  <si>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</si>
  <si>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</si>
  <si>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</si>
  <si>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</si>
  <si>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</si>
  <si>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</si>
  <si>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</si>
  <si>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</si>
  <si>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</si>
  <si>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</si>
  <si>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</si>
  <si>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</si>
  <si>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</si>
  <si>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</si>
  <si>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</si>
  <si>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</si>
  <si>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</si>
  <si>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</si>
  <si>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</si>
  <si>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</si>
  <si>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</si>
  <si>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</si>
  <si>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</si>
  <si>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</si>
  <si>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</si>
  <si>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</si>
  <si>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</si>
  <si>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</si>
  <si>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</si>
  <si>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</si>
  <si>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</si>
  <si>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</si>
  <si>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</si>
  <si>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</si>
  <si>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</si>
  <si>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</si>
  <si>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</si>
  <si>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</si>
  <si>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</si>
  <si>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</si>
  <si>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</si>
  <si>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</si>
  <si>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</si>
  <si>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</si>
  <si>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</si>
  <si>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</si>
  <si>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</si>
  <si>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</si>
  <si>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</si>
  <si>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</si>
  <si>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</si>
  <si>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</si>
  <si>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</si>
  <si>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</si>
  <si>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</si>
  <si>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</si>
  <si>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</si>
  <si>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</si>
  <si>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</si>
  <si>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</si>
  <si>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</si>
  <si>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</si>
  <si>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</si>
  <si>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</si>
  <si>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</si>
  <si>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</si>
  <si>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</si>
  <si>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</si>
  <si>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</si>
  <si>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</si>
  <si>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</si>
  <si>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</si>
  <si>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</si>
  <si>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</si>
  <si>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</si>
  <si>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</si>
  <si>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</si>
  <si>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</si>
  <si>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</si>
  <si>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</si>
  <si>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</si>
  <si>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</si>
  <si>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</si>
  <si>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</si>
  <si>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</si>
  <si>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</si>
  <si>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</si>
  <si>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</si>
  <si>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</si>
  <si>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</si>
  <si>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</si>
  <si>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</si>
  <si>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</si>
  <si>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</si>
  <si>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</si>
  <si>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</si>
  <si>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</si>
  <si>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</si>
  <si>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</si>
  <si>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</si>
  <si>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</si>
  <si>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</si>
  <si>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</si>
  <si>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</si>
  <si>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</si>
  <si>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</si>
  <si>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</si>
  <si>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</si>
  <si>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</si>
  <si>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</si>
  <si>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</si>
  <si>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</si>
  <si>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</si>
  <si>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</si>
  <si>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</si>
  <si>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</si>
  <si>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</si>
  <si>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</si>
  <si>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</si>
  <si>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</si>
  <si>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</si>
  <si>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</si>
  <si>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</si>
  <si>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</si>
  <si>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</si>
  <si>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</si>
  <si>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</si>
  <si>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</si>
  <si>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</si>
  <si>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</si>
  <si>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</si>
  <si>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</si>
  <si>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</si>
  <si>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</si>
  <si>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</si>
  <si>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</si>
  <si>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</si>
  <si>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</si>
  <si>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</si>
  <si>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</si>
  <si>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</si>
  <si>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</si>
  <si>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</si>
  <si>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</si>
  <si>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</si>
  <si>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</si>
  <si>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</si>
  <si>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</si>
  <si>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</si>
  <si>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</si>
  <si>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</si>
  <si>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</si>
  <si>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</si>
  <si>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</si>
  <si>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</si>
  <si>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</si>
  <si>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</si>
  <si>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</si>
  <si>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</si>
  <si>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</si>
  <si>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</si>
  <si>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</si>
  <si>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</si>
  <si>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</si>
  <si>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</si>
  <si>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</si>
  <si>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</si>
  <si>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</si>
  <si>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</si>
  <si>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</si>
  <si>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</si>
  <si>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</si>
  <si>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</si>
  <si>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</si>
  <si>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</si>
  <si>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</si>
  <si>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</si>
  <si>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</si>
  <si>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</si>
  <si>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</si>
  <si>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</si>
  <si>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</si>
  <si>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</si>
  <si>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</si>
  <si>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</si>
  <si>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</si>
  <si>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</si>
  <si>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</si>
  <si>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</si>
  <si>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</si>
  <si>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</si>
  <si>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</si>
  <si>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</si>
  <si>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</si>
  <si>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</si>
  <si>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</si>
  <si>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</si>
  <si>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</si>
  <si>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</si>
  <si>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</si>
  <si>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</si>
  <si>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</si>
  <si>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</si>
  <si>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</si>
  <si>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</si>
  <si>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</si>
  <si>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</si>
  <si>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</si>
  <si>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</si>
  <si>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</si>
  <si>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</si>
  <si>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</si>
  <si>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</si>
  <si>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</si>
  <si>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</si>
  <si>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</si>
  <si>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</si>
  <si>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</si>
  <si>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</si>
  <si>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</si>
  <si>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</si>
  <si>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</si>
  <si>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</si>
  <si>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</si>
  <si>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</si>
  <si>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</si>
  <si>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</si>
  <si>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</si>
  <si>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</si>
  <si>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</si>
  <si>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</si>
  <si>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</si>
  <si>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</si>
  <si>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</si>
  <si>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</si>
  <si>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</si>
  <si>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</si>
  <si>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</si>
  <si>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</si>
  <si>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</si>
  <si>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</si>
  <si>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</si>
  <si>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</si>
  <si>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</si>
  <si>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</si>
  <si>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</si>
  <si>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</si>
  <si>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</si>
  <si>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</si>
  <si>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</si>
  <si>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</si>
  <si>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</si>
  <si>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</si>
  <si>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</si>
  <si>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</si>
  <si>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</si>
  <si>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</si>
  <si>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</si>
  <si>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</si>
  <si>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</si>
  <si>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</si>
  <si>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</si>
  <si>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</si>
  <si>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</si>
  <si>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</si>
  <si>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</si>
  <si>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</si>
  <si>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</si>
  <si>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</si>
  <si>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</si>
  <si>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</si>
  <si>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</si>
  <si>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</si>
  <si>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</si>
  <si>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</si>
  <si>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</si>
  <si>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</si>
  <si>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</si>
  <si>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</si>
  <si>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</si>
  <si>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</si>
  <si>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</si>
  <si>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</si>
  <si>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</si>
  <si>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</si>
  <si>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</si>
  <si>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</si>
  <si>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</si>
  <si>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</si>
  <si>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</si>
  <si>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</si>
  <si>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</si>
  <si>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</si>
  <si>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</si>
  <si>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</si>
  <si>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</si>
  <si>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</si>
  <si>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</si>
  <si>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</si>
  <si>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</si>
  <si>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</si>
  <si>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</si>
  <si>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</si>
  <si>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</si>
  <si>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</si>
  <si>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</si>
  <si>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</si>
  <si>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</si>
  <si>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</si>
  <si>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</si>
  <si>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</si>
  <si>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</si>
  <si>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</si>
  <si>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</si>
  <si>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</si>
  <si>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</si>
  <si>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</si>
  <si>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</si>
  <si>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</si>
  <si>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</si>
  <si>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</si>
  <si>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</si>
  <si>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</si>
  <si>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</si>
  <si>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</si>
  <si>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</si>
  <si>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</si>
  <si>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</si>
  <si>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</si>
  <si>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</si>
  <si>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</si>
  <si>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</si>
  <si>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</si>
  <si>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</si>
  <si>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</si>
  <si>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</si>
  <si>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</si>
  <si>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</si>
  <si>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</si>
  <si>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</si>
  <si>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</si>
  <si>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</si>
  <si>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</si>
  <si>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</si>
  <si>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</si>
  <si>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</si>
  <si>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</si>
  <si>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</si>
  <si>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</si>
  <si>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</si>
  <si>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</si>
  <si>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</si>
  <si>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</si>
  <si>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</si>
  <si>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</si>
  <si>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</si>
  <si>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</si>
  <si>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</si>
  <si>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</si>
  <si>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</si>
  <si>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</si>
  <si>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</si>
  <si>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</si>
  <si>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</si>
  <si>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</si>
  <si>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</si>
  <si>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</si>
  <si>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</si>
  <si>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</si>
  <si>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</si>
  <si>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</si>
  <si>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</si>
  <si>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</si>
  <si>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</si>
  <si>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</si>
  <si>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</si>
  <si>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</si>
  <si>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</si>
  <si>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</si>
  <si>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</si>
  <si>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</si>
  <si>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</si>
  <si>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</si>
  <si>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</si>
  <si>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</si>
  <si>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</si>
  <si>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</si>
  <si>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</si>
  <si>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</si>
  <si>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</si>
  <si>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</si>
  <si>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</si>
  <si>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</si>
  <si>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</si>
  <si>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</si>
  <si>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</si>
  <si>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</si>
  <si>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</si>
  <si>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</si>
  <si>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</si>
  <si>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</si>
  <si>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</si>
  <si>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</si>
  <si>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</si>
  <si>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</si>
  <si>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</si>
  <si>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</si>
  <si>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</si>
  <si>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</si>
  <si>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</si>
  <si>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</si>
  <si>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</si>
  <si>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</si>
  <si>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</si>
  <si>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</si>
  <si>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</si>
  <si>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</si>
  <si>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</si>
  <si>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</si>
  <si>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</si>
  <si>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</si>
  <si>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</si>
  <si>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</si>
  <si>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</si>
  <si>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</si>
  <si>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</si>
  <si>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</si>
  <si>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</si>
  <si>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</si>
  <si>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</si>
  <si>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</si>
  <si>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</si>
  <si>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</si>
  <si>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</si>
  <si>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</si>
  <si>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</si>
  <si>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</si>
  <si>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</si>
  <si>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</si>
  <si>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</si>
  <si>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</si>
  <si>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</si>
  <si>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</si>
  <si>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</si>
  <si>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</si>
  <si>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</si>
  <si>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</si>
  <si>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</si>
  <si>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</si>
  <si>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</si>
  <si>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</si>
  <si>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</si>
  <si>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</si>
  <si>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</si>
  <si>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</si>
  <si>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</si>
  <si>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</si>
  <si>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</si>
  <si>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</si>
  <si>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</si>
  <si>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</si>
  <si>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</si>
  <si>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</si>
  <si>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</si>
  <si>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</si>
  <si>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</si>
  <si>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</si>
  <si>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</si>
  <si>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</si>
  <si>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</si>
  <si>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</si>
  <si>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</si>
  <si>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</si>
  <si>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</si>
  <si>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</si>
  <si>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</si>
  <si>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</si>
  <si>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</si>
  <si>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</si>
  <si>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</si>
  <si>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</si>
  <si>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</si>
  <si>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</si>
  <si>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</si>
  <si>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</si>
  <si>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</si>
  <si>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</si>
  <si>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</si>
  <si>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</si>
  <si>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</si>
  <si>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</si>
  <si>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</si>
  <si>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</si>
  <si>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</si>
  <si>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</si>
  <si>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</si>
  <si>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</si>
  <si>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</si>
  <si>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</si>
  <si>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</si>
  <si>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</si>
  <si>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</si>
  <si>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</si>
  <si>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</si>
  <si>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</si>
  <si>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</si>
  <si>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</si>
  <si>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</si>
  <si>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</si>
  <si>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</si>
  <si>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</si>
  <si>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</si>
  <si>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</si>
  <si>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</si>
  <si>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</si>
  <si>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</si>
  <si>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</si>
  <si>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</si>
  <si>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</si>
  <si>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</si>
  <si>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</si>
  <si>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</si>
  <si>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</si>
  <si>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</si>
  <si>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</si>
  <si>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</si>
  <si>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</si>
  <si>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</si>
  <si>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</si>
  <si>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</si>
  <si>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</si>
  <si>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</si>
  <si>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</si>
  <si>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</si>
  <si>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</si>
  <si>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</si>
  <si>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</si>
  <si>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</si>
  <si>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</si>
  <si>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</si>
  <si>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</si>
  <si>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</si>
  <si>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</si>
  <si>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</si>
  <si>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</si>
  <si>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</si>
  <si>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</si>
  <si>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</si>
  <si>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</si>
  <si>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</si>
  <si>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</si>
  <si>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</si>
  <si>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</si>
  <si>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</si>
  <si>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</si>
  <si>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</si>
  <si>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</si>
  <si>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</si>
  <si>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</si>
  <si>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</si>
  <si>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</si>
  <si>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</si>
  <si>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</si>
  <si>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</si>
  <si>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</si>
  <si>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</si>
  <si>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</si>
  <si>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</si>
  <si>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</si>
  <si>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</si>
  <si>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</si>
  <si>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</si>
  <si>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</si>
  <si>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</si>
  <si>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</si>
  <si>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</si>
  <si>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</si>
  <si>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</si>
  <si>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</si>
  <si>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</si>
  <si>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</si>
  <si>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</si>
  <si>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</si>
  <si>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</si>
  <si>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</si>
  <si>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</si>
  <si>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</si>
  <si>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</si>
  <si>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</si>
  <si>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</si>
  <si>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</si>
  <si>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</si>
  <si>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</si>
  <si>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</si>
  <si>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</si>
  <si>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</si>
  <si>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</si>
  <si>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</si>
  <si>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</si>
  <si>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</si>
  <si>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</si>
  <si>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</si>
  <si>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</si>
  <si>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</si>
  <si>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</si>
  <si>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</si>
  <si>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</si>
  <si>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</si>
  <si>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</si>
  <si>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</si>
  <si>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</si>
  <si>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</si>
  <si>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</si>
  <si>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</si>
  <si>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</si>
  <si>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</si>
  <si>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</si>
  <si>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</si>
  <si>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</si>
  <si>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</si>
  <si>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</si>
  <si>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</si>
  <si>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</si>
  <si>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</si>
  <si>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</si>
  <si>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</si>
  <si>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</si>
  <si>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</si>
  <si>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</si>
  <si>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</si>
  <si>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</si>
  <si>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</si>
  <si>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</si>
  <si>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</si>
  <si>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</si>
  <si>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</si>
  <si>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</si>
  <si>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</si>
  <si>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</si>
  <si>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</si>
  <si>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</si>
  <si>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</si>
  <si>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</si>
  <si>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</si>
  <si>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</si>
  <si>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</si>
  <si>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</si>
  <si>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</si>
  <si>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</si>
  <si>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</si>
  <si>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</si>
  <si>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</si>
  <si>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</si>
  <si>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</si>
  <si>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</si>
  <si>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</si>
  <si>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</si>
  <si>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</si>
  <si>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</si>
  <si>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</si>
  <si>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</si>
  <si>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</si>
  <si>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</si>
  <si>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</si>
  <si>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</si>
  <si>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</si>
  <si>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</si>
  <si>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</si>
  <si>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</si>
  <si>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</si>
  <si>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</si>
  <si>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</si>
  <si>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</si>
  <si>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</si>
  <si>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</si>
  <si>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</si>
  <si>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</si>
  <si>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</si>
  <si>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</si>
  <si>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</si>
  <si>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</si>
  <si>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</si>
  <si>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</si>
  <si>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</si>
  <si>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</si>
  <si>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</si>
  <si>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</si>
  <si>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</si>
  <si>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</si>
  <si>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</si>
  <si>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</si>
  <si>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</si>
  <si>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</si>
  <si>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</si>
  <si>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</si>
  <si>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</si>
  <si>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</si>
  <si>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</si>
  <si>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</si>
  <si>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</si>
  <si>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</si>
  <si>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</si>
  <si>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</si>
  <si>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</si>
  <si>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</si>
  <si>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</si>
  <si>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</si>
  <si>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</si>
  <si>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</si>
  <si>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</si>
  <si>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</si>
  <si>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</si>
  <si>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</si>
  <si>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</si>
  <si>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</si>
  <si>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</si>
  <si>
    <t>Sum of Unit Price</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</si>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</sst>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_-[$$-409]* #,##0.00_ ;_-[$$-409]* \-#,##0.00\ ;_-[$$-409]* &quot;-&quot;??_ ;_-@_ "/>
  </numFmts>
  <fonts count="4" x14ac:knownFonts="1">
    <font>
      <sz val="11"/>
      <color theme="1"/>
      <name val="Calibri"/>
      <family val="2"/>
      <scheme val="minor"/>
    </font>
    <font>
      <sz val="11"/>
      <color indexed="8"/>
      <name val="Calibri"/>
      <family val="2"/>
    </font>
    <font>
      <sz val="11"/>
      <color theme="4" tint="-0.499984740745262"/>
      <name val="Calibri"/>
      <family val="2"/>
      <scheme val="minor"/>
    </font>
    <font>
      <b/>
      <sz val="34"/>
      <color theme="4" tint="-0.249977111117893"/>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0.34998626667073579"/>
        <bgColor indexed="64"/>
      </patternFill>
    </fill>
  </fills>
  <borders count="1">
    <border>
      <left/>
      <right/>
      <top/>
      <bottom/>
      <diagonal/>
    </border>
  </borders>
  <cellStyleXfs count="1">
    <xf numFmtId="0" fontId="0" fillId="0" borderId="0"/>
  </cellStyleXfs>
  <cellXfs count="15">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xf numFmtId="0" fontId="0" fillId="2" borderId="0" xfId="0" applyFill="1"/>
    <xf numFmtId="0" fontId="0" fillId="3" borderId="0" xfId="0" applyFill="1"/>
    <xf numFmtId="0" fontId="2" fillId="0" borderId="0" xfId="0" applyFont="1"/>
    <xf numFmtId="0" fontId="0" fillId="0" borderId="0" xfId="0" applyAlignment="1">
      <alignment vertical="center"/>
    </xf>
    <xf numFmtId="0" fontId="0" fillId="3" borderId="0" xfId="0" applyFill="1" applyAlignment="1">
      <alignment horizontal="center"/>
    </xf>
    <xf numFmtId="0" fontId="0" fillId="0" borderId="0" xfId="0" applyAlignment="1">
      <alignment wrapText="1"/>
    </xf>
    <xf numFmtId="0" fontId="3" fillId="3" borderId="0" xfId="0" applyFont="1" applyFill="1" applyAlignment="1">
      <alignment vertical="center"/>
    </xf>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z val="11"/>
        <color theme="4" tint="-0.24994659260841701"/>
        <name val="Calibri"/>
        <family val="2"/>
        <scheme val="minor"/>
      </font>
      <fill>
        <patternFill>
          <bgColor theme="0" tint="-4.9989318521683403E-2"/>
        </patternFill>
      </fill>
      <border>
        <left style="thin">
          <color theme="4" tint="-0.24994659260841701"/>
        </left>
        <right style="thin">
          <color theme="4" tint="-0.24994659260841701"/>
        </right>
        <top style="thin">
          <color theme="4" tint="-0.24994659260841701"/>
        </top>
        <bottom style="thin">
          <color theme="4" tint="-0.24994659260841701"/>
        </bottom>
      </border>
    </dxf>
    <dxf>
      <font>
        <b/>
        <sz val="11"/>
        <color theme="1"/>
      </font>
    </dxf>
    <dxf>
      <font>
        <b val="0"/>
        <i val="0"/>
        <sz val="11"/>
        <name val="Calibri"/>
        <family val="2"/>
        <scheme val="minor"/>
      </font>
      <fill>
        <patternFill patternType="solid">
          <fgColor theme="0"/>
          <bgColor theme="0" tint="-0.14996795556505021"/>
        </patternFill>
      </fill>
      <border>
        <left style="thin">
          <color theme="1" tint="4.9989318521683403E-2"/>
        </left>
        <right style="thin">
          <color theme="1" tint="4.9989318521683403E-2"/>
        </right>
        <top style="thin">
          <color theme="1" tint="4.9989318521683403E-2"/>
        </top>
        <bottom style="thin">
          <color theme="1" tint="4.9989318521683403E-2"/>
        </bottom>
      </border>
    </dxf>
    <dxf>
      <font>
        <b/>
        <sz val="11"/>
        <color theme="1"/>
      </font>
    </dxf>
    <dxf>
      <font>
        <b val="0"/>
        <i val="0"/>
        <sz val="11"/>
        <color theme="1" tint="4.9989318521683403E-2"/>
        <name val="Calibri"/>
        <family val="2"/>
        <scheme val="minor"/>
      </font>
      <fill>
        <patternFill patternType="solid">
          <fgColor theme="0"/>
          <bgColor rgb="FFF3F3F3"/>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Medium9">
    <tableStyle name="Sales Timeline11" pivot="0" table="0" count="8" xr9:uid="{D3A5EE8D-748E-409D-B672-EEB1C9C8AA92}">
      <tableStyleElement type="wholeTable" dxfId="15"/>
      <tableStyleElement type="headerRow" dxfId="14"/>
    </tableStyle>
    <tableStyle name="SalesTimeline1" pivot="0" table="0" count="8" xr9:uid="{DB1B81BC-B44A-4BAA-ABED-5CC3712270BA}">
      <tableStyleElement type="wholeTable" dxfId="13"/>
      <tableStyleElement type="headerRow" dxfId="12"/>
    </tableStyle>
    <tableStyle name="Slicer Style 1" pivot="0" table="0" count="1" xr9:uid="{F04BDBDF-59E7-4109-8951-967C09CA7F15}">
      <tableStyleElement type="wholeTable" dxfId="11"/>
    </tableStyle>
  </tableStyles>
  <colors>
    <mruColors>
      <color rgb="FF0000CC"/>
      <color rgb="FFFF7C80"/>
      <color rgb="FF666699"/>
      <color rgb="FF996633"/>
      <color rgb="FFF3F3F3"/>
      <color rgb="FF3C1464"/>
      <color rgb="FF339933"/>
      <color rgb="FFE2CFF5"/>
      <color rgb="FFEAE763"/>
      <color rgb="FF00FFFF"/>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Sales Timeline1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SalesTimeline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Dashboard.xlsx]TotalSales!Total Sales</c:name>
    <c:fmtId val="14"/>
  </c:pivotSource>
  <c:chart>
    <c:title>
      <c:tx>
        <c:rich>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r>
              <a:rPr lang="en-IN" b="1">
                <a:solidFill>
                  <a:schemeClr val="accent1">
                    <a:lumMod val="50000"/>
                  </a:schemeClr>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w="28575" cap="rnd">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cap="rnd">
            <a:solidFill>
              <a:schemeClr val="tx2">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cap="rnd">
            <a:solidFill>
              <a:schemeClr val="tx1">
                <a:lumMod val="95000"/>
                <a:lumOff val="5000"/>
              </a:schemeClr>
            </a:solidFill>
            <a:round/>
          </a:ln>
          <a:effectLst/>
        </c:spPr>
        <c:marker>
          <c:symbol val="none"/>
        </c:marker>
      </c:pivotFmt>
      <c:pivotFmt>
        <c:idx val="5"/>
        <c:spPr>
          <a:solidFill>
            <a:schemeClr val="accent1"/>
          </a:solidFill>
          <a:ln w="28575" cap="rnd">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cap="rnd">
            <a:solidFill>
              <a:schemeClr val="tx1">
                <a:lumMod val="95000"/>
                <a:lumOff val="5000"/>
              </a:schemeClr>
            </a:solidFill>
            <a:round/>
          </a:ln>
          <a:effectLst/>
        </c:spPr>
        <c:marker>
          <c:symbol val="none"/>
        </c:marker>
      </c:pivotFmt>
      <c:pivotFmt>
        <c:idx val="7"/>
        <c:spPr>
          <a:solidFill>
            <a:schemeClr val="accent1"/>
          </a:solidFill>
          <a:ln w="25400"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cap="rnd">
            <a:solidFill>
              <a:schemeClr val="tx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5400" cap="rnd">
            <a:solidFill>
              <a:schemeClr val="tx1">
                <a:lumMod val="95000"/>
                <a:lumOff val="5000"/>
              </a:schemeClr>
            </a:solidFill>
            <a:round/>
          </a:ln>
          <a:effectLst/>
        </c:spPr>
        <c:marker>
          <c:symbol val="none"/>
        </c:marker>
      </c:pivotFmt>
      <c:pivotFmt>
        <c:idx val="12"/>
        <c:spPr>
          <a:ln w="25400"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5400"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5400"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27051054102108"/>
          <c:y val="0.14375968992248062"/>
          <c:w val="0.7606283337566675"/>
          <c:h val="0.72098242080205088"/>
        </c:manualLayout>
      </c:layout>
      <c:lineChart>
        <c:grouping val="standard"/>
        <c:varyColors val="0"/>
        <c:ser>
          <c:idx val="0"/>
          <c:order val="0"/>
          <c:tx>
            <c:strRef>
              <c:f>TotalSales!$C$3:$C$4</c:f>
              <c:strCache>
                <c:ptCount val="1"/>
                <c:pt idx="0">
                  <c:v>Arabica</c:v>
                </c:pt>
              </c:strCache>
            </c:strRef>
          </c:tx>
          <c:spPr>
            <a:ln w="28575" cap="rnd">
              <a:solidFill>
                <a:schemeClr val="tx1">
                  <a:lumMod val="95000"/>
                  <a:lumOff val="5000"/>
                </a:schemeClr>
              </a:solidFill>
              <a:round/>
            </a:ln>
            <a:effectLst/>
          </c:spPr>
          <c:marker>
            <c:symbol val="none"/>
          </c:marker>
          <c:dPt>
            <c:idx val="17"/>
            <c:marker>
              <c:symbol val="none"/>
            </c:marker>
            <c:bubble3D val="0"/>
            <c:spPr>
              <a:ln w="25400" cap="rnd">
                <a:solidFill>
                  <a:schemeClr val="tx1">
                    <a:lumMod val="95000"/>
                    <a:lumOff val="5000"/>
                  </a:schemeClr>
                </a:solidFill>
                <a:round/>
              </a:ln>
              <a:effectLst/>
            </c:spPr>
            <c:extLst>
              <c:ext xmlns:c16="http://schemas.microsoft.com/office/drawing/2014/chart" uri="{C3380CC4-5D6E-409C-BE32-E72D297353CC}">
                <c16:uniqueId val="{00000001-08CF-4F81-B569-94DC596B954E}"/>
              </c:ext>
            </c:extLst>
          </c:dPt>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2-08CF-4F81-B569-94DC596B954E}"/>
            </c:ext>
          </c:extLst>
        </c:ser>
        <c:ser>
          <c:idx val="1"/>
          <c:order val="1"/>
          <c:tx>
            <c:strRef>
              <c:f>TotalSales!$D$3:$D$4</c:f>
              <c:strCache>
                <c:ptCount val="1"/>
                <c:pt idx="0">
                  <c:v>Excelsa</c:v>
                </c:pt>
              </c:strCache>
            </c:strRef>
          </c:tx>
          <c:spPr>
            <a:ln w="25400" cap="rnd">
              <a:solidFill>
                <a:schemeClr val="bg2">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3-08CF-4F81-B569-94DC596B954E}"/>
            </c:ext>
          </c:extLst>
        </c:ser>
        <c:ser>
          <c:idx val="2"/>
          <c:order val="2"/>
          <c:tx>
            <c:strRef>
              <c:f>TotalSales!$E$3:$E$4</c:f>
              <c:strCache>
                <c:ptCount val="1"/>
                <c:pt idx="0">
                  <c:v>Liberica</c:v>
                </c:pt>
              </c:strCache>
            </c:strRef>
          </c:tx>
          <c:spPr>
            <a:ln w="25400" cap="rnd">
              <a:solidFill>
                <a:schemeClr val="accent2">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4-08CF-4F81-B569-94DC596B954E}"/>
            </c:ext>
          </c:extLst>
        </c:ser>
        <c:ser>
          <c:idx val="3"/>
          <c:order val="3"/>
          <c:tx>
            <c:strRef>
              <c:f>TotalSales!$F$3:$F$4</c:f>
              <c:strCache>
                <c:ptCount val="1"/>
                <c:pt idx="0">
                  <c:v>Robusta</c:v>
                </c:pt>
              </c:strCache>
            </c:strRef>
          </c:tx>
          <c:spPr>
            <a:ln w="25400" cap="rnd">
              <a:solidFill>
                <a:schemeClr val="accent5">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08CF-4F81-B569-94DC596B954E}"/>
            </c:ext>
          </c:extLst>
        </c:ser>
        <c:dLbls>
          <c:showLegendKey val="0"/>
          <c:showVal val="0"/>
          <c:showCatName val="0"/>
          <c:showSerName val="0"/>
          <c:showPercent val="0"/>
          <c:showBubbleSize val="0"/>
        </c:dLbls>
        <c:smooth val="0"/>
        <c:axId val="625095520"/>
        <c:axId val="625087840"/>
      </c:lineChart>
      <c:catAx>
        <c:axId val="625095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625087840"/>
        <c:crosses val="autoZero"/>
        <c:auto val="1"/>
        <c:lblAlgn val="ctr"/>
        <c:lblOffset val="100"/>
        <c:noMultiLvlLbl val="0"/>
      </c:catAx>
      <c:valAx>
        <c:axId val="625087840"/>
        <c:scaling>
          <c:orientation val="minMax"/>
        </c:scaling>
        <c:delete val="0"/>
        <c:axPos val="l"/>
        <c:majorGridlines>
          <c:spPr>
            <a:ln w="6350"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62509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solidFill>
            <a:schemeClr val="tx1">
              <a:lumMod val="75000"/>
              <a:lumOff val="2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Dashboard.xlsx]CountryBarChart!Total Sales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50000"/>
                  </a:schemeClr>
                </a:solidFill>
              </a:rPr>
              <a:t>Sales</a:t>
            </a:r>
            <a:r>
              <a:rPr lang="en-US" b="1" baseline="0">
                <a:solidFill>
                  <a:schemeClr val="accent1">
                    <a:lumMod val="50000"/>
                  </a:schemeClr>
                </a:solidFill>
              </a:rPr>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5">
              <a:lumMod val="75000"/>
            </a:schemeClr>
          </a:solidFill>
          <a:ln>
            <a:noFill/>
          </a:ln>
          <a:effectLst/>
        </c:spPr>
      </c:pivotFmt>
      <c:pivotFmt>
        <c:idx val="3"/>
        <c:spPr>
          <a:solidFill>
            <a:schemeClr val="accent1">
              <a:lumMod val="40000"/>
              <a:lumOff val="6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75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lumMod val="40000"/>
              <a:lumOff val="60000"/>
            </a:schemeClr>
          </a:solidFill>
          <a:ln>
            <a:noFill/>
          </a:ln>
          <a:effectLst/>
        </c:spPr>
      </c:pivotFmt>
      <c:pivotFmt>
        <c:idx val="10"/>
        <c:spPr>
          <a:solidFill>
            <a:schemeClr val="accent1">
              <a:lumMod val="60000"/>
              <a:lumOff val="40000"/>
            </a:schemeClr>
          </a:solidFill>
          <a:ln>
            <a:noFill/>
          </a:ln>
          <a:effectLst/>
        </c:spPr>
      </c:pivotFmt>
      <c:pivotFmt>
        <c:idx val="11"/>
        <c:spPr>
          <a:solidFill>
            <a:schemeClr val="accent1">
              <a:lumMod val="75000"/>
            </a:schemeClr>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1-1D62-4393-AC4E-61A2791DBF67}"/>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1D62-4393-AC4E-61A2791DBF67}"/>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5-1D62-4393-AC4E-61A2791DBF67}"/>
              </c:ext>
            </c:extLst>
          </c:dPt>
          <c:cat>
            <c:strRef>
              <c:f>CountryBarChart!$A$4:$A$6</c:f>
              <c:strCache>
                <c:ptCount val="3"/>
                <c:pt idx="0">
                  <c:v>United Kingdom</c:v>
                </c:pt>
                <c:pt idx="1">
                  <c:v>Ireland</c:v>
                </c:pt>
                <c:pt idx="2">
                  <c:v>United States</c:v>
                </c:pt>
              </c:strCache>
            </c:strRef>
          </c:cat>
          <c:val>
            <c:numRef>
              <c:f>CountryBarChart!$B$4:$B$6</c:f>
              <c:numCache>
                <c:formatCode>General</c:formatCode>
                <c:ptCount val="3"/>
                <c:pt idx="0">
                  <c:v>851.13000000000034</c:v>
                </c:pt>
                <c:pt idx="1">
                  <c:v>1990.4149999999997</c:v>
                </c:pt>
                <c:pt idx="2">
                  <c:v>10066.535000000016</c:v>
                </c:pt>
              </c:numCache>
            </c:numRef>
          </c:val>
          <c:extLst>
            <c:ext xmlns:c16="http://schemas.microsoft.com/office/drawing/2014/chart" uri="{C3380CC4-5D6E-409C-BE32-E72D297353CC}">
              <c16:uniqueId val="{00000006-1D62-4393-AC4E-61A2791DBF67}"/>
            </c:ext>
          </c:extLst>
        </c:ser>
        <c:dLbls>
          <c:showLegendKey val="0"/>
          <c:showVal val="0"/>
          <c:showCatName val="0"/>
          <c:showSerName val="0"/>
          <c:showPercent val="0"/>
          <c:showBubbleSize val="0"/>
        </c:dLbls>
        <c:gapWidth val="182"/>
        <c:axId val="625092640"/>
        <c:axId val="625090720"/>
      </c:barChart>
      <c:catAx>
        <c:axId val="625092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090720"/>
        <c:crosses val="autoZero"/>
        <c:auto val="1"/>
        <c:lblAlgn val="ctr"/>
        <c:lblOffset val="100"/>
        <c:noMultiLvlLbl val="0"/>
      </c:catAx>
      <c:valAx>
        <c:axId val="625090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092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Dashboard.xlsx]Top5Customers!Top 5 Customers</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chemeClr val="accent1">
                    <a:lumMod val="50000"/>
                  </a:schemeClr>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5">
              <a:lumMod val="75000"/>
            </a:schemeClr>
          </a:solidFill>
          <a:ln>
            <a:noFill/>
          </a:ln>
          <a:effectLst/>
        </c:spPr>
      </c:pivotFmt>
      <c:pivotFmt>
        <c:idx val="3"/>
        <c:spPr>
          <a:solidFill>
            <a:schemeClr val="accent1">
              <a:lumMod val="40000"/>
              <a:lumOff val="6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75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lumMod val="75000"/>
            </a:schemeClr>
          </a:solidFill>
          <a:ln w="6350">
            <a:solidFill>
              <a:schemeClr val="accent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lumMod val="75000"/>
              </a:schemeClr>
            </a:solidFill>
            <a:ln w="6350">
              <a:solidFill>
                <a:schemeClr val="accent1">
                  <a:lumMod val="50000"/>
                </a:schemeClr>
              </a:solidFill>
            </a:ln>
            <a:effectLst/>
          </c:spPr>
          <c:invertIfNegative val="0"/>
          <c:dPt>
            <c:idx val="0"/>
            <c:invertIfNegative val="0"/>
            <c:bubble3D val="0"/>
            <c:extLst>
              <c:ext xmlns:c16="http://schemas.microsoft.com/office/drawing/2014/chart" uri="{C3380CC4-5D6E-409C-BE32-E72D297353CC}">
                <c16:uniqueId val="{00000000-DEE4-423E-866C-05E3B9F88133}"/>
              </c:ext>
            </c:extLst>
          </c:dPt>
          <c:dPt>
            <c:idx val="1"/>
            <c:invertIfNegative val="0"/>
            <c:bubble3D val="0"/>
            <c:extLst>
              <c:ext xmlns:c16="http://schemas.microsoft.com/office/drawing/2014/chart" uri="{C3380CC4-5D6E-409C-BE32-E72D297353CC}">
                <c16:uniqueId val="{00000001-DEE4-423E-866C-05E3B9F88133}"/>
              </c:ext>
            </c:extLst>
          </c:dPt>
          <c:dPt>
            <c:idx val="2"/>
            <c:invertIfNegative val="0"/>
            <c:bubble3D val="0"/>
            <c:extLst>
              <c:ext xmlns:c16="http://schemas.microsoft.com/office/drawing/2014/chart" uri="{C3380CC4-5D6E-409C-BE32-E72D297353CC}">
                <c16:uniqueId val="{00000002-DEE4-423E-866C-05E3B9F88133}"/>
              </c:ext>
            </c:extLst>
          </c:dPt>
          <c:cat>
            <c:strRef>
              <c:f>Top5Customers!$A$4:$A$8</c:f>
              <c:strCache>
                <c:ptCount val="5"/>
                <c:pt idx="0">
                  <c:v>Derick Snow</c:v>
                </c:pt>
                <c:pt idx="1">
                  <c:v>Allis Wilmore</c:v>
                </c:pt>
                <c:pt idx="2">
                  <c:v>Cody Verissimo</c:v>
                </c:pt>
                <c:pt idx="3">
                  <c:v>Nealson Cuttler</c:v>
                </c:pt>
                <c:pt idx="4">
                  <c:v>Brenn Dundredge</c:v>
                </c:pt>
              </c:strCache>
            </c:strRef>
          </c:cat>
          <c:val>
            <c:numRef>
              <c:f>Top5Customers!$B$4:$B$8</c:f>
              <c:numCache>
                <c:formatCode>General</c:formatCode>
                <c:ptCount val="5"/>
                <c:pt idx="0">
                  <c:v>52.924999999999997</c:v>
                </c:pt>
                <c:pt idx="1">
                  <c:v>76.799999999999983</c:v>
                </c:pt>
                <c:pt idx="2">
                  <c:v>78.62</c:v>
                </c:pt>
                <c:pt idx="3">
                  <c:v>91.74</c:v>
                </c:pt>
                <c:pt idx="4">
                  <c:v>121.155</c:v>
                </c:pt>
              </c:numCache>
            </c:numRef>
          </c:val>
          <c:extLst>
            <c:ext xmlns:c16="http://schemas.microsoft.com/office/drawing/2014/chart" uri="{C3380CC4-5D6E-409C-BE32-E72D297353CC}">
              <c16:uniqueId val="{00000003-DEE4-423E-866C-05E3B9F88133}"/>
            </c:ext>
          </c:extLst>
        </c:ser>
        <c:dLbls>
          <c:showLegendKey val="0"/>
          <c:showVal val="0"/>
          <c:showCatName val="0"/>
          <c:showSerName val="0"/>
          <c:showPercent val="0"/>
          <c:showBubbleSize val="0"/>
        </c:dLbls>
        <c:gapWidth val="182"/>
        <c:axId val="625092640"/>
        <c:axId val="625090720"/>
      </c:barChart>
      <c:catAx>
        <c:axId val="625092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090720"/>
        <c:crosses val="autoZero"/>
        <c:auto val="1"/>
        <c:lblAlgn val="ctr"/>
        <c:lblOffset val="100"/>
        <c:noMultiLvlLbl val="0"/>
      </c:catAx>
      <c:valAx>
        <c:axId val="625090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092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107950</xdr:colOff>
      <xdr:row>2</xdr:row>
      <xdr:rowOff>44450</xdr:rowOff>
    </xdr:from>
    <xdr:to>
      <xdr:col>12</xdr:col>
      <xdr:colOff>222250</xdr:colOff>
      <xdr:row>10</xdr:row>
      <xdr:rowOff>171450</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E4060642-4944-4066-A146-7398A4A12F4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07950" y="901700"/>
              <a:ext cx="6305550" cy="16002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273050</xdr:colOff>
      <xdr:row>5</xdr:row>
      <xdr:rowOff>177800</xdr:rowOff>
    </xdr:from>
    <xdr:to>
      <xdr:col>16</xdr:col>
      <xdr:colOff>463550</xdr:colOff>
      <xdr:row>10</xdr:row>
      <xdr:rowOff>171449</xdr:rowOff>
    </xdr:to>
    <mc:AlternateContent xmlns:mc="http://schemas.openxmlformats.org/markup-compatibility/2006" xmlns:a14="http://schemas.microsoft.com/office/drawing/2010/main">
      <mc:Choice Requires="a14">
        <xdr:graphicFrame macro="">
          <xdr:nvGraphicFramePr>
            <xdr:cNvPr id="8" name="Size">
              <a:extLst>
                <a:ext uri="{FF2B5EF4-FFF2-40B4-BE49-F238E27FC236}">
                  <a16:creationId xmlns:a16="http://schemas.microsoft.com/office/drawing/2014/main" id="{449CB8AC-F8BF-4C8E-A0C9-F9898CA1B92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6464300" y="1587500"/>
              <a:ext cx="2628900"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262642</xdr:colOff>
      <xdr:row>2</xdr:row>
      <xdr:rowOff>44450</xdr:rowOff>
    </xdr:from>
    <xdr:to>
      <xdr:col>20</xdr:col>
      <xdr:colOff>607130</xdr:colOff>
      <xdr:row>5</xdr:row>
      <xdr:rowOff>139699</xdr:rowOff>
    </xdr:to>
    <mc:AlternateContent xmlns:mc="http://schemas.openxmlformats.org/markup-compatibility/2006" xmlns:a14="http://schemas.microsoft.com/office/drawing/2010/main">
      <mc:Choice Requires="a14">
        <xdr:graphicFrame macro="">
          <xdr:nvGraphicFramePr>
            <xdr:cNvPr id="9" name="Roast Type Name">
              <a:extLst>
                <a:ext uri="{FF2B5EF4-FFF2-40B4-BE49-F238E27FC236}">
                  <a16:creationId xmlns:a16="http://schemas.microsoft.com/office/drawing/2014/main" id="{F0B31DF1-6C9F-4B3D-9B00-E631F758E0A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6453892" y="901700"/>
              <a:ext cx="5221288" cy="647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508000</xdr:colOff>
      <xdr:row>5</xdr:row>
      <xdr:rowOff>177800</xdr:rowOff>
    </xdr:from>
    <xdr:to>
      <xdr:col>21</xdr:col>
      <xdr:colOff>0</xdr:colOff>
      <xdr:row>10</xdr:row>
      <xdr:rowOff>177799</xdr:rowOff>
    </xdr:to>
    <mc:AlternateContent xmlns:mc="http://schemas.openxmlformats.org/markup-compatibility/2006" xmlns:a14="http://schemas.microsoft.com/office/drawing/2010/main">
      <mc:Choice Requires="a14">
        <xdr:graphicFrame macro="">
          <xdr:nvGraphicFramePr>
            <xdr:cNvPr id="10" name="Loyalty Card">
              <a:extLst>
                <a:ext uri="{FF2B5EF4-FFF2-40B4-BE49-F238E27FC236}">
                  <a16:creationId xmlns:a16="http://schemas.microsoft.com/office/drawing/2014/main" id="{D15BEBC2-8014-41E4-A24E-F2CE59968AD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137650" y="1587500"/>
              <a:ext cx="2540000" cy="9207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11</xdr:row>
      <xdr:rowOff>44450</xdr:rowOff>
    </xdr:from>
    <xdr:to>
      <xdr:col>12</xdr:col>
      <xdr:colOff>222250</xdr:colOff>
      <xdr:row>29</xdr:row>
      <xdr:rowOff>6350</xdr:rowOff>
    </xdr:to>
    <xdr:graphicFrame macro="">
      <xdr:nvGraphicFramePr>
        <xdr:cNvPr id="11" name="Chart 10">
          <a:extLst>
            <a:ext uri="{FF2B5EF4-FFF2-40B4-BE49-F238E27FC236}">
              <a16:creationId xmlns:a16="http://schemas.microsoft.com/office/drawing/2014/main" id="{A76B6934-B7CB-4C81-891E-7A12A9379B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273050</xdr:colOff>
      <xdr:row>11</xdr:row>
      <xdr:rowOff>44450</xdr:rowOff>
    </xdr:from>
    <xdr:to>
      <xdr:col>21</xdr:col>
      <xdr:colOff>6350</xdr:colOff>
      <xdr:row>19</xdr:row>
      <xdr:rowOff>57150</xdr:rowOff>
    </xdr:to>
    <xdr:graphicFrame macro="">
      <xdr:nvGraphicFramePr>
        <xdr:cNvPr id="12" name="Chart 11">
          <a:extLst>
            <a:ext uri="{FF2B5EF4-FFF2-40B4-BE49-F238E27FC236}">
              <a16:creationId xmlns:a16="http://schemas.microsoft.com/office/drawing/2014/main" id="{8868BC89-CA50-4919-B726-C03F0C0D40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260350</xdr:colOff>
      <xdr:row>19</xdr:row>
      <xdr:rowOff>88900</xdr:rowOff>
    </xdr:from>
    <xdr:to>
      <xdr:col>21</xdr:col>
      <xdr:colOff>6350</xdr:colOff>
      <xdr:row>29</xdr:row>
      <xdr:rowOff>6350</xdr:rowOff>
    </xdr:to>
    <xdr:graphicFrame macro="">
      <xdr:nvGraphicFramePr>
        <xdr:cNvPr id="13" name="Top5Customers">
          <a:extLst>
            <a:ext uri="{FF2B5EF4-FFF2-40B4-BE49-F238E27FC236}">
              <a16:creationId xmlns:a16="http://schemas.microsoft.com/office/drawing/2014/main" id="{716FBC95-DFE2-4D10-8EC1-402A67074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16.869444097225" createdVersion="8" refreshedVersion="8" minRefreshableVersion="3" recordCount="1000" xr:uid="{59CCB188-7D20-41B9-988C-E4342E697031}">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2283650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22FBF5-392E-4F00-88D1-0301D22F677D}"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chartFormats count="11">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2"/>
          </reference>
        </references>
      </pivotArea>
    </chartFormat>
    <chartFormat chart="7" format="3" series="1">
      <pivotArea type="data" outline="0" fieldPosition="0">
        <references count="2">
          <reference field="4294967294" count="1" selected="0">
            <x v="0"/>
          </reference>
          <reference field="13" count="1" selected="0">
            <x v="3"/>
          </reference>
        </references>
      </pivotArea>
    </chartFormat>
    <chartFormat chart="7" format="4">
      <pivotArea type="data" outline="0" fieldPosition="0">
        <references count="4">
          <reference field="4294967294" count="1" selected="0">
            <x v="0"/>
          </reference>
          <reference field="13" count="1" selected="0">
            <x v="0"/>
          </reference>
          <reference field="16" count="1" selected="0">
            <x v="6"/>
          </reference>
          <reference field="17" count="1" selected="0">
            <x v="2"/>
          </reference>
        </references>
      </pivotArea>
    </chartFormat>
    <chartFormat chart="14" format="10" series="1">
      <pivotArea type="data" outline="0" fieldPosition="0">
        <references count="2">
          <reference field="4294967294" count="1" selected="0">
            <x v="0"/>
          </reference>
          <reference field="13" count="1" selected="0">
            <x v="0"/>
          </reference>
        </references>
      </pivotArea>
    </chartFormat>
    <chartFormat chart="14" format="11">
      <pivotArea type="data" outline="0" fieldPosition="0">
        <references count="4">
          <reference field="4294967294" count="1" selected="0">
            <x v="0"/>
          </reference>
          <reference field="13" count="1" selected="0">
            <x v="0"/>
          </reference>
          <reference field="16" count="1" selected="0">
            <x v="6"/>
          </reference>
          <reference field="17" count="1" selected="0">
            <x v="2"/>
          </reference>
        </references>
      </pivotArea>
    </chartFormat>
    <chartFormat chart="14" format="12" series="1">
      <pivotArea type="data" outline="0" fieldPosition="0">
        <references count="2">
          <reference field="4294967294" count="1" selected="0">
            <x v="0"/>
          </reference>
          <reference field="13" count="1" selected="0">
            <x v="1"/>
          </reference>
        </references>
      </pivotArea>
    </chartFormat>
    <chartFormat chart="14" format="13" series="1">
      <pivotArea type="data" outline="0" fieldPosition="0">
        <references count="2">
          <reference field="4294967294" count="1" selected="0">
            <x v="0"/>
          </reference>
          <reference field="13" count="1" selected="0">
            <x v="2"/>
          </reference>
        </references>
      </pivotArea>
    </chartFormat>
    <chartFormat chart="14" format="14" series="1">
      <pivotArea type="data" outline="0" fieldPosition="0">
        <references count="2">
          <reference field="4294967294" count="1" selected="0">
            <x v="0"/>
          </reference>
          <reference field="13" count="1" selected="0">
            <x v="3"/>
          </reference>
        </references>
      </pivotArea>
    </chartFormat>
    <chartFormat chart="14" format="15">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CEC94F-CB74-4695-8330-5C9B9881442E}" name="Total 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dataField="1" compact="0" numFmtId="167" outline="0" showAll="0" defaultSubtotal="0"/>
    <pivotField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Unit Price" fld="11" baseField="0" baseItem="0"/>
  </dataFields>
  <chartFormats count="8">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7" count="1" selected="0">
            <x v="2"/>
          </reference>
        </references>
      </pivotArea>
    </chartFormat>
    <chartFormat chart="14" format="2">
      <pivotArea type="data" outline="0" fieldPosition="0">
        <references count="2">
          <reference field="4294967294" count="1" selected="0">
            <x v="0"/>
          </reference>
          <reference field="7" count="1" selected="0">
            <x v="1"/>
          </reference>
        </references>
      </pivotArea>
    </chartFormat>
    <chartFormat chart="14" format="3">
      <pivotArea type="data" outline="0" fieldPosition="0">
        <references count="2">
          <reference field="4294967294" count="1" selected="0">
            <x v="0"/>
          </reference>
          <reference field="7" count="1" selected="0">
            <x v="0"/>
          </reference>
        </references>
      </pivotArea>
    </chartFormat>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7" count="1" selected="0">
            <x v="1"/>
          </reference>
        </references>
      </pivotArea>
    </chartFormat>
    <chartFormat chart="16" format="10">
      <pivotArea type="data" outline="0" fieldPosition="0">
        <references count="2">
          <reference field="4294967294" count="1" selected="0">
            <x v="0"/>
          </reference>
          <reference field="7" count="1" selected="0">
            <x v="0"/>
          </reference>
        </references>
      </pivotArea>
    </chartFormat>
    <chartFormat chart="1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7B90FC-D0B7-465C-A74C-4F47822788A3}" name="Top 5 Customer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dataField="1" compact="0" numFmtId="167" outline="0" showAll="0" defaultSubtotal="0"/>
    <pivotField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37"/>
    </i>
    <i>
      <x v="28"/>
    </i>
    <i>
      <x v="190"/>
    </i>
    <i>
      <x v="646"/>
    </i>
    <i>
      <x v="125"/>
    </i>
  </rowItems>
  <colItems count="1">
    <i/>
  </colItems>
  <dataFields count="1">
    <dataField name="Sum of Unit Price" fld="11" baseField="0" baseItem="0"/>
  </dataFields>
  <chartFormats count="6">
    <chartFormat chart="13" format="15" series="1">
      <pivotArea type="data" outline="0" fieldPosition="0">
        <references count="1">
          <reference field="4294967294" count="1" selected="0">
            <x v="0"/>
          </reference>
        </references>
      </pivotArea>
    </chartFormat>
    <chartFormat chart="8" format="1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D32B9A0-8F99-4CA1-920D-1328B7B58E8E}" sourceName="Size">
  <pivotTables>
    <pivotTable tabId="19" name="Total Sales"/>
  </pivotTables>
  <data>
    <tabular pivotCacheId="122836501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DDBB731-26A4-4AF5-99A1-1A16D63BDE35}" sourceName="Roast Type Name">
  <pivotTables>
    <pivotTable tabId="19" name="Total Sales"/>
  </pivotTables>
  <data>
    <tabular pivotCacheId="122836501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6A0F817-E8A0-46DA-B1FE-FD32C1CB5D83}" sourceName="Loyalty Card">
  <pivotTables>
    <pivotTable tabId="19" name="Total Sales"/>
  </pivotTables>
  <data>
    <tabular pivotCacheId="122836501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FD34E92-64C6-4187-B6B4-AC791043450C}" cache="Slicer_Size" caption="Size" columnCount="2" rowHeight="241300"/>
  <slicer name="Roast Type Name" xr10:uid="{C2B8310D-1F79-4EC9-8E45-0D4A8625B98B}" cache="Slicer_Roast_Type_Name" caption="Roast Type Name" columnCount="3" rowHeight="241300"/>
  <slicer name="Loyalty Card" xr10:uid="{568732A5-B70F-49D8-BB8F-0CBC4CE2CE71}"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B32F27-B56A-40E1-A781-049A9A61E1B8}" name="Orders" displayName="Orders" ref="A1:P1001" totalsRowShown="0" headerRowDxfId="10">
  <autoFilter ref="A1:P1001" xr:uid="{5AB32F27-B56A-40E1-A781-049A9A61E1B8}"/>
  <tableColumns count="16">
    <tableColumn id="1" xr3:uid="{B121AEB7-704F-496F-B903-AA34D1CDA40B}" name="Order ID" dataDxfId="9"/>
    <tableColumn id="2" xr3:uid="{B3C764DE-8376-40F3-BBEA-4A514157FCCB}" name="Order Date" dataDxfId="8"/>
    <tableColumn id="3" xr3:uid="{EF465A30-71EF-4D8D-B1B8-45800E18523B}" name="Customer ID" dataDxfId="7"/>
    <tableColumn id="4" xr3:uid="{26C2268A-F010-411F-AE26-6793BABC2700}" name="Product ID"/>
    <tableColumn id="5" xr3:uid="{F2F0A21C-F365-49FB-8B95-8727D2FCA52B}" name="Quantity" dataDxfId="6"/>
    <tableColumn id="6" xr3:uid="{0992B2BD-79C7-4820-8BC3-9DAE8F9E73DC}" name="Customer Name" dataDxfId="5">
      <calculatedColumnFormula>_xlfn.XLOOKUP(C2,customers!$A$1:$A$1001,customers!$B$1:$B$1001,,0)</calculatedColumnFormula>
    </tableColumn>
    <tableColumn id="7" xr3:uid="{AD9B6AAA-558D-47A6-9BA1-67B94AC4942E}" name="Email">
      <calculatedColumnFormula>IF(_xlfn.XLOOKUP(C2,customers!$A$1:$A$1001,customers!$C$1:$C$1001,,0)=0,"",_xlfn.XLOOKUP(C2,customers!$A$1:$A$1001,customers!$C$1:$C$1001,,0))</calculatedColumnFormula>
    </tableColumn>
    <tableColumn id="8" xr3:uid="{9262C835-749F-4A38-AF06-F96750296F5F}" name="Country" dataDxfId="4">
      <calculatedColumnFormula>_xlfn.XLOOKUP(C2,customers!$A$1:$A$1001,customers!$G$1:$G$1001,,0)</calculatedColumnFormula>
    </tableColumn>
    <tableColumn id="9" xr3:uid="{82F06FFB-97BB-4800-9744-40E9D1FD1CBA}" name="Coffee Type">
      <calculatedColumnFormula>INDEX(products!$A$1:$G$49,MATCH(orders!$D2,products!$A$1:$A$49,0),MATCH(orders!I$1,products!$A$1:$G$1,0))</calculatedColumnFormula>
    </tableColumn>
    <tableColumn id="10" xr3:uid="{2380523D-23B2-43D2-ADE4-1E06DC508B41}" name="Roast Type">
      <calculatedColumnFormula>INDEX(products!$A$1:$G$49,MATCH(orders!$D2,products!$A$1:$A$49,0),MATCH(orders!J$1,products!$A$1:$G$1,0))</calculatedColumnFormula>
    </tableColumn>
    <tableColumn id="11" xr3:uid="{11024A44-9913-4C42-B800-1D09619B3227}" name="Size" dataDxfId="3">
      <calculatedColumnFormula>INDEX(products!$A$1:$G$49,MATCH(orders!$D2,products!$A$1:$A$49,0),MATCH(orders!K$1,products!$A$1:$G$1,0))</calculatedColumnFormula>
    </tableColumn>
    <tableColumn id="12" xr3:uid="{B60A13A3-FAEB-471D-879C-18E73704C96E}" name="Unit Price" dataDxfId="2">
      <calculatedColumnFormula>INDEX(products!$A$1:$G$49,MATCH(orders!$D2,products!$A$1:$A$49,0),MATCH(orders!L$1,products!$A$1:$G$1,0))</calculatedColumnFormula>
    </tableColumn>
    <tableColumn id="13" xr3:uid="{90BEBC20-5F48-4A8F-B601-44E4C615E1E3}" name="Sales" dataDxfId="1">
      <calculatedColumnFormula>L2*E2</calculatedColumnFormula>
    </tableColumn>
    <tableColumn id="14" xr3:uid="{43901F2E-583E-44F6-9492-052D341A32DE}" name="Coffee Type Name">
      <calculatedColumnFormula>IF(I2="Rob","Robusta",IF(I2="Exc","Excelsa",IF(I2="Ara","Arabica",IF(I2="Lib","Liberica",""))))</calculatedColumnFormula>
    </tableColumn>
    <tableColumn id="15" xr3:uid="{0C2C6238-4ABD-4646-A570-C5E9E681CFB4}" name="Roast Type Name">
      <calculatedColumnFormula>IF(J2="M","Medium",IF(J2="L","Light",IF(J2="D","Dark","")))</calculatedColumnFormula>
    </tableColumn>
    <tableColumn id="16" xr3:uid="{98025884-719D-4FF4-8686-54C6F22D7EB0}" name="Loyalty Card" dataDxfId="0">
      <calculatedColumnFormula>_xlfn.XLOOKUP(Orders[[#This Row],[Customer ID]],customers!$A$1:$A$1001,customers!$I$1:$I$1001,,0)</calculatedColumnFormula>
    </tableColumn>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7C9B6FF-2561-4096-AC93-E60E1A64F500}" sourceName="Order Date">
  <pivotTables>
    <pivotTable tabId="19" name="Total Sales"/>
  </pivotTables>
  <state minimalRefreshVersion="6" lastRefreshVersion="6" pivotCacheId="122836501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D10CA48-7757-4EC3-9D55-21EFC47EACA0}" cache="NativeTimeline_Order_Date" caption="Order Date" level="2" selectionLevel="2" scrollPosition="2019-01-01T00:00:00" style="TimeSlicerStyleDark5"/>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762B5-6E8F-42DB-ACEE-0337764931C0}">
  <dimension ref="A3:R48"/>
  <sheetViews>
    <sheetView topLeftCell="C1" workbookViewId="0">
      <selection activeCell="K7" sqref="K7"/>
    </sheetView>
  </sheetViews>
  <sheetFormatPr defaultRowHeight="14.5" x14ac:dyDescent="0.35"/>
  <cols>
    <col min="1" max="1" width="12.3632812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18" x14ac:dyDescent="0.35">
      <c r="A3" s="6" t="s">
        <v>6220</v>
      </c>
      <c r="C3" s="6" t="s">
        <v>6196</v>
      </c>
    </row>
    <row r="4" spans="1:18" x14ac:dyDescent="0.35">
      <c r="A4" s="6" t="s">
        <v>6214</v>
      </c>
      <c r="B4" s="6" t="s">
        <v>6215</v>
      </c>
      <c r="C4" t="s">
        <v>6216</v>
      </c>
      <c r="D4" t="s">
        <v>6217</v>
      </c>
      <c r="E4" t="s">
        <v>6218</v>
      </c>
      <c r="F4" t="s">
        <v>6219</v>
      </c>
    </row>
    <row r="5" spans="1:18" x14ac:dyDescent="0.35">
      <c r="A5" t="s">
        <v>6198</v>
      </c>
      <c r="B5" t="s">
        <v>6199</v>
      </c>
      <c r="C5" s="7">
        <v>186.85499999999999</v>
      </c>
      <c r="D5" s="7">
        <v>305.97000000000003</v>
      </c>
      <c r="E5" s="7">
        <v>213.15999999999997</v>
      </c>
      <c r="F5" s="7">
        <v>123</v>
      </c>
    </row>
    <row r="6" spans="1:18" x14ac:dyDescent="0.35">
      <c r="B6" t="s">
        <v>6200</v>
      </c>
      <c r="C6" s="7">
        <v>251.96499999999997</v>
      </c>
      <c r="D6" s="7">
        <v>129.46</v>
      </c>
      <c r="E6" s="7">
        <v>434.03999999999996</v>
      </c>
      <c r="F6" s="7">
        <v>171.93999999999997</v>
      </c>
    </row>
    <row r="7" spans="1:18" x14ac:dyDescent="0.35">
      <c r="B7" t="s">
        <v>6201</v>
      </c>
      <c r="C7" s="7">
        <v>224.94499999999999</v>
      </c>
      <c r="D7" s="7">
        <v>349.12</v>
      </c>
      <c r="E7" s="7">
        <v>321.04000000000002</v>
      </c>
      <c r="F7" s="7">
        <v>126.035</v>
      </c>
    </row>
    <row r="8" spans="1:18" x14ac:dyDescent="0.35">
      <c r="B8" t="s">
        <v>6202</v>
      </c>
      <c r="C8" s="7">
        <v>307.12</v>
      </c>
      <c r="D8" s="7">
        <v>681.07499999999993</v>
      </c>
      <c r="E8" s="7">
        <v>533.70499999999993</v>
      </c>
      <c r="F8" s="7">
        <v>158.85</v>
      </c>
    </row>
    <row r="9" spans="1:18" x14ac:dyDescent="0.35">
      <c r="B9" t="s">
        <v>6203</v>
      </c>
      <c r="C9" s="7">
        <v>53.664999999999992</v>
      </c>
      <c r="D9" s="7">
        <v>83.025000000000006</v>
      </c>
      <c r="E9" s="7">
        <v>193.83499999999998</v>
      </c>
      <c r="F9" s="7">
        <v>68.039999999999992</v>
      </c>
    </row>
    <row r="10" spans="1:18" x14ac:dyDescent="0.35">
      <c r="B10" t="s">
        <v>6204</v>
      </c>
      <c r="C10" s="7">
        <v>163.01999999999998</v>
      </c>
      <c r="D10" s="7">
        <v>678.3599999999999</v>
      </c>
      <c r="E10" s="7">
        <v>171.04500000000002</v>
      </c>
      <c r="F10" s="7">
        <v>372.255</v>
      </c>
      <c r="R10" s="8"/>
    </row>
    <row r="11" spans="1:18" x14ac:dyDescent="0.35">
      <c r="B11" t="s">
        <v>6205</v>
      </c>
      <c r="C11" s="7">
        <v>345.02</v>
      </c>
      <c r="D11" s="7">
        <v>273.86999999999995</v>
      </c>
      <c r="E11" s="7">
        <v>184.12999999999997</v>
      </c>
      <c r="F11" s="7">
        <v>201.11499999999998</v>
      </c>
    </row>
    <row r="12" spans="1:18" x14ac:dyDescent="0.35">
      <c r="B12" t="s">
        <v>6206</v>
      </c>
      <c r="C12" s="7">
        <v>334.89</v>
      </c>
      <c r="D12" s="7">
        <v>70.95</v>
      </c>
      <c r="E12" s="7">
        <v>134.23000000000002</v>
      </c>
      <c r="F12" s="7">
        <v>166.27499999999998</v>
      </c>
    </row>
    <row r="13" spans="1:18" x14ac:dyDescent="0.35">
      <c r="B13" t="s">
        <v>6207</v>
      </c>
      <c r="C13" s="7">
        <v>178.70999999999998</v>
      </c>
      <c r="D13" s="7">
        <v>166.1</v>
      </c>
      <c r="E13" s="7">
        <v>439.30999999999995</v>
      </c>
      <c r="F13" s="7">
        <v>492.9</v>
      </c>
    </row>
    <row r="14" spans="1:18" x14ac:dyDescent="0.35">
      <c r="B14" t="s">
        <v>6208</v>
      </c>
      <c r="C14" s="7">
        <v>301.98500000000001</v>
      </c>
      <c r="D14" s="7">
        <v>153.76499999999999</v>
      </c>
      <c r="E14" s="7">
        <v>215.55499999999998</v>
      </c>
      <c r="F14" s="7">
        <v>213.66499999999999</v>
      </c>
    </row>
    <row r="15" spans="1:18" x14ac:dyDescent="0.35">
      <c r="B15" t="s">
        <v>6209</v>
      </c>
      <c r="C15" s="7">
        <v>312.83499999999998</v>
      </c>
      <c r="D15" s="7">
        <v>63.249999999999993</v>
      </c>
      <c r="E15" s="7">
        <v>350.89500000000004</v>
      </c>
      <c r="F15" s="7">
        <v>96.405000000000001</v>
      </c>
    </row>
    <row r="16" spans="1:18" x14ac:dyDescent="0.35">
      <c r="B16" t="s">
        <v>6210</v>
      </c>
      <c r="C16" s="7">
        <v>265.62</v>
      </c>
      <c r="D16" s="7">
        <v>526.51499999999987</v>
      </c>
      <c r="E16" s="7">
        <v>187.06</v>
      </c>
      <c r="F16" s="7">
        <v>210.58999999999997</v>
      </c>
    </row>
    <row r="17" spans="1:6" x14ac:dyDescent="0.35">
      <c r="A17" t="s">
        <v>6211</v>
      </c>
      <c r="B17" t="s">
        <v>6199</v>
      </c>
      <c r="C17" s="7">
        <v>47.25</v>
      </c>
      <c r="D17" s="7">
        <v>65.805000000000007</v>
      </c>
      <c r="E17" s="7">
        <v>274.67500000000001</v>
      </c>
      <c r="F17" s="7">
        <v>179.22</v>
      </c>
    </row>
    <row r="18" spans="1:6" x14ac:dyDescent="0.35">
      <c r="B18" t="s">
        <v>6200</v>
      </c>
      <c r="C18" s="7">
        <v>745.44999999999993</v>
      </c>
      <c r="D18" s="7">
        <v>428.88499999999999</v>
      </c>
      <c r="E18" s="7">
        <v>194.17499999999998</v>
      </c>
      <c r="F18" s="7">
        <v>429.82999999999993</v>
      </c>
    </row>
    <row r="19" spans="1:6" x14ac:dyDescent="0.35">
      <c r="B19" t="s">
        <v>6201</v>
      </c>
      <c r="C19" s="7">
        <v>130.47</v>
      </c>
      <c r="D19" s="7">
        <v>271.48500000000001</v>
      </c>
      <c r="E19" s="7">
        <v>281.20499999999998</v>
      </c>
      <c r="F19" s="7">
        <v>231.63000000000002</v>
      </c>
    </row>
    <row r="20" spans="1:6" x14ac:dyDescent="0.35">
      <c r="B20" t="s">
        <v>6202</v>
      </c>
      <c r="C20" s="7">
        <v>27</v>
      </c>
      <c r="D20" s="7">
        <v>347.26</v>
      </c>
      <c r="E20" s="7">
        <v>147.51</v>
      </c>
      <c r="F20" s="7">
        <v>240.04</v>
      </c>
    </row>
    <row r="21" spans="1:6" x14ac:dyDescent="0.35">
      <c r="B21" t="s">
        <v>6203</v>
      </c>
      <c r="C21" s="7">
        <v>255.11499999999995</v>
      </c>
      <c r="D21" s="7">
        <v>541.73</v>
      </c>
      <c r="E21" s="7">
        <v>83.43</v>
      </c>
      <c r="F21" s="7">
        <v>59.079999999999991</v>
      </c>
    </row>
    <row r="22" spans="1:6" x14ac:dyDescent="0.35">
      <c r="B22" t="s">
        <v>6204</v>
      </c>
      <c r="C22" s="7">
        <v>584.78999999999985</v>
      </c>
      <c r="D22" s="7">
        <v>357.42999999999995</v>
      </c>
      <c r="E22" s="7">
        <v>355.34</v>
      </c>
      <c r="F22" s="7">
        <v>140.88</v>
      </c>
    </row>
    <row r="23" spans="1:6" x14ac:dyDescent="0.35">
      <c r="B23" t="s">
        <v>6205</v>
      </c>
      <c r="C23" s="7">
        <v>430.62</v>
      </c>
      <c r="D23" s="7">
        <v>227.42500000000001</v>
      </c>
      <c r="E23" s="7">
        <v>236.315</v>
      </c>
      <c r="F23" s="7">
        <v>414.58499999999992</v>
      </c>
    </row>
    <row r="24" spans="1:6" x14ac:dyDescent="0.35">
      <c r="B24" t="s">
        <v>6206</v>
      </c>
      <c r="C24" s="7">
        <v>22.5</v>
      </c>
      <c r="D24" s="7">
        <v>77.72</v>
      </c>
      <c r="E24" s="7">
        <v>60.5</v>
      </c>
      <c r="F24" s="7">
        <v>139.67999999999998</v>
      </c>
    </row>
    <row r="25" spans="1:6" x14ac:dyDescent="0.35">
      <c r="B25" t="s">
        <v>6207</v>
      </c>
      <c r="C25" s="7">
        <v>126.14999999999999</v>
      </c>
      <c r="D25" s="7">
        <v>195.11</v>
      </c>
      <c r="E25" s="7">
        <v>89.13</v>
      </c>
      <c r="F25" s="7">
        <v>302.65999999999997</v>
      </c>
    </row>
    <row r="26" spans="1:6" x14ac:dyDescent="0.35">
      <c r="B26" t="s">
        <v>6208</v>
      </c>
      <c r="C26" s="7">
        <v>376.03</v>
      </c>
      <c r="D26" s="7">
        <v>523.24</v>
      </c>
      <c r="E26" s="7">
        <v>440.96499999999997</v>
      </c>
      <c r="F26" s="7">
        <v>174.46999999999997</v>
      </c>
    </row>
    <row r="27" spans="1:6" x14ac:dyDescent="0.35">
      <c r="B27" t="s">
        <v>6209</v>
      </c>
      <c r="C27" s="7">
        <v>515.17999999999995</v>
      </c>
      <c r="D27" s="7">
        <v>142.56</v>
      </c>
      <c r="E27" s="7">
        <v>347.03999999999996</v>
      </c>
      <c r="F27" s="7">
        <v>104.08499999999999</v>
      </c>
    </row>
    <row r="28" spans="1:6" x14ac:dyDescent="0.35">
      <c r="B28" t="s">
        <v>6210</v>
      </c>
      <c r="C28" s="7">
        <v>95.859999999999985</v>
      </c>
      <c r="D28" s="7">
        <v>484.76</v>
      </c>
      <c r="E28" s="7">
        <v>94.17</v>
      </c>
      <c r="F28" s="7">
        <v>77.10499999999999</v>
      </c>
    </row>
    <row r="29" spans="1:6" x14ac:dyDescent="0.35">
      <c r="A29" t="s">
        <v>6212</v>
      </c>
      <c r="B29" t="s">
        <v>6199</v>
      </c>
      <c r="C29" s="7">
        <v>258.34500000000003</v>
      </c>
      <c r="D29" s="7">
        <v>139.625</v>
      </c>
      <c r="E29" s="7">
        <v>279.52000000000004</v>
      </c>
      <c r="F29" s="7">
        <v>160.19499999999999</v>
      </c>
    </row>
    <row r="30" spans="1:6" x14ac:dyDescent="0.35">
      <c r="B30" t="s">
        <v>6200</v>
      </c>
      <c r="C30" s="7">
        <v>342.2</v>
      </c>
      <c r="D30" s="7">
        <v>284.24999999999994</v>
      </c>
      <c r="E30" s="7">
        <v>251.83</v>
      </c>
      <c r="F30" s="7">
        <v>80.550000000000011</v>
      </c>
    </row>
    <row r="31" spans="1:6" x14ac:dyDescent="0.35">
      <c r="B31" t="s">
        <v>6201</v>
      </c>
      <c r="C31" s="7">
        <v>418.30499999999989</v>
      </c>
      <c r="D31" s="7">
        <v>468.125</v>
      </c>
      <c r="E31" s="7">
        <v>405.05500000000006</v>
      </c>
      <c r="F31" s="7">
        <v>253.15499999999997</v>
      </c>
    </row>
    <row r="32" spans="1:6" x14ac:dyDescent="0.35">
      <c r="B32" t="s">
        <v>6202</v>
      </c>
      <c r="C32" s="7">
        <v>102.32999999999998</v>
      </c>
      <c r="D32" s="7">
        <v>242.14000000000001</v>
      </c>
      <c r="E32" s="7">
        <v>554.875</v>
      </c>
      <c r="F32" s="7">
        <v>106.23999999999998</v>
      </c>
    </row>
    <row r="33" spans="1:6" x14ac:dyDescent="0.35">
      <c r="B33" t="s">
        <v>6203</v>
      </c>
      <c r="C33" s="7">
        <v>234.71999999999997</v>
      </c>
      <c r="D33" s="7">
        <v>133.08000000000001</v>
      </c>
      <c r="E33" s="7">
        <v>267.2</v>
      </c>
      <c r="F33" s="7">
        <v>272.68999999999994</v>
      </c>
    </row>
    <row r="34" spans="1:6" x14ac:dyDescent="0.35">
      <c r="B34" t="s">
        <v>6204</v>
      </c>
      <c r="C34" s="7">
        <v>430.39</v>
      </c>
      <c r="D34" s="7">
        <v>136.20500000000001</v>
      </c>
      <c r="E34" s="7">
        <v>209.6</v>
      </c>
      <c r="F34" s="7">
        <v>88.334999999999994</v>
      </c>
    </row>
    <row r="35" spans="1:6" x14ac:dyDescent="0.35">
      <c r="B35" t="s">
        <v>6205</v>
      </c>
      <c r="C35" s="7">
        <v>109.005</v>
      </c>
      <c r="D35" s="7">
        <v>393.57499999999999</v>
      </c>
      <c r="E35" s="7">
        <v>61.034999999999997</v>
      </c>
      <c r="F35" s="7">
        <v>199.48999999999998</v>
      </c>
    </row>
    <row r="36" spans="1:6" x14ac:dyDescent="0.35">
      <c r="B36" t="s">
        <v>6206</v>
      </c>
      <c r="C36" s="7">
        <v>287.52499999999998</v>
      </c>
      <c r="D36" s="7">
        <v>288.67</v>
      </c>
      <c r="E36" s="7">
        <v>125.58</v>
      </c>
      <c r="F36" s="7">
        <v>374.13499999999999</v>
      </c>
    </row>
    <row r="37" spans="1:6" x14ac:dyDescent="0.35">
      <c r="B37" t="s">
        <v>6207</v>
      </c>
      <c r="C37" s="7">
        <v>840.92999999999984</v>
      </c>
      <c r="D37" s="7">
        <v>409.875</v>
      </c>
      <c r="E37" s="7">
        <v>171.32999999999998</v>
      </c>
      <c r="F37" s="7">
        <v>221.43999999999997</v>
      </c>
    </row>
    <row r="38" spans="1:6" x14ac:dyDescent="0.35">
      <c r="B38" t="s">
        <v>6208</v>
      </c>
      <c r="C38" s="7">
        <v>299.07</v>
      </c>
      <c r="D38" s="7">
        <v>260.32499999999999</v>
      </c>
      <c r="E38" s="7">
        <v>584.64</v>
      </c>
      <c r="F38" s="7">
        <v>256.36500000000001</v>
      </c>
    </row>
    <row r="39" spans="1:6" x14ac:dyDescent="0.35">
      <c r="B39" t="s">
        <v>6209</v>
      </c>
      <c r="C39" s="7">
        <v>323.32499999999999</v>
      </c>
      <c r="D39" s="7">
        <v>565.57000000000005</v>
      </c>
      <c r="E39" s="7">
        <v>537.80999999999995</v>
      </c>
      <c r="F39" s="7">
        <v>189.47499999999999</v>
      </c>
    </row>
    <row r="40" spans="1:6" x14ac:dyDescent="0.35">
      <c r="B40" t="s">
        <v>6210</v>
      </c>
      <c r="C40" s="7">
        <v>399.48499999999996</v>
      </c>
      <c r="D40" s="7">
        <v>148.19999999999999</v>
      </c>
      <c r="E40" s="7">
        <v>388.21999999999997</v>
      </c>
      <c r="F40" s="7">
        <v>212.07499999999999</v>
      </c>
    </row>
    <row r="41" spans="1:6" x14ac:dyDescent="0.35">
      <c r="A41" t="s">
        <v>6213</v>
      </c>
      <c r="B41" t="s">
        <v>6199</v>
      </c>
      <c r="C41" s="7">
        <v>112.69499999999999</v>
      </c>
      <c r="D41" s="7">
        <v>166.32</v>
      </c>
      <c r="E41" s="7">
        <v>843.71499999999992</v>
      </c>
      <c r="F41" s="7">
        <v>146.685</v>
      </c>
    </row>
    <row r="42" spans="1:6" x14ac:dyDescent="0.35">
      <c r="B42" t="s">
        <v>6200</v>
      </c>
      <c r="C42" s="7">
        <v>114.87999999999998</v>
      </c>
      <c r="D42" s="7">
        <v>133.815</v>
      </c>
      <c r="E42" s="7">
        <v>91.175000000000011</v>
      </c>
      <c r="F42" s="7">
        <v>53.759999999999991</v>
      </c>
    </row>
    <row r="43" spans="1:6" x14ac:dyDescent="0.35">
      <c r="B43" t="s">
        <v>6201</v>
      </c>
      <c r="C43" s="7">
        <v>277.76</v>
      </c>
      <c r="D43" s="7">
        <v>175.41</v>
      </c>
      <c r="E43" s="7">
        <v>462.50999999999993</v>
      </c>
      <c r="F43" s="7">
        <v>399.52499999999998</v>
      </c>
    </row>
    <row r="44" spans="1:6" x14ac:dyDescent="0.35">
      <c r="B44" t="s">
        <v>6202</v>
      </c>
      <c r="C44" s="7">
        <v>197.89499999999998</v>
      </c>
      <c r="D44" s="7">
        <v>289.755</v>
      </c>
      <c r="E44" s="7">
        <v>88.545000000000002</v>
      </c>
      <c r="F44" s="7">
        <v>200.25499999999997</v>
      </c>
    </row>
    <row r="45" spans="1:6" x14ac:dyDescent="0.35">
      <c r="B45" t="s">
        <v>6203</v>
      </c>
      <c r="C45" s="7">
        <v>193.11499999999998</v>
      </c>
      <c r="D45" s="7">
        <v>212.49499999999998</v>
      </c>
      <c r="E45" s="7">
        <v>292.29000000000002</v>
      </c>
      <c r="F45" s="7">
        <v>304.46999999999997</v>
      </c>
    </row>
    <row r="46" spans="1:6" x14ac:dyDescent="0.35">
      <c r="B46" t="s">
        <v>6204</v>
      </c>
      <c r="C46" s="7">
        <v>179.79</v>
      </c>
      <c r="D46" s="7">
        <v>426.2</v>
      </c>
      <c r="E46" s="7">
        <v>170.08999999999997</v>
      </c>
      <c r="F46" s="7">
        <v>379.31</v>
      </c>
    </row>
    <row r="47" spans="1:6" x14ac:dyDescent="0.35">
      <c r="B47" t="s">
        <v>6205</v>
      </c>
      <c r="C47" s="7">
        <v>247.28999999999996</v>
      </c>
      <c r="D47" s="7">
        <v>246.685</v>
      </c>
      <c r="E47" s="7">
        <v>271.05499999999995</v>
      </c>
      <c r="F47" s="7">
        <v>141.69999999999999</v>
      </c>
    </row>
    <row r="48" spans="1:6" x14ac:dyDescent="0.35">
      <c r="B48" t="s">
        <v>6206</v>
      </c>
      <c r="C48" s="7">
        <v>116.39499999999998</v>
      </c>
      <c r="D48" s="7">
        <v>41.25</v>
      </c>
      <c r="E48" s="7">
        <v>15.54</v>
      </c>
      <c r="F48" s="7">
        <v>71.06</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CEE85-C180-426A-9504-9DF04F1AB7A8}">
  <dimension ref="A3:R10"/>
  <sheetViews>
    <sheetView workbookViewId="0">
      <selection activeCell="M14" sqref="M14"/>
    </sheetView>
  </sheetViews>
  <sheetFormatPr defaultRowHeight="14.5" x14ac:dyDescent="0.35"/>
  <cols>
    <col min="1" max="1" width="14.1796875" bestFit="1" customWidth="1"/>
    <col min="2" max="2" width="15.26953125" bestFit="1" customWidth="1"/>
    <col min="3" max="3" width="18.453125" bestFit="1" customWidth="1"/>
    <col min="4" max="4" width="6.81640625" bestFit="1" customWidth="1"/>
    <col min="5" max="5" width="7.1796875" bestFit="1" customWidth="1"/>
    <col min="6" max="6" width="7.7265625" bestFit="1" customWidth="1"/>
  </cols>
  <sheetData>
    <row r="3" spans="1:18" x14ac:dyDescent="0.35">
      <c r="A3" s="6" t="s">
        <v>7</v>
      </c>
      <c r="B3" t="s">
        <v>6221</v>
      </c>
    </row>
    <row r="4" spans="1:18" x14ac:dyDescent="0.35">
      <c r="A4" t="s">
        <v>28</v>
      </c>
      <c r="B4">
        <v>851.13000000000034</v>
      </c>
    </row>
    <row r="5" spans="1:18" x14ac:dyDescent="0.35">
      <c r="A5" t="s">
        <v>318</v>
      </c>
      <c r="B5">
        <v>1990.4149999999997</v>
      </c>
    </row>
    <row r="6" spans="1:18" x14ac:dyDescent="0.35">
      <c r="A6" t="s">
        <v>19</v>
      </c>
      <c r="B6">
        <v>10066.535000000016</v>
      </c>
    </row>
    <row r="10" spans="1:18" x14ac:dyDescent="0.35">
      <c r="R10" s="8"/>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7633D-67F1-4F23-8711-02D62F8CA1DE}">
  <dimension ref="A3:R10"/>
  <sheetViews>
    <sheetView workbookViewId="0">
      <selection activeCell="B3" sqref="B3"/>
    </sheetView>
  </sheetViews>
  <sheetFormatPr defaultRowHeight="14.5" x14ac:dyDescent="0.35"/>
  <cols>
    <col min="1" max="1" width="16.7265625" bestFit="1" customWidth="1"/>
    <col min="2" max="2" width="15.26953125" bestFit="1" customWidth="1"/>
    <col min="3" max="3" width="18.453125" bestFit="1" customWidth="1"/>
    <col min="4" max="4" width="6.81640625" bestFit="1" customWidth="1"/>
    <col min="5" max="5" width="7.1796875" bestFit="1" customWidth="1"/>
    <col min="6" max="6" width="7.7265625" bestFit="1" customWidth="1"/>
  </cols>
  <sheetData>
    <row r="3" spans="1:18" x14ac:dyDescent="0.35">
      <c r="A3" s="6" t="s">
        <v>4</v>
      </c>
      <c r="B3" t="s">
        <v>6221</v>
      </c>
    </row>
    <row r="4" spans="1:18" x14ac:dyDescent="0.35">
      <c r="A4" t="s">
        <v>5555</v>
      </c>
      <c r="B4">
        <v>52.924999999999997</v>
      </c>
    </row>
    <row r="5" spans="1:18" x14ac:dyDescent="0.35">
      <c r="A5" t="s">
        <v>5114</v>
      </c>
      <c r="B5">
        <v>76.799999999999983</v>
      </c>
    </row>
    <row r="6" spans="1:18" x14ac:dyDescent="0.35">
      <c r="A6" t="s">
        <v>3841</v>
      </c>
      <c r="B6">
        <v>78.62</v>
      </c>
    </row>
    <row r="7" spans="1:18" x14ac:dyDescent="0.35">
      <c r="A7" t="s">
        <v>1598</v>
      </c>
      <c r="B7">
        <v>91.74</v>
      </c>
    </row>
    <row r="8" spans="1:18" x14ac:dyDescent="0.35">
      <c r="A8" t="s">
        <v>5765</v>
      </c>
      <c r="B8">
        <v>121.155</v>
      </c>
    </row>
    <row r="10" spans="1:18" x14ac:dyDescent="0.35">
      <c r="R10" s="8"/>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A666A-73B3-4F5C-9247-6C4170C42C78}">
  <dimension ref="B1:U8"/>
  <sheetViews>
    <sheetView tabSelected="1" workbookViewId="0">
      <selection activeCell="V16" sqref="V16"/>
    </sheetView>
  </sheetViews>
  <sheetFormatPr defaultRowHeight="14.5" x14ac:dyDescent="0.35"/>
  <cols>
    <col min="1" max="1" width="1.6328125" customWidth="1"/>
    <col min="6" max="6" width="5.453125" customWidth="1"/>
    <col min="7" max="7" width="6.90625" customWidth="1"/>
    <col min="8" max="8" width="4.81640625" customWidth="1"/>
    <col min="9" max="9" width="8.7265625" customWidth="1"/>
  </cols>
  <sheetData>
    <row r="1" spans="2:21" ht="5" customHeight="1" x14ac:dyDescent="0.35"/>
    <row r="2" spans="2:21" ht="62.5" customHeight="1" x14ac:dyDescent="0.35">
      <c r="B2" s="9"/>
      <c r="C2" s="9"/>
      <c r="D2" s="9"/>
      <c r="E2" s="9"/>
      <c r="F2" s="9"/>
      <c r="G2" s="9"/>
      <c r="H2" s="9"/>
      <c r="I2" s="14" t="s">
        <v>6222</v>
      </c>
      <c r="J2" s="12"/>
      <c r="K2" s="9"/>
      <c r="L2" s="9"/>
      <c r="M2" s="9"/>
      <c r="N2" s="9"/>
      <c r="O2" s="9"/>
      <c r="P2" s="9"/>
      <c r="Q2" s="9"/>
      <c r="R2" s="9"/>
      <c r="S2" s="9"/>
      <c r="T2" s="9"/>
      <c r="U2" s="9"/>
    </row>
    <row r="3" spans="2:21" x14ac:dyDescent="0.35">
      <c r="B3" s="8"/>
      <c r="C3" s="8"/>
      <c r="D3" s="8"/>
      <c r="E3" s="8"/>
      <c r="F3" s="8"/>
      <c r="G3" s="8"/>
      <c r="H3" s="8"/>
      <c r="I3" s="8"/>
      <c r="J3" s="8"/>
      <c r="K3" s="8"/>
      <c r="L3" s="8"/>
      <c r="M3" s="8"/>
      <c r="N3" s="8"/>
      <c r="O3" s="8"/>
      <c r="P3" s="8"/>
      <c r="Q3" s="8"/>
      <c r="R3" s="8"/>
      <c r="S3" s="8"/>
      <c r="T3" s="8"/>
    </row>
    <row r="8" spans="2:21" x14ac:dyDescent="0.35">
      <c r="E8" s="11"/>
      <c r="G8" s="10"/>
      <c r="H8" s="13"/>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3"/>
  <sheetViews>
    <sheetView topLeftCell="G1" zoomScale="115" zoomScaleNormal="115" workbookViewId="0">
      <selection activeCell="P2" sqref="P2"/>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9.6328125" customWidth="1"/>
    <col min="7" max="7" width="34.1796875" customWidth="1"/>
    <col min="8" max="8" width="14.26953125" customWidth="1"/>
    <col min="9" max="9" width="12.26953125" customWidth="1"/>
    <col min="10" max="10" width="11.453125" customWidth="1"/>
    <col min="11" max="11" width="7" customWidth="1"/>
    <col min="12" max="12" width="10.453125" customWidth="1"/>
    <col min="13" max="13" width="8.6328125" bestFit="1" customWidth="1"/>
    <col min="14" max="14" width="17.54296875" customWidth="1"/>
    <col min="15" max="15" width="16.7265625" customWidth="1"/>
    <col min="16" max="16" width="14.453125" customWidth="1"/>
  </cols>
  <sheetData>
    <row r="1" spans="1:16" x14ac:dyDescent="0.35">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 t="shared" ref="O2:O6" si="0">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1">L3*E3</f>
        <v>41.25</v>
      </c>
      <c r="N3" t="str">
        <f t="shared" ref="N3:N66" si="2">IF(I3="Rob","Robusta",IF(I3="Exc","Excelsa",IF(I3="Ara","Arabica",IF(I3="Lib","Liberica",""))))</f>
        <v>Excelsa</v>
      </c>
      <c r="O3" t="str">
        <f t="shared" si="0"/>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1"/>
        <v>12.95</v>
      </c>
      <c r="N4" t="str">
        <f t="shared" si="2"/>
        <v>Arabica</v>
      </c>
      <c r="O4" t="str">
        <f t="shared" si="0"/>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1"/>
        <v>27.5</v>
      </c>
      <c r="N5" t="str">
        <f t="shared" si="2"/>
        <v>Excelsa</v>
      </c>
      <c r="O5" t="str">
        <f t="shared" si="0"/>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1"/>
        <v>54.969999999999992</v>
      </c>
      <c r="N6" t="str">
        <f t="shared" si="2"/>
        <v>Robusta</v>
      </c>
      <c r="O6" t="str">
        <f t="shared" si="0"/>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1"/>
        <v>38.849999999999994</v>
      </c>
      <c r="N7" t="str">
        <f t="shared" si="2"/>
        <v>Liberica</v>
      </c>
      <c r="O7" t="str">
        <f>IF(J7="M","Medium",IF(J7="L","Light",IF(J7="D","Dark","")))</f>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1"/>
        <v>21.87</v>
      </c>
      <c r="N8" t="str">
        <f t="shared" si="2"/>
        <v>Excelsa</v>
      </c>
      <c r="O8" t="str">
        <f t="shared" ref="O8:O71" si="3">IF(J8="M","Medium",IF(J8="L","Light",IF(J8="D","Dark","")))</f>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1"/>
        <v>4.7549999999999999</v>
      </c>
      <c r="N9" t="str">
        <f t="shared" si="2"/>
        <v>Liberica</v>
      </c>
      <c r="O9" t="str">
        <f t="shared" si="3"/>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1"/>
        <v>17.91</v>
      </c>
      <c r="N10" t="str">
        <f t="shared" si="2"/>
        <v>Robusta</v>
      </c>
      <c r="O10" t="str">
        <f t="shared" si="3"/>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1"/>
        <v>5.97</v>
      </c>
      <c r="N11" t="str">
        <f t="shared" si="2"/>
        <v>Robusta</v>
      </c>
      <c r="O11" t="str">
        <f t="shared" si="3"/>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1"/>
        <v>39.799999999999997</v>
      </c>
      <c r="N12" t="str">
        <f t="shared" si="2"/>
        <v>Arabica</v>
      </c>
      <c r="O12" t="str">
        <f t="shared" si="3"/>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1"/>
        <v>170.77499999999998</v>
      </c>
      <c r="N13" t="str">
        <f t="shared" si="2"/>
        <v>Excelsa</v>
      </c>
      <c r="O13" t="str">
        <f t="shared" si="3"/>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1"/>
        <v>49.75</v>
      </c>
      <c r="N14" t="str">
        <f t="shared" si="2"/>
        <v>Robusta</v>
      </c>
      <c r="O14" t="str">
        <f t="shared" si="3"/>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1"/>
        <v>41.169999999999995</v>
      </c>
      <c r="N15" t="str">
        <f t="shared" si="2"/>
        <v>Robusta</v>
      </c>
      <c r="O15" t="str">
        <f t="shared" si="3"/>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1"/>
        <v>11.654999999999999</v>
      </c>
      <c r="N16" t="str">
        <f t="shared" si="2"/>
        <v>Liberica</v>
      </c>
      <c r="O16" t="str">
        <f t="shared" si="3"/>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1"/>
        <v>114.42499999999998</v>
      </c>
      <c r="N17" t="str">
        <f t="shared" si="2"/>
        <v>Robusta</v>
      </c>
      <c r="O17" t="str">
        <f t="shared" si="3"/>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1"/>
        <v>20.25</v>
      </c>
      <c r="N18" t="str">
        <f t="shared" si="2"/>
        <v>Arabica</v>
      </c>
      <c r="O18" t="str">
        <f t="shared" si="3"/>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1"/>
        <v>77.699999999999989</v>
      </c>
      <c r="N19" t="str">
        <f t="shared" si="2"/>
        <v>Arabica</v>
      </c>
      <c r="O19" t="str">
        <f t="shared" si="3"/>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1"/>
        <v>82.339999999999989</v>
      </c>
      <c r="N20" t="str">
        <f t="shared" si="2"/>
        <v>Robusta</v>
      </c>
      <c r="O20" t="str">
        <f t="shared" si="3"/>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1"/>
        <v>16.875</v>
      </c>
      <c r="N21" t="str">
        <f t="shared" si="2"/>
        <v>Arabica</v>
      </c>
      <c r="O21" t="str">
        <f t="shared" si="3"/>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1"/>
        <v>14.58</v>
      </c>
      <c r="N22" t="str">
        <f t="shared" si="2"/>
        <v>Excelsa</v>
      </c>
      <c r="O22" t="str">
        <f t="shared" si="3"/>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1"/>
        <v>17.91</v>
      </c>
      <c r="N23" t="str">
        <f t="shared" si="2"/>
        <v>Arabica</v>
      </c>
      <c r="O23" t="str">
        <f t="shared" si="3"/>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1"/>
        <v>91.539999999999992</v>
      </c>
      <c r="N24" t="str">
        <f t="shared" si="2"/>
        <v>Robusta</v>
      </c>
      <c r="O24" t="str">
        <f t="shared" si="3"/>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1"/>
        <v>11.94</v>
      </c>
      <c r="N25" t="str">
        <f t="shared" si="2"/>
        <v>Arabica</v>
      </c>
      <c r="O25" t="str">
        <f t="shared" si="3"/>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1"/>
        <v>11.25</v>
      </c>
      <c r="N26" t="str">
        <f t="shared" si="2"/>
        <v>Arabica</v>
      </c>
      <c r="O26" t="str">
        <f t="shared" si="3"/>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1"/>
        <v>12.375</v>
      </c>
      <c r="N27" t="str">
        <f t="shared" si="2"/>
        <v>Excelsa</v>
      </c>
      <c r="O27" t="str">
        <f t="shared" si="3"/>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1"/>
        <v>27</v>
      </c>
      <c r="N28" t="str">
        <f t="shared" si="2"/>
        <v>Arabica</v>
      </c>
      <c r="O28" t="str">
        <f t="shared" si="3"/>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1"/>
        <v>16.875</v>
      </c>
      <c r="N29" t="str">
        <f t="shared" si="2"/>
        <v>Arabica</v>
      </c>
      <c r="O29" t="str">
        <f t="shared" si="3"/>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1"/>
        <v>17.91</v>
      </c>
      <c r="N30" t="str">
        <f t="shared" si="2"/>
        <v>Arabica</v>
      </c>
      <c r="O30" t="str">
        <f t="shared" si="3"/>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1"/>
        <v>39.799999999999997</v>
      </c>
      <c r="N31" t="str">
        <f t="shared" si="2"/>
        <v>Arabica</v>
      </c>
      <c r="O31" t="str">
        <f t="shared" si="3"/>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1"/>
        <v>21.825000000000003</v>
      </c>
      <c r="N32" t="str">
        <f t="shared" si="2"/>
        <v>Liberica</v>
      </c>
      <c r="O32" t="str">
        <f t="shared" si="3"/>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1"/>
        <v>35.82</v>
      </c>
      <c r="N33" t="str">
        <f t="shared" si="2"/>
        <v>Arabica</v>
      </c>
      <c r="O33" t="str">
        <f t="shared" si="3"/>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1"/>
        <v>52.38</v>
      </c>
      <c r="N34" t="str">
        <f t="shared" si="2"/>
        <v>Liberica</v>
      </c>
      <c r="O34" t="str">
        <f t="shared" si="3"/>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1"/>
        <v>23.774999999999999</v>
      </c>
      <c r="N35" t="str">
        <f t="shared" si="2"/>
        <v>Liberica</v>
      </c>
      <c r="O35" t="str">
        <f t="shared" si="3"/>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1"/>
        <v>57.06</v>
      </c>
      <c r="N36" t="str">
        <f t="shared" si="2"/>
        <v>Liberica</v>
      </c>
      <c r="O36" t="str">
        <f t="shared" si="3"/>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1"/>
        <v>35.82</v>
      </c>
      <c r="N37" t="str">
        <f t="shared" si="2"/>
        <v>Arabica</v>
      </c>
      <c r="O37" t="str">
        <f t="shared" si="3"/>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1"/>
        <v>8.73</v>
      </c>
      <c r="N38" t="str">
        <f t="shared" si="2"/>
        <v>Liberica</v>
      </c>
      <c r="O38" t="str">
        <f t="shared" si="3"/>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1"/>
        <v>28.53</v>
      </c>
      <c r="N39" t="str">
        <f t="shared" si="2"/>
        <v>Liberica</v>
      </c>
      <c r="O39" t="str">
        <f t="shared" si="3"/>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1"/>
        <v>114.42499999999998</v>
      </c>
      <c r="N40" t="str">
        <f t="shared" si="2"/>
        <v>Robusta</v>
      </c>
      <c r="O40" t="str">
        <f t="shared" si="3"/>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1"/>
        <v>59.699999999999996</v>
      </c>
      <c r="N41" t="str">
        <f t="shared" si="2"/>
        <v>Robusta</v>
      </c>
      <c r="O41" t="str">
        <f t="shared" si="3"/>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1"/>
        <v>43.650000000000006</v>
      </c>
      <c r="N42" t="str">
        <f t="shared" si="2"/>
        <v>Liberica</v>
      </c>
      <c r="O42" t="str">
        <f t="shared" si="3"/>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1"/>
        <v>7.29</v>
      </c>
      <c r="N43" t="str">
        <f t="shared" si="2"/>
        <v>Excelsa</v>
      </c>
      <c r="O43" t="str">
        <f t="shared" si="3"/>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1"/>
        <v>8.0549999999999997</v>
      </c>
      <c r="N44" t="str">
        <f t="shared" si="2"/>
        <v>Robusta</v>
      </c>
      <c r="O44" t="str">
        <f t="shared" si="3"/>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1"/>
        <v>72.91</v>
      </c>
      <c r="N45" t="str">
        <f t="shared" si="2"/>
        <v>Liberica</v>
      </c>
      <c r="O45" t="str">
        <f t="shared" si="3"/>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1"/>
        <v>16.5</v>
      </c>
      <c r="N46" t="str">
        <f t="shared" si="2"/>
        <v>Excelsa</v>
      </c>
      <c r="O46" t="str">
        <f t="shared" si="3"/>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1"/>
        <v>178.70999999999998</v>
      </c>
      <c r="N47" t="str">
        <f t="shared" si="2"/>
        <v>Liberica</v>
      </c>
      <c r="O47" t="str">
        <f t="shared" si="3"/>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1"/>
        <v>63.249999999999993</v>
      </c>
      <c r="N48" t="str">
        <f t="shared" si="2"/>
        <v>Excelsa</v>
      </c>
      <c r="O48" t="str">
        <f t="shared" si="3"/>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1"/>
        <v>7.77</v>
      </c>
      <c r="N49" t="str">
        <f t="shared" si="2"/>
        <v>Arabica</v>
      </c>
      <c r="O49" t="str">
        <f t="shared" si="3"/>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1"/>
        <v>91.539999999999992</v>
      </c>
      <c r="N50" t="str">
        <f t="shared" si="2"/>
        <v>Arabica</v>
      </c>
      <c r="O50" t="str">
        <f t="shared" si="3"/>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1"/>
        <v>38.849999999999994</v>
      </c>
      <c r="N51" t="str">
        <f t="shared" si="2"/>
        <v>Arabica</v>
      </c>
      <c r="O51" t="str">
        <f t="shared" si="3"/>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1"/>
        <v>15.54</v>
      </c>
      <c r="N52" t="str">
        <f t="shared" si="2"/>
        <v>Liberica</v>
      </c>
      <c r="O52" t="str">
        <f t="shared" si="3"/>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1"/>
        <v>145.82</v>
      </c>
      <c r="N53" t="str">
        <f t="shared" si="2"/>
        <v>Liberica</v>
      </c>
      <c r="O53" t="str">
        <f t="shared" si="3"/>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1"/>
        <v>29.849999999999998</v>
      </c>
      <c r="N54" t="str">
        <f t="shared" si="2"/>
        <v>Robusta</v>
      </c>
      <c r="O54" t="str">
        <f t="shared" si="3"/>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1"/>
        <v>72.91</v>
      </c>
      <c r="N55" t="str">
        <f t="shared" si="2"/>
        <v>Liberica</v>
      </c>
      <c r="O55" t="str">
        <f t="shared" si="3"/>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1"/>
        <v>72.75</v>
      </c>
      <c r="N56" t="str">
        <f t="shared" si="2"/>
        <v>Liberica</v>
      </c>
      <c r="O56" t="str">
        <f t="shared" si="3"/>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1"/>
        <v>47.55</v>
      </c>
      <c r="N57" t="str">
        <f t="shared" si="2"/>
        <v>Liberica</v>
      </c>
      <c r="O57" t="str">
        <f t="shared" si="3"/>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1"/>
        <v>10.935</v>
      </c>
      <c r="N58" t="str">
        <f t="shared" si="2"/>
        <v>Excelsa</v>
      </c>
      <c r="O58" t="str">
        <f t="shared" si="3"/>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1"/>
        <v>59.4</v>
      </c>
      <c r="N59" t="str">
        <f t="shared" si="2"/>
        <v>Excelsa</v>
      </c>
      <c r="O59" t="str">
        <f t="shared" si="3"/>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1"/>
        <v>89.35499999999999</v>
      </c>
      <c r="N60" t="str">
        <f t="shared" si="2"/>
        <v>Liberica</v>
      </c>
      <c r="O60" t="str">
        <f t="shared" si="3"/>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1"/>
        <v>26.19</v>
      </c>
      <c r="N61" t="str">
        <f t="shared" si="2"/>
        <v>Liberica</v>
      </c>
      <c r="O61" t="str">
        <f t="shared" si="3"/>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1"/>
        <v>114.42499999999998</v>
      </c>
      <c r="N62" t="str">
        <f t="shared" si="2"/>
        <v>Arabica</v>
      </c>
      <c r="O62" t="str">
        <f t="shared" si="3"/>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1"/>
        <v>26.849999999999994</v>
      </c>
      <c r="N63" t="str">
        <f t="shared" si="2"/>
        <v>Robusta</v>
      </c>
      <c r="O63" t="str">
        <f t="shared" si="3"/>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1"/>
        <v>23.774999999999999</v>
      </c>
      <c r="N64" t="str">
        <f t="shared" si="2"/>
        <v>Liberica</v>
      </c>
      <c r="O64" t="str">
        <f t="shared" si="3"/>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1"/>
        <v>6.75</v>
      </c>
      <c r="N65" t="str">
        <f t="shared" si="2"/>
        <v>Arabica</v>
      </c>
      <c r="O65" t="str">
        <f t="shared" si="3"/>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1"/>
        <v>35.82</v>
      </c>
      <c r="N66" t="str">
        <f t="shared" si="2"/>
        <v>Robusta</v>
      </c>
      <c r="O66" t="str">
        <f t="shared" si="3"/>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4">L67*E67</f>
        <v>82.339999999999989</v>
      </c>
      <c r="N67" t="str">
        <f t="shared" ref="N67:N130" si="5">IF(I67="Rob","Robusta",IF(I67="Exc","Excelsa",IF(I67="Ara","Arabica",IF(I67="Lib","Liberica",""))))</f>
        <v>Robusta</v>
      </c>
      <c r="O67" t="str">
        <f t="shared" si="3"/>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4"/>
        <v>7.169999999999999</v>
      </c>
      <c r="N68" t="str">
        <f t="shared" si="5"/>
        <v>Robusta</v>
      </c>
      <c r="O68" t="str">
        <f t="shared" si="3"/>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4"/>
        <v>9.51</v>
      </c>
      <c r="N69" t="str">
        <f t="shared" si="5"/>
        <v>Liberica</v>
      </c>
      <c r="O69" t="str">
        <f t="shared" si="3"/>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4"/>
        <v>2.9849999999999999</v>
      </c>
      <c r="N70" t="str">
        <f t="shared" si="5"/>
        <v>Robusta</v>
      </c>
      <c r="O70" t="str">
        <f t="shared" si="3"/>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4"/>
        <v>59.699999999999996</v>
      </c>
      <c r="N71" t="str">
        <f t="shared" si="5"/>
        <v>Robusta</v>
      </c>
      <c r="O71" t="str">
        <f t="shared" si="3"/>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4"/>
        <v>136.61999999999998</v>
      </c>
      <c r="N72" t="str">
        <f t="shared" si="5"/>
        <v>Excelsa</v>
      </c>
      <c r="O72" t="str">
        <f t="shared" ref="O72:O135" si="6">IF(J72="M","Medium",IF(J72="L","Light",IF(J72="D","Dark","")))</f>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4"/>
        <v>9.51</v>
      </c>
      <c r="N73" t="str">
        <f t="shared" si="5"/>
        <v>Liberica</v>
      </c>
      <c r="O73" t="str">
        <f t="shared" si="6"/>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4"/>
        <v>77.624999999999986</v>
      </c>
      <c r="N74" t="str">
        <f t="shared" si="5"/>
        <v>Arabica</v>
      </c>
      <c r="O74" t="str">
        <f t="shared" si="6"/>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4"/>
        <v>21.825000000000003</v>
      </c>
      <c r="N75" t="str">
        <f t="shared" si="5"/>
        <v>Liberica</v>
      </c>
      <c r="O75" t="str">
        <f t="shared" si="6"/>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4"/>
        <v>17.82</v>
      </c>
      <c r="N76" t="str">
        <f t="shared" si="5"/>
        <v>Excelsa</v>
      </c>
      <c r="O76" t="str">
        <f t="shared" si="6"/>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4"/>
        <v>53.699999999999996</v>
      </c>
      <c r="N77" t="str">
        <f t="shared" si="5"/>
        <v>Robusta</v>
      </c>
      <c r="O77" t="str">
        <f t="shared" si="6"/>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4"/>
        <v>3.5849999999999995</v>
      </c>
      <c r="N78" t="str">
        <f t="shared" si="5"/>
        <v>Robusta</v>
      </c>
      <c r="O78" t="str">
        <f t="shared" si="6"/>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4"/>
        <v>7.29</v>
      </c>
      <c r="N79" t="str">
        <f t="shared" si="5"/>
        <v>Excelsa</v>
      </c>
      <c r="O79" t="str">
        <f t="shared" si="6"/>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4"/>
        <v>40.5</v>
      </c>
      <c r="N80" t="str">
        <f t="shared" si="5"/>
        <v>Arabica</v>
      </c>
      <c r="O80" t="str">
        <f t="shared" si="6"/>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4"/>
        <v>47.8</v>
      </c>
      <c r="N81" t="str">
        <f t="shared" si="5"/>
        <v>Robusta</v>
      </c>
      <c r="O81" t="str">
        <f t="shared" si="6"/>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4"/>
        <v>38.849999999999994</v>
      </c>
      <c r="N82" t="str">
        <f t="shared" si="5"/>
        <v>Arabica</v>
      </c>
      <c r="O82" t="str">
        <f t="shared" si="6"/>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4"/>
        <v>109.36499999999999</v>
      </c>
      <c r="N83" t="str">
        <f t="shared" si="5"/>
        <v>Liberica</v>
      </c>
      <c r="O83" t="str">
        <f t="shared" si="6"/>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4"/>
        <v>100.39499999999998</v>
      </c>
      <c r="N84" t="str">
        <f t="shared" si="5"/>
        <v>Liberica</v>
      </c>
      <c r="O84" t="str">
        <f t="shared" si="6"/>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4"/>
        <v>82.339999999999989</v>
      </c>
      <c r="N85" t="str">
        <f t="shared" si="5"/>
        <v>Robusta</v>
      </c>
      <c r="O85" t="str">
        <f t="shared" si="6"/>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4"/>
        <v>9.51</v>
      </c>
      <c r="N86" t="str">
        <f t="shared" si="5"/>
        <v>Liberica</v>
      </c>
      <c r="O86" t="str">
        <f t="shared" si="6"/>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4"/>
        <v>89.35499999999999</v>
      </c>
      <c r="N87" t="str">
        <f t="shared" si="5"/>
        <v>Arabica</v>
      </c>
      <c r="O87" t="str">
        <f t="shared" si="6"/>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4"/>
        <v>11.94</v>
      </c>
      <c r="N88" t="str">
        <f t="shared" si="5"/>
        <v>Arabica</v>
      </c>
      <c r="O88" t="str">
        <f t="shared" si="6"/>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4"/>
        <v>33.75</v>
      </c>
      <c r="N89" t="str">
        <f t="shared" si="5"/>
        <v>Arabica</v>
      </c>
      <c r="O89" t="str">
        <f t="shared" si="6"/>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4"/>
        <v>35.849999999999994</v>
      </c>
      <c r="N90" t="str">
        <f t="shared" si="5"/>
        <v>Robusta</v>
      </c>
      <c r="O90" t="str">
        <f t="shared" si="6"/>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4"/>
        <v>77.699999999999989</v>
      </c>
      <c r="N91" t="str">
        <f t="shared" si="5"/>
        <v>Arabica</v>
      </c>
      <c r="O91" t="str">
        <f t="shared" si="6"/>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4"/>
        <v>51.8</v>
      </c>
      <c r="N92" t="str">
        <f t="shared" si="5"/>
        <v>Arabica</v>
      </c>
      <c r="O92" t="str">
        <f t="shared" si="6"/>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4"/>
        <v>103.49999999999999</v>
      </c>
      <c r="N93" t="str">
        <f t="shared" si="5"/>
        <v>Arabica</v>
      </c>
      <c r="O93" t="str">
        <f t="shared" si="6"/>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4"/>
        <v>44.55</v>
      </c>
      <c r="N94" t="str">
        <f t="shared" si="5"/>
        <v>Excelsa</v>
      </c>
      <c r="O94" t="str">
        <f t="shared" si="6"/>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4"/>
        <v>35.64</v>
      </c>
      <c r="N95" t="str">
        <f t="shared" si="5"/>
        <v>Excelsa</v>
      </c>
      <c r="O95" t="str">
        <f t="shared" si="6"/>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4"/>
        <v>17.91</v>
      </c>
      <c r="N96" t="str">
        <f t="shared" si="5"/>
        <v>Arabica</v>
      </c>
      <c r="O96" t="str">
        <f t="shared" si="6"/>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4"/>
        <v>155.24999999999997</v>
      </c>
      <c r="N97" t="str">
        <f t="shared" si="5"/>
        <v>Arabica</v>
      </c>
      <c r="O97" t="str">
        <f t="shared" si="6"/>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4"/>
        <v>5.97</v>
      </c>
      <c r="N98" t="str">
        <f t="shared" si="5"/>
        <v>Arabica</v>
      </c>
      <c r="O98" t="str">
        <f t="shared" si="6"/>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4"/>
        <v>13.5</v>
      </c>
      <c r="N99" t="str">
        <f t="shared" si="5"/>
        <v>Arabica</v>
      </c>
      <c r="O99" t="str">
        <f t="shared" si="6"/>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4"/>
        <v>2.9849999999999999</v>
      </c>
      <c r="N100" t="str">
        <f t="shared" si="5"/>
        <v>Arabica</v>
      </c>
      <c r="O100" t="str">
        <f t="shared" si="6"/>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4"/>
        <v>13.095000000000001</v>
      </c>
      <c r="N101" t="str">
        <f t="shared" si="5"/>
        <v>Liberica</v>
      </c>
      <c r="O101" t="str">
        <f t="shared" si="6"/>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4"/>
        <v>7.77</v>
      </c>
      <c r="N102" t="str">
        <f t="shared" si="5"/>
        <v>Arabica</v>
      </c>
      <c r="O102" t="str">
        <f t="shared" si="6"/>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4"/>
        <v>148.92499999999998</v>
      </c>
      <c r="N103" t="str">
        <f t="shared" si="5"/>
        <v>Liberica</v>
      </c>
      <c r="O103" t="str">
        <f t="shared" si="6"/>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4"/>
        <v>38.849999999999994</v>
      </c>
      <c r="N104" t="str">
        <f t="shared" si="5"/>
        <v>Liberica</v>
      </c>
      <c r="O104" t="str">
        <f t="shared" si="6"/>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4"/>
        <v>11.94</v>
      </c>
      <c r="N105" t="str">
        <f t="shared" si="5"/>
        <v>Robusta</v>
      </c>
      <c r="O105" t="str">
        <f t="shared" si="6"/>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4"/>
        <v>87.300000000000011</v>
      </c>
      <c r="N106" t="str">
        <f t="shared" si="5"/>
        <v>Liberica</v>
      </c>
      <c r="O106" t="str">
        <f t="shared" si="6"/>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4"/>
        <v>40.5</v>
      </c>
      <c r="N107" t="str">
        <f t="shared" si="5"/>
        <v>Arabica</v>
      </c>
      <c r="O107" t="str">
        <f t="shared" si="6"/>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4"/>
        <v>24.3</v>
      </c>
      <c r="N108" t="str">
        <f t="shared" si="5"/>
        <v>Excelsa</v>
      </c>
      <c r="O108" t="str">
        <f t="shared" si="6"/>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4"/>
        <v>17.91</v>
      </c>
      <c r="N109" t="str">
        <f t="shared" si="5"/>
        <v>Robusta</v>
      </c>
      <c r="O109" t="str">
        <f t="shared" si="6"/>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4"/>
        <v>27</v>
      </c>
      <c r="N110" t="str">
        <f t="shared" si="5"/>
        <v>Arabica</v>
      </c>
      <c r="O110" t="str">
        <f t="shared" si="6"/>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4"/>
        <v>7.77</v>
      </c>
      <c r="N111" t="str">
        <f t="shared" si="5"/>
        <v>Liberica</v>
      </c>
      <c r="O111" t="str">
        <f t="shared" si="6"/>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4"/>
        <v>13.365</v>
      </c>
      <c r="N112" t="str">
        <f t="shared" si="5"/>
        <v>Excelsa</v>
      </c>
      <c r="O112" t="str">
        <f t="shared" si="6"/>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4"/>
        <v>26.849999999999994</v>
      </c>
      <c r="N113" t="str">
        <f t="shared" si="5"/>
        <v>Robusta</v>
      </c>
      <c r="O113" t="str">
        <f t="shared" si="6"/>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4"/>
        <v>11.25</v>
      </c>
      <c r="N114" t="str">
        <f t="shared" si="5"/>
        <v>Arabica</v>
      </c>
      <c r="O114" t="str">
        <f t="shared" si="6"/>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4"/>
        <v>14.55</v>
      </c>
      <c r="N115" t="str">
        <f t="shared" si="5"/>
        <v>Liberica</v>
      </c>
      <c r="O115" t="str">
        <f t="shared" si="6"/>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4"/>
        <v>14.339999999999998</v>
      </c>
      <c r="N116" t="str">
        <f t="shared" si="5"/>
        <v>Robusta</v>
      </c>
      <c r="O116" t="str">
        <f t="shared" si="6"/>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4"/>
        <v>15.85</v>
      </c>
      <c r="N117" t="str">
        <f t="shared" si="5"/>
        <v>Liberica</v>
      </c>
      <c r="O117" t="str">
        <f t="shared" si="6"/>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4"/>
        <v>19.02</v>
      </c>
      <c r="N118" t="str">
        <f t="shared" si="5"/>
        <v>Liberica</v>
      </c>
      <c r="O118" t="str">
        <f t="shared" si="6"/>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4"/>
        <v>38.04</v>
      </c>
      <c r="N119" t="str">
        <f t="shared" si="5"/>
        <v>Liberica</v>
      </c>
      <c r="O119" t="str">
        <f t="shared" si="6"/>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4"/>
        <v>21.87</v>
      </c>
      <c r="N120" t="str">
        <f t="shared" si="5"/>
        <v>Excelsa</v>
      </c>
      <c r="O120" t="str">
        <f t="shared" si="6"/>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4"/>
        <v>4.125</v>
      </c>
      <c r="N121" t="str">
        <f t="shared" si="5"/>
        <v>Excelsa</v>
      </c>
      <c r="O121" t="str">
        <f t="shared" si="6"/>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4"/>
        <v>3.8849999999999998</v>
      </c>
      <c r="N122" t="str">
        <f t="shared" si="5"/>
        <v>Arabica</v>
      </c>
      <c r="O122" t="str">
        <f t="shared" si="6"/>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4"/>
        <v>68.75</v>
      </c>
      <c r="N123" t="str">
        <f t="shared" si="5"/>
        <v>Excelsa</v>
      </c>
      <c r="O123" t="str">
        <f t="shared" si="6"/>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4"/>
        <v>23.88</v>
      </c>
      <c r="N124" t="str">
        <f t="shared" si="5"/>
        <v>Arabica</v>
      </c>
      <c r="O124" t="str">
        <f t="shared" si="6"/>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4"/>
        <v>145.82</v>
      </c>
      <c r="N125" t="str">
        <f t="shared" si="5"/>
        <v>Liberica</v>
      </c>
      <c r="O125" t="str">
        <f t="shared" si="6"/>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4"/>
        <v>21.825000000000003</v>
      </c>
      <c r="N126" t="str">
        <f t="shared" si="5"/>
        <v>Liberica</v>
      </c>
      <c r="O126" t="str">
        <f t="shared" si="6"/>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4"/>
        <v>26.19</v>
      </c>
      <c r="N127" t="str">
        <f t="shared" si="5"/>
        <v>Liberica</v>
      </c>
      <c r="O127" t="str">
        <f t="shared" si="6"/>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4"/>
        <v>11.25</v>
      </c>
      <c r="N128" t="str">
        <f t="shared" si="5"/>
        <v>Arabica</v>
      </c>
      <c r="O128" t="str">
        <f t="shared" si="6"/>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4"/>
        <v>77.699999999999989</v>
      </c>
      <c r="N129" t="str">
        <f t="shared" si="5"/>
        <v>Liberica</v>
      </c>
      <c r="O129" t="str">
        <f t="shared" si="6"/>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4"/>
        <v>6.75</v>
      </c>
      <c r="N130" t="str">
        <f t="shared" si="5"/>
        <v>Arabica</v>
      </c>
      <c r="O130" t="str">
        <f t="shared" si="6"/>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7">L131*E131</f>
        <v>12.15</v>
      </c>
      <c r="N131" t="str">
        <f t="shared" ref="N131:N194" si="8">IF(I131="Rob","Robusta",IF(I131="Exc","Excelsa",IF(I131="Ara","Arabica",IF(I131="Lib","Liberica",""))))</f>
        <v>Excelsa</v>
      </c>
      <c r="O131" t="str">
        <f t="shared" si="6"/>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7"/>
        <v>148.92499999999998</v>
      </c>
      <c r="N132" t="str">
        <f t="shared" si="8"/>
        <v>Arabica</v>
      </c>
      <c r="O132" t="str">
        <f t="shared" si="6"/>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7"/>
        <v>14.58</v>
      </c>
      <c r="N133" t="str">
        <f t="shared" si="8"/>
        <v>Excelsa</v>
      </c>
      <c r="O133" t="str">
        <f t="shared" si="6"/>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7"/>
        <v>148.92499999999998</v>
      </c>
      <c r="N134" t="str">
        <f t="shared" si="8"/>
        <v>Arabica</v>
      </c>
      <c r="O134" t="str">
        <f t="shared" si="6"/>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7"/>
        <v>12.95</v>
      </c>
      <c r="N135" t="str">
        <f t="shared" si="8"/>
        <v>Liberica</v>
      </c>
      <c r="O135" t="str">
        <f t="shared" si="6"/>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7"/>
        <v>94.874999999999986</v>
      </c>
      <c r="N136" t="str">
        <f t="shared" si="8"/>
        <v>Excelsa</v>
      </c>
      <c r="O136" t="str">
        <f t="shared" ref="O136:O199" si="9">IF(J136="M","Medium",IF(J136="L","Light",IF(J136="D","Dark","")))</f>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7"/>
        <v>38.849999999999994</v>
      </c>
      <c r="N137" t="str">
        <f t="shared" si="8"/>
        <v>Arabica</v>
      </c>
      <c r="O137" t="str">
        <f t="shared" si="9"/>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7"/>
        <v>11.94</v>
      </c>
      <c r="N138" t="str">
        <f t="shared" si="8"/>
        <v>Arabica</v>
      </c>
      <c r="O138" t="str">
        <f t="shared" si="9"/>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7"/>
        <v>102.46499999999997</v>
      </c>
      <c r="N139" t="str">
        <f t="shared" si="8"/>
        <v>Excelsa</v>
      </c>
      <c r="O139" t="str">
        <f t="shared" si="9"/>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7"/>
        <v>48.6</v>
      </c>
      <c r="N140" t="str">
        <f t="shared" si="8"/>
        <v>Excelsa</v>
      </c>
      <c r="O140" t="str">
        <f t="shared" si="9"/>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7"/>
        <v>77.699999999999989</v>
      </c>
      <c r="N141" t="str">
        <f t="shared" si="8"/>
        <v>Liberica</v>
      </c>
      <c r="O141" t="str">
        <f t="shared" si="9"/>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7"/>
        <v>29.784999999999997</v>
      </c>
      <c r="N142" t="str">
        <f t="shared" si="8"/>
        <v>Liberica</v>
      </c>
      <c r="O142" t="str">
        <f t="shared" si="9"/>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7"/>
        <v>15.54</v>
      </c>
      <c r="N143" t="str">
        <f t="shared" si="8"/>
        <v>Arabica</v>
      </c>
      <c r="O143" t="str">
        <f t="shared" si="9"/>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7"/>
        <v>136.61999999999998</v>
      </c>
      <c r="N144" t="str">
        <f t="shared" si="8"/>
        <v>Excelsa</v>
      </c>
      <c r="O144" t="str">
        <f t="shared" si="9"/>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7"/>
        <v>17.46</v>
      </c>
      <c r="N145" t="str">
        <f t="shared" si="8"/>
        <v>Liberica</v>
      </c>
      <c r="O145" t="str">
        <f t="shared" si="9"/>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7"/>
        <v>68.309999999999988</v>
      </c>
      <c r="N146" t="str">
        <f t="shared" si="8"/>
        <v>Excelsa</v>
      </c>
      <c r="O146" t="str">
        <f t="shared" si="9"/>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7"/>
        <v>17.46</v>
      </c>
      <c r="N147" t="str">
        <f t="shared" si="8"/>
        <v>Liberica</v>
      </c>
      <c r="O147" t="str">
        <f t="shared" si="9"/>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7"/>
        <v>43.650000000000006</v>
      </c>
      <c r="N148" t="str">
        <f t="shared" si="8"/>
        <v>Liberica</v>
      </c>
      <c r="O148" t="str">
        <f t="shared" si="9"/>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7"/>
        <v>27.5</v>
      </c>
      <c r="N149" t="str">
        <f t="shared" si="8"/>
        <v>Excelsa</v>
      </c>
      <c r="O149" t="str">
        <f t="shared" si="9"/>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7"/>
        <v>18.225000000000001</v>
      </c>
      <c r="N150" t="str">
        <f t="shared" si="8"/>
        <v>Excelsa</v>
      </c>
      <c r="O150" t="str">
        <f t="shared" si="9"/>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7"/>
        <v>51.749999999999993</v>
      </c>
      <c r="N151" t="str">
        <f t="shared" si="8"/>
        <v>Arabica</v>
      </c>
      <c r="O151" t="str">
        <f t="shared" si="9"/>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7"/>
        <v>12.95</v>
      </c>
      <c r="N152" t="str">
        <f t="shared" si="8"/>
        <v>Liberica</v>
      </c>
      <c r="O152" t="str">
        <f t="shared" si="9"/>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7"/>
        <v>33.75</v>
      </c>
      <c r="N153" t="str">
        <f t="shared" si="8"/>
        <v>Arabica</v>
      </c>
      <c r="O153" t="str">
        <f t="shared" si="9"/>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7"/>
        <v>68.655000000000001</v>
      </c>
      <c r="N154" t="str">
        <f t="shared" si="8"/>
        <v>Robusta</v>
      </c>
      <c r="O154" t="str">
        <f t="shared" si="9"/>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7"/>
        <v>2.6849999999999996</v>
      </c>
      <c r="N155" t="str">
        <f t="shared" si="8"/>
        <v>Robusta</v>
      </c>
      <c r="O155" t="str">
        <f t="shared" si="9"/>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7"/>
        <v>114.42499999999998</v>
      </c>
      <c r="N156" t="str">
        <f t="shared" si="8"/>
        <v>Arabica</v>
      </c>
      <c r="O156" t="str">
        <f t="shared" si="9"/>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7"/>
        <v>155.24999999999997</v>
      </c>
      <c r="N157" t="str">
        <f t="shared" si="8"/>
        <v>Arabica</v>
      </c>
      <c r="O157" t="str">
        <f t="shared" si="9"/>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7"/>
        <v>77.624999999999986</v>
      </c>
      <c r="N158" t="str">
        <f t="shared" si="8"/>
        <v>Arabica</v>
      </c>
      <c r="O158" t="str">
        <f t="shared" si="9"/>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7"/>
        <v>61.754999999999995</v>
      </c>
      <c r="N159" t="str">
        <f t="shared" si="8"/>
        <v>Robusta</v>
      </c>
      <c r="O159" t="str">
        <f t="shared" si="9"/>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7"/>
        <v>123.50999999999999</v>
      </c>
      <c r="N160" t="str">
        <f t="shared" si="8"/>
        <v>Robusta</v>
      </c>
      <c r="O160" t="str">
        <f t="shared" si="9"/>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7"/>
        <v>218.73</v>
      </c>
      <c r="N161" t="str">
        <f t="shared" si="8"/>
        <v>Liberica</v>
      </c>
      <c r="O161" t="str">
        <f t="shared" si="9"/>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7"/>
        <v>33</v>
      </c>
      <c r="N162" t="str">
        <f t="shared" si="8"/>
        <v>Excelsa</v>
      </c>
      <c r="O162" t="str">
        <f t="shared" si="9"/>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7"/>
        <v>23.31</v>
      </c>
      <c r="N163" t="str">
        <f t="shared" si="8"/>
        <v>Arabica</v>
      </c>
      <c r="O163" t="str">
        <f t="shared" si="9"/>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7"/>
        <v>21.87</v>
      </c>
      <c r="N164" t="str">
        <f t="shared" si="8"/>
        <v>Excelsa</v>
      </c>
      <c r="O164" t="str">
        <f t="shared" si="9"/>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7"/>
        <v>16.11</v>
      </c>
      <c r="N165" t="str">
        <f t="shared" si="8"/>
        <v>Robusta</v>
      </c>
      <c r="O165" t="str">
        <f t="shared" si="9"/>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7"/>
        <v>29.16</v>
      </c>
      <c r="N166" t="str">
        <f t="shared" si="8"/>
        <v>Excelsa</v>
      </c>
      <c r="O166" t="str">
        <f t="shared" si="9"/>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7"/>
        <v>53.699999999999996</v>
      </c>
      <c r="N167" t="str">
        <f t="shared" si="8"/>
        <v>Robusta</v>
      </c>
      <c r="O167" t="str">
        <f t="shared" si="9"/>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7"/>
        <v>26.849999999999994</v>
      </c>
      <c r="N168" t="str">
        <f t="shared" si="8"/>
        <v>Robusta</v>
      </c>
      <c r="O168" t="str">
        <f t="shared" si="9"/>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7"/>
        <v>41.25</v>
      </c>
      <c r="N169" t="str">
        <f t="shared" si="8"/>
        <v>Excelsa</v>
      </c>
      <c r="O169" t="str">
        <f t="shared" si="9"/>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7"/>
        <v>40.5</v>
      </c>
      <c r="N170" t="str">
        <f t="shared" si="8"/>
        <v>Arabica</v>
      </c>
      <c r="O170" t="str">
        <f t="shared" si="9"/>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7"/>
        <v>17.899999999999999</v>
      </c>
      <c r="N171" t="str">
        <f t="shared" si="8"/>
        <v>Robusta</v>
      </c>
      <c r="O171" t="str">
        <f t="shared" si="9"/>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7"/>
        <v>68.309999999999988</v>
      </c>
      <c r="N172" t="str">
        <f t="shared" si="8"/>
        <v>Excelsa</v>
      </c>
      <c r="O172" t="str">
        <f t="shared" si="9"/>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7"/>
        <v>63.249999999999993</v>
      </c>
      <c r="N173" t="str">
        <f t="shared" si="8"/>
        <v>Excelsa</v>
      </c>
      <c r="O173" t="str">
        <f t="shared" si="9"/>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7"/>
        <v>21.87</v>
      </c>
      <c r="N174" t="str">
        <f t="shared" si="8"/>
        <v>Excelsa</v>
      </c>
      <c r="O174" t="str">
        <f t="shared" si="9"/>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7"/>
        <v>91.539999999999992</v>
      </c>
      <c r="N175" t="str">
        <f t="shared" si="8"/>
        <v>Robusta</v>
      </c>
      <c r="O175" t="str">
        <f t="shared" si="9"/>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7"/>
        <v>204.92999999999995</v>
      </c>
      <c r="N176" t="str">
        <f t="shared" si="8"/>
        <v>Excelsa</v>
      </c>
      <c r="O176" t="str">
        <f t="shared" si="9"/>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7"/>
        <v>63.249999999999993</v>
      </c>
      <c r="N177" t="str">
        <f t="shared" si="8"/>
        <v>Excelsa</v>
      </c>
      <c r="O177" t="str">
        <f t="shared" si="9"/>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7"/>
        <v>34.154999999999994</v>
      </c>
      <c r="N178" t="str">
        <f t="shared" si="8"/>
        <v>Excelsa</v>
      </c>
      <c r="O178" t="str">
        <f t="shared" si="9"/>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7"/>
        <v>109.93999999999998</v>
      </c>
      <c r="N179" t="str">
        <f t="shared" si="8"/>
        <v>Robusta</v>
      </c>
      <c r="O179" t="str">
        <f t="shared" si="9"/>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7"/>
        <v>25.9</v>
      </c>
      <c r="N180" t="str">
        <f t="shared" si="8"/>
        <v>Arabica</v>
      </c>
      <c r="O180" t="str">
        <f t="shared" si="9"/>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7"/>
        <v>2.9849999999999999</v>
      </c>
      <c r="N181" t="str">
        <f t="shared" si="8"/>
        <v>Arabica</v>
      </c>
      <c r="O181" t="str">
        <f t="shared" si="9"/>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7"/>
        <v>22.274999999999999</v>
      </c>
      <c r="N182" t="str">
        <f t="shared" si="8"/>
        <v>Excelsa</v>
      </c>
      <c r="O182" t="str">
        <f t="shared" si="9"/>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7"/>
        <v>29.849999999999998</v>
      </c>
      <c r="N183" t="str">
        <f t="shared" si="8"/>
        <v>Arabica</v>
      </c>
      <c r="O183" t="str">
        <f t="shared" si="9"/>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7"/>
        <v>32.22</v>
      </c>
      <c r="N184" t="str">
        <f t="shared" si="8"/>
        <v>Robusta</v>
      </c>
      <c r="O184" t="str">
        <f t="shared" si="9"/>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7"/>
        <v>8.25</v>
      </c>
      <c r="N185" t="str">
        <f t="shared" si="8"/>
        <v>Excelsa</v>
      </c>
      <c r="O185" t="str">
        <f t="shared" si="9"/>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7"/>
        <v>31.08</v>
      </c>
      <c r="N186" t="str">
        <f t="shared" si="8"/>
        <v>Arabica</v>
      </c>
      <c r="O186" t="str">
        <f t="shared" si="9"/>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7"/>
        <v>36.450000000000003</v>
      </c>
      <c r="N187" t="str">
        <f t="shared" si="8"/>
        <v>Excelsa</v>
      </c>
      <c r="O187" t="str">
        <f t="shared" si="9"/>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7"/>
        <v>68.655000000000001</v>
      </c>
      <c r="N188" t="str">
        <f t="shared" si="8"/>
        <v>Robusta</v>
      </c>
      <c r="O188" t="str">
        <f t="shared" si="9"/>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7"/>
        <v>43.650000000000006</v>
      </c>
      <c r="N189" t="str">
        <f t="shared" si="8"/>
        <v>Liberica</v>
      </c>
      <c r="O189" t="str">
        <f t="shared" si="9"/>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7"/>
        <v>4.4550000000000001</v>
      </c>
      <c r="N190" t="str">
        <f t="shared" si="8"/>
        <v>Excelsa</v>
      </c>
      <c r="O190" t="str">
        <f t="shared" si="9"/>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7"/>
        <v>43.650000000000006</v>
      </c>
      <c r="N191" t="str">
        <f t="shared" si="8"/>
        <v>Liberica</v>
      </c>
      <c r="O191" t="str">
        <f t="shared" si="9"/>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7"/>
        <v>33.464999999999996</v>
      </c>
      <c r="N192" t="str">
        <f t="shared" si="8"/>
        <v>Liberica</v>
      </c>
      <c r="O192" t="str">
        <f t="shared" si="9"/>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7"/>
        <v>19.424999999999997</v>
      </c>
      <c r="N193" t="str">
        <f t="shared" si="8"/>
        <v>Liberica</v>
      </c>
      <c r="O193" t="str">
        <f t="shared" si="9"/>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7"/>
        <v>72.900000000000006</v>
      </c>
      <c r="N194" t="str">
        <f t="shared" si="8"/>
        <v>Excelsa</v>
      </c>
      <c r="O194" t="str">
        <f t="shared" si="9"/>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10">L195*E195</f>
        <v>44.55</v>
      </c>
      <c r="N195" t="str">
        <f t="shared" ref="N195:N258" si="11">IF(I195="Rob","Robusta",IF(I195="Exc","Excelsa",IF(I195="Ara","Arabica",IF(I195="Lib","Liberica",""))))</f>
        <v>Excelsa</v>
      </c>
      <c r="O195" t="str">
        <f t="shared" si="9"/>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10"/>
        <v>36.450000000000003</v>
      </c>
      <c r="N196" t="str">
        <f t="shared" si="11"/>
        <v>Excelsa</v>
      </c>
      <c r="O196" t="str">
        <f t="shared" si="9"/>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10"/>
        <v>38.849999999999994</v>
      </c>
      <c r="N197" t="str">
        <f t="shared" si="11"/>
        <v>Arabica</v>
      </c>
      <c r="O197" t="str">
        <f t="shared" si="9"/>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10"/>
        <v>53.46</v>
      </c>
      <c r="N198" t="str">
        <f t="shared" si="11"/>
        <v>Excelsa</v>
      </c>
      <c r="O198" t="str">
        <f t="shared" si="9"/>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10"/>
        <v>59.569999999999993</v>
      </c>
      <c r="N199" t="str">
        <f t="shared" si="11"/>
        <v>Liberica</v>
      </c>
      <c r="O199" t="str">
        <f t="shared" si="9"/>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10"/>
        <v>89.35499999999999</v>
      </c>
      <c r="N200" t="str">
        <f t="shared" si="11"/>
        <v>Liberica</v>
      </c>
      <c r="O200" t="str">
        <f t="shared" ref="O200:O263" si="12">IF(J200="M","Medium",IF(J200="L","Light",IF(J200="D","Dark","")))</f>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10"/>
        <v>38.04</v>
      </c>
      <c r="N201" t="str">
        <f t="shared" si="11"/>
        <v>Liberica</v>
      </c>
      <c r="O201" t="str">
        <f t="shared" si="12"/>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10"/>
        <v>41.25</v>
      </c>
      <c r="N202" t="str">
        <f t="shared" si="11"/>
        <v>Excelsa</v>
      </c>
      <c r="O202" t="str">
        <f t="shared" si="12"/>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10"/>
        <v>57.06</v>
      </c>
      <c r="N203" t="str">
        <f t="shared" si="11"/>
        <v>Liberica</v>
      </c>
      <c r="O203" t="str">
        <f t="shared" si="12"/>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10"/>
        <v>178.70999999999998</v>
      </c>
      <c r="N204" t="str">
        <f t="shared" si="11"/>
        <v>Liberica</v>
      </c>
      <c r="O204" t="str">
        <f t="shared" si="12"/>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10"/>
        <v>4.7549999999999999</v>
      </c>
      <c r="N205" t="str">
        <f t="shared" si="11"/>
        <v>Liberica</v>
      </c>
      <c r="O205" t="str">
        <f t="shared" si="12"/>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10"/>
        <v>82.5</v>
      </c>
      <c r="N206" t="str">
        <f t="shared" si="11"/>
        <v>Excelsa</v>
      </c>
      <c r="O206" t="str">
        <f t="shared" si="12"/>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10"/>
        <v>8.0549999999999997</v>
      </c>
      <c r="N207" t="str">
        <f t="shared" si="11"/>
        <v>Robusta</v>
      </c>
      <c r="O207" t="str">
        <f t="shared" si="12"/>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10"/>
        <v>22.5</v>
      </c>
      <c r="N208" t="str">
        <f t="shared" si="11"/>
        <v>Arabica</v>
      </c>
      <c r="O208" t="str">
        <f t="shared" si="12"/>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10"/>
        <v>40.5</v>
      </c>
      <c r="N209" t="str">
        <f t="shared" si="11"/>
        <v>Arabica</v>
      </c>
      <c r="O209" t="str">
        <f t="shared" si="12"/>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10"/>
        <v>29.16</v>
      </c>
      <c r="N210" t="str">
        <f t="shared" si="11"/>
        <v>Excelsa</v>
      </c>
      <c r="O210" t="str">
        <f t="shared" si="12"/>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10"/>
        <v>6.75</v>
      </c>
      <c r="N211" t="str">
        <f t="shared" si="11"/>
        <v>Arabica</v>
      </c>
      <c r="O211" t="str">
        <f t="shared" si="12"/>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10"/>
        <v>51.8</v>
      </c>
      <c r="N212" t="str">
        <f t="shared" si="11"/>
        <v>Liberica</v>
      </c>
      <c r="O212" t="str">
        <f t="shared" si="12"/>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10"/>
        <v>53.46</v>
      </c>
      <c r="N213" t="str">
        <f t="shared" si="11"/>
        <v>Excelsa</v>
      </c>
      <c r="O213" t="str">
        <f t="shared" si="12"/>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10"/>
        <v>14.58</v>
      </c>
      <c r="N214" t="str">
        <f t="shared" si="11"/>
        <v>Excelsa</v>
      </c>
      <c r="O214" t="str">
        <f t="shared" si="12"/>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10"/>
        <v>20.584999999999997</v>
      </c>
      <c r="N215" t="str">
        <f t="shared" si="11"/>
        <v>Robusta</v>
      </c>
      <c r="O215" t="str">
        <f t="shared" si="12"/>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10"/>
        <v>31.7</v>
      </c>
      <c r="N216" t="str">
        <f t="shared" si="11"/>
        <v>Liberica</v>
      </c>
      <c r="O216" t="str">
        <f t="shared" si="12"/>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10"/>
        <v>23.31</v>
      </c>
      <c r="N217" t="str">
        <f t="shared" si="11"/>
        <v>Liberica</v>
      </c>
      <c r="O217" t="str">
        <f t="shared" si="12"/>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10"/>
        <v>58.2</v>
      </c>
      <c r="N218" t="str">
        <f t="shared" si="11"/>
        <v>Liberica</v>
      </c>
      <c r="O218" t="str">
        <f t="shared" si="12"/>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10"/>
        <v>35.64</v>
      </c>
      <c r="N219" t="str">
        <f t="shared" si="11"/>
        <v>Excelsa</v>
      </c>
      <c r="O219" t="str">
        <f t="shared" si="12"/>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10"/>
        <v>56.25</v>
      </c>
      <c r="N220" t="str">
        <f t="shared" si="11"/>
        <v>Arabica</v>
      </c>
      <c r="O220" t="str">
        <f t="shared" si="12"/>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10"/>
        <v>10.754999999999999</v>
      </c>
      <c r="N221" t="str">
        <f t="shared" si="11"/>
        <v>Robusta</v>
      </c>
      <c r="O221" t="str">
        <f t="shared" si="12"/>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10"/>
        <v>14.924999999999999</v>
      </c>
      <c r="N222" t="str">
        <f t="shared" si="11"/>
        <v>Robusta</v>
      </c>
      <c r="O222" t="str">
        <f t="shared" si="12"/>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10"/>
        <v>77.699999999999989</v>
      </c>
      <c r="N223" t="str">
        <f t="shared" si="11"/>
        <v>Arabica</v>
      </c>
      <c r="O223" t="str">
        <f t="shared" si="12"/>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10"/>
        <v>23.31</v>
      </c>
      <c r="N224" t="str">
        <f t="shared" si="11"/>
        <v>Liberica</v>
      </c>
      <c r="O224" t="str">
        <f t="shared" si="12"/>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10"/>
        <v>59.4</v>
      </c>
      <c r="N225" t="str">
        <f t="shared" si="11"/>
        <v>Excelsa</v>
      </c>
      <c r="O225" t="str">
        <f t="shared" si="12"/>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10"/>
        <v>119.13999999999999</v>
      </c>
      <c r="N226" t="str">
        <f t="shared" si="11"/>
        <v>Liberica</v>
      </c>
      <c r="O226" t="str">
        <f t="shared" si="12"/>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10"/>
        <v>14.339999999999998</v>
      </c>
      <c r="N227" t="str">
        <f t="shared" si="11"/>
        <v>Robusta</v>
      </c>
      <c r="O227" t="str">
        <f t="shared" si="12"/>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10"/>
        <v>129.37499999999997</v>
      </c>
      <c r="N228" t="str">
        <f t="shared" si="11"/>
        <v>Arabica</v>
      </c>
      <c r="O228" t="str">
        <f t="shared" si="12"/>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10"/>
        <v>16.11</v>
      </c>
      <c r="N229" t="str">
        <f t="shared" si="11"/>
        <v>Robusta</v>
      </c>
      <c r="O229" t="str">
        <f t="shared" si="12"/>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10"/>
        <v>17.924999999999997</v>
      </c>
      <c r="N230" t="str">
        <f t="shared" si="11"/>
        <v>Robusta</v>
      </c>
      <c r="O230" t="str">
        <f t="shared" si="12"/>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10"/>
        <v>8.73</v>
      </c>
      <c r="N231" t="str">
        <f t="shared" si="11"/>
        <v>Liberica</v>
      </c>
      <c r="O231" t="str">
        <f t="shared" si="12"/>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10"/>
        <v>51.749999999999993</v>
      </c>
      <c r="N232" t="str">
        <f t="shared" si="11"/>
        <v>Arabica</v>
      </c>
      <c r="O232" t="str">
        <f t="shared" si="12"/>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10"/>
        <v>8.73</v>
      </c>
      <c r="N233" t="str">
        <f t="shared" si="11"/>
        <v>Liberica</v>
      </c>
      <c r="O233" t="str">
        <f t="shared" si="12"/>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10"/>
        <v>23.774999999999999</v>
      </c>
      <c r="N234" t="str">
        <f t="shared" si="11"/>
        <v>Liberica</v>
      </c>
      <c r="O234" t="str">
        <f t="shared" si="12"/>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10"/>
        <v>20.625</v>
      </c>
      <c r="N235" t="str">
        <f t="shared" si="11"/>
        <v>Excelsa</v>
      </c>
      <c r="O235" t="str">
        <f t="shared" si="12"/>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10"/>
        <v>36.454999999999998</v>
      </c>
      <c r="N236" t="str">
        <f t="shared" si="11"/>
        <v>Liberica</v>
      </c>
      <c r="O236" t="str">
        <f t="shared" si="12"/>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10"/>
        <v>182.27499999999998</v>
      </c>
      <c r="N237" t="str">
        <f t="shared" si="11"/>
        <v>Liberica</v>
      </c>
      <c r="O237" t="str">
        <f t="shared" si="12"/>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10"/>
        <v>89.35499999999999</v>
      </c>
      <c r="N238" t="str">
        <f t="shared" si="11"/>
        <v>Liberica</v>
      </c>
      <c r="O238" t="str">
        <f t="shared" si="12"/>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10"/>
        <v>3.5849999999999995</v>
      </c>
      <c r="N239" t="str">
        <f t="shared" si="11"/>
        <v>Robusta</v>
      </c>
      <c r="O239" t="str">
        <f t="shared" si="12"/>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10"/>
        <v>45.769999999999996</v>
      </c>
      <c r="N240" t="str">
        <f t="shared" si="11"/>
        <v>Robusta</v>
      </c>
      <c r="O240" t="str">
        <f t="shared" si="12"/>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10"/>
        <v>59.4</v>
      </c>
      <c r="N241" t="str">
        <f t="shared" si="11"/>
        <v>Excelsa</v>
      </c>
      <c r="O241" t="str">
        <f t="shared" si="12"/>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10"/>
        <v>155.24999999999997</v>
      </c>
      <c r="N242" t="str">
        <f t="shared" si="11"/>
        <v>Arabica</v>
      </c>
      <c r="O242" t="str">
        <f t="shared" si="12"/>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10"/>
        <v>45.769999999999996</v>
      </c>
      <c r="N243" t="str">
        <f t="shared" si="11"/>
        <v>Robusta</v>
      </c>
      <c r="O243" t="str">
        <f t="shared" si="12"/>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10"/>
        <v>36.450000000000003</v>
      </c>
      <c r="N244" t="str">
        <f t="shared" si="11"/>
        <v>Excelsa</v>
      </c>
      <c r="O244" t="str">
        <f t="shared" si="12"/>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10"/>
        <v>29.16</v>
      </c>
      <c r="N245" t="str">
        <f t="shared" si="11"/>
        <v>Excelsa</v>
      </c>
      <c r="O245" t="str">
        <f t="shared" si="12"/>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10"/>
        <v>133.85999999999999</v>
      </c>
      <c r="N246" t="str">
        <f t="shared" si="11"/>
        <v>Liberica</v>
      </c>
      <c r="O246" t="str">
        <f t="shared" si="12"/>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10"/>
        <v>23.774999999999999</v>
      </c>
      <c r="N247" t="str">
        <f t="shared" si="11"/>
        <v>Liberica</v>
      </c>
      <c r="O247" t="str">
        <f t="shared" si="12"/>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10"/>
        <v>38.849999999999994</v>
      </c>
      <c r="N248" t="str">
        <f t="shared" si="11"/>
        <v>Liberica</v>
      </c>
      <c r="O248" t="str">
        <f t="shared" si="12"/>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10"/>
        <v>21.509999999999998</v>
      </c>
      <c r="N249" t="str">
        <f t="shared" si="11"/>
        <v>Robusta</v>
      </c>
      <c r="O249" t="str">
        <f t="shared" si="12"/>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10"/>
        <v>9.9499999999999993</v>
      </c>
      <c r="N250" t="str">
        <f t="shared" si="11"/>
        <v>Arabica</v>
      </c>
      <c r="O250" t="str">
        <f t="shared" si="12"/>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10"/>
        <v>15.85</v>
      </c>
      <c r="N251" t="str">
        <f t="shared" si="11"/>
        <v>Liberica</v>
      </c>
      <c r="O251" t="str">
        <f t="shared" si="12"/>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10"/>
        <v>2.9849999999999999</v>
      </c>
      <c r="N252" t="str">
        <f t="shared" si="11"/>
        <v>Robusta</v>
      </c>
      <c r="O252" t="str">
        <f t="shared" si="12"/>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10"/>
        <v>68.75</v>
      </c>
      <c r="N253" t="str">
        <f t="shared" si="11"/>
        <v>Excelsa</v>
      </c>
      <c r="O253" t="str">
        <f t="shared" si="12"/>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10"/>
        <v>29.849999999999998</v>
      </c>
      <c r="N254" t="str">
        <f t="shared" si="11"/>
        <v>Arabica</v>
      </c>
      <c r="O254" t="str">
        <f t="shared" si="12"/>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10"/>
        <v>58.2</v>
      </c>
      <c r="N255" t="str">
        <f t="shared" si="11"/>
        <v>Liberica</v>
      </c>
      <c r="O255" t="str">
        <f t="shared" si="12"/>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10"/>
        <v>28.679999999999996</v>
      </c>
      <c r="N256" t="str">
        <f t="shared" si="11"/>
        <v>Robusta</v>
      </c>
      <c r="O256" t="str">
        <f t="shared" si="12"/>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10"/>
        <v>21.509999999999998</v>
      </c>
      <c r="N257" t="str">
        <f t="shared" si="11"/>
        <v>Robusta</v>
      </c>
      <c r="O257" t="str">
        <f t="shared" si="12"/>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10"/>
        <v>17.46</v>
      </c>
      <c r="N258" t="str">
        <f t="shared" si="11"/>
        <v>Liberica</v>
      </c>
      <c r="O258" t="str">
        <f t="shared" si="12"/>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3">L259*E259</f>
        <v>27.945</v>
      </c>
      <c r="N259" t="str">
        <f t="shared" ref="N259:N322" si="14">IF(I259="Rob","Robusta",IF(I259="Exc","Excelsa",IF(I259="Ara","Arabica",IF(I259="Lib","Liberica",""))))</f>
        <v>Excelsa</v>
      </c>
      <c r="O259" t="str">
        <f t="shared" si="12"/>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3"/>
        <v>139.72499999999999</v>
      </c>
      <c r="N260" t="str">
        <f t="shared" si="14"/>
        <v>Excelsa</v>
      </c>
      <c r="O260" t="str">
        <f t="shared" si="12"/>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3"/>
        <v>5.97</v>
      </c>
      <c r="N261" t="str">
        <f t="shared" si="14"/>
        <v>Robusta</v>
      </c>
      <c r="O261" t="str">
        <f t="shared" si="12"/>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3"/>
        <v>27.484999999999996</v>
      </c>
      <c r="N262" t="str">
        <f t="shared" si="14"/>
        <v>Robusta</v>
      </c>
      <c r="O262" t="str">
        <f t="shared" si="12"/>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3"/>
        <v>59.75</v>
      </c>
      <c r="N263" t="str">
        <f t="shared" si="14"/>
        <v>Robusta</v>
      </c>
      <c r="O263" t="str">
        <f t="shared" si="12"/>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3"/>
        <v>41.25</v>
      </c>
      <c r="N264" t="str">
        <f t="shared" si="14"/>
        <v>Excelsa</v>
      </c>
      <c r="O264" t="str">
        <f t="shared" ref="O264:O327" si="15">IF(J264="M","Medium",IF(J264="L","Light",IF(J264="D","Dark","")))</f>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3"/>
        <v>133.85999999999999</v>
      </c>
      <c r="N265" t="str">
        <f t="shared" si="14"/>
        <v>Liberica</v>
      </c>
      <c r="O265" t="str">
        <f t="shared" si="15"/>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3"/>
        <v>59.75</v>
      </c>
      <c r="N266" t="str">
        <f t="shared" si="14"/>
        <v>Robusta</v>
      </c>
      <c r="O266" t="str">
        <f t="shared" si="15"/>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3"/>
        <v>5.97</v>
      </c>
      <c r="N267" t="str">
        <f t="shared" si="14"/>
        <v>Arabica</v>
      </c>
      <c r="O267" t="str">
        <f t="shared" si="15"/>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3"/>
        <v>24.3</v>
      </c>
      <c r="N268" t="str">
        <f t="shared" si="14"/>
        <v>Excelsa</v>
      </c>
      <c r="O268" t="str">
        <f t="shared" si="15"/>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3"/>
        <v>21.87</v>
      </c>
      <c r="N269" t="str">
        <f t="shared" si="14"/>
        <v>Excelsa</v>
      </c>
      <c r="O269" t="str">
        <f t="shared" si="15"/>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3"/>
        <v>19.899999999999999</v>
      </c>
      <c r="N270" t="str">
        <f t="shared" si="14"/>
        <v>Arabica</v>
      </c>
      <c r="O270" t="str">
        <f t="shared" si="15"/>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3"/>
        <v>5.97</v>
      </c>
      <c r="N271" t="str">
        <f t="shared" si="14"/>
        <v>Arabica</v>
      </c>
      <c r="O271" t="str">
        <f t="shared" si="15"/>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3"/>
        <v>7.29</v>
      </c>
      <c r="N272" t="str">
        <f t="shared" si="14"/>
        <v>Excelsa</v>
      </c>
      <c r="O272" t="str">
        <f t="shared" si="15"/>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3"/>
        <v>11.94</v>
      </c>
      <c r="N273" t="str">
        <f t="shared" si="14"/>
        <v>Arabica</v>
      </c>
      <c r="O273" t="str">
        <f t="shared" si="15"/>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3"/>
        <v>71.699999999999989</v>
      </c>
      <c r="N274" t="str">
        <f t="shared" si="14"/>
        <v>Robusta</v>
      </c>
      <c r="O274" t="str">
        <f t="shared" si="15"/>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3"/>
        <v>7.77</v>
      </c>
      <c r="N275" t="str">
        <f t="shared" si="14"/>
        <v>Arabica</v>
      </c>
      <c r="O275" t="str">
        <f t="shared" si="15"/>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3"/>
        <v>25.874999999999996</v>
      </c>
      <c r="N276" t="str">
        <f t="shared" si="14"/>
        <v>Arabica</v>
      </c>
      <c r="O276" t="str">
        <f t="shared" si="15"/>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3"/>
        <v>204.92999999999995</v>
      </c>
      <c r="N277" t="str">
        <f t="shared" si="14"/>
        <v>Excelsa</v>
      </c>
      <c r="O277" t="str">
        <f t="shared" si="15"/>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3"/>
        <v>109.93999999999998</v>
      </c>
      <c r="N278" t="str">
        <f t="shared" si="14"/>
        <v>Robusta</v>
      </c>
      <c r="O278" t="str">
        <f t="shared" si="15"/>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3"/>
        <v>89.1</v>
      </c>
      <c r="N279" t="str">
        <f t="shared" si="14"/>
        <v>Excelsa</v>
      </c>
      <c r="O279" t="str">
        <f t="shared" si="15"/>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3"/>
        <v>7.77</v>
      </c>
      <c r="N280" t="str">
        <f t="shared" si="14"/>
        <v>Arabica</v>
      </c>
      <c r="O280" t="str">
        <f t="shared" si="15"/>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3"/>
        <v>33.464999999999996</v>
      </c>
      <c r="N281" t="str">
        <f t="shared" si="14"/>
        <v>Liberica</v>
      </c>
      <c r="O281" t="str">
        <f t="shared" si="15"/>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3"/>
        <v>41.25</v>
      </c>
      <c r="N282" t="str">
        <f t="shared" si="14"/>
        <v>Excelsa</v>
      </c>
      <c r="O282" t="str">
        <f t="shared" si="15"/>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3"/>
        <v>59.4</v>
      </c>
      <c r="N283" t="str">
        <f t="shared" si="14"/>
        <v>Excelsa</v>
      </c>
      <c r="O283" t="str">
        <f t="shared" si="15"/>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3"/>
        <v>7.77</v>
      </c>
      <c r="N284" t="str">
        <f t="shared" si="14"/>
        <v>Arabica</v>
      </c>
      <c r="O284" t="str">
        <f t="shared" si="15"/>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3"/>
        <v>5.3699999999999992</v>
      </c>
      <c r="N285" t="str">
        <f t="shared" si="14"/>
        <v>Robusta</v>
      </c>
      <c r="O285" t="str">
        <f t="shared" si="15"/>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3"/>
        <v>94.874999999999986</v>
      </c>
      <c r="N286" t="str">
        <f t="shared" si="14"/>
        <v>Excelsa</v>
      </c>
      <c r="O286" t="str">
        <f t="shared" si="15"/>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3"/>
        <v>36.454999999999998</v>
      </c>
      <c r="N287" t="str">
        <f t="shared" si="14"/>
        <v>Liberica</v>
      </c>
      <c r="O287" t="str">
        <f t="shared" si="15"/>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3"/>
        <v>13.5</v>
      </c>
      <c r="N288" t="str">
        <f t="shared" si="14"/>
        <v>Arabica</v>
      </c>
      <c r="O288" t="str">
        <f t="shared" si="15"/>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3"/>
        <v>14.339999999999998</v>
      </c>
      <c r="N289" t="str">
        <f t="shared" si="14"/>
        <v>Robusta</v>
      </c>
      <c r="O289" t="str">
        <f t="shared" si="15"/>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3"/>
        <v>8.25</v>
      </c>
      <c r="N290" t="str">
        <f t="shared" si="14"/>
        <v>Excelsa</v>
      </c>
      <c r="O290" t="str">
        <f t="shared" si="15"/>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3"/>
        <v>13.424999999999997</v>
      </c>
      <c r="N291" t="str">
        <f t="shared" si="14"/>
        <v>Robusta</v>
      </c>
      <c r="O291" t="str">
        <f t="shared" si="15"/>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3"/>
        <v>49.75</v>
      </c>
      <c r="N292" t="str">
        <f t="shared" si="14"/>
        <v>Arabica</v>
      </c>
      <c r="O292" t="str">
        <f t="shared" si="15"/>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3"/>
        <v>16.5</v>
      </c>
      <c r="N293" t="str">
        <f t="shared" si="14"/>
        <v>Excelsa</v>
      </c>
      <c r="O293" t="str">
        <f t="shared" si="15"/>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3"/>
        <v>17.91</v>
      </c>
      <c r="N294" t="str">
        <f t="shared" si="14"/>
        <v>Arabica</v>
      </c>
      <c r="O294" t="str">
        <f t="shared" si="15"/>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3"/>
        <v>29.849999999999998</v>
      </c>
      <c r="N295" t="str">
        <f t="shared" si="14"/>
        <v>Arabica</v>
      </c>
      <c r="O295" t="str">
        <f t="shared" si="15"/>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3"/>
        <v>44.55</v>
      </c>
      <c r="N296" t="str">
        <f t="shared" si="14"/>
        <v>Excelsa</v>
      </c>
      <c r="O296" t="str">
        <f t="shared" si="15"/>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3"/>
        <v>27.5</v>
      </c>
      <c r="N297" t="str">
        <f t="shared" si="14"/>
        <v>Excelsa</v>
      </c>
      <c r="O297" t="str">
        <f t="shared" si="15"/>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3"/>
        <v>35.82</v>
      </c>
      <c r="N298" t="str">
        <f t="shared" si="14"/>
        <v>Robusta</v>
      </c>
      <c r="O298" t="str">
        <f t="shared" si="15"/>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3"/>
        <v>16.11</v>
      </c>
      <c r="N299" t="str">
        <f t="shared" si="14"/>
        <v>Robusta</v>
      </c>
      <c r="O299" t="str">
        <f t="shared" si="15"/>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3"/>
        <v>26.73</v>
      </c>
      <c r="N300" t="str">
        <f t="shared" si="14"/>
        <v>Excelsa</v>
      </c>
      <c r="O300" t="str">
        <f t="shared" si="15"/>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3"/>
        <v>204.92999999999995</v>
      </c>
      <c r="N301" t="str">
        <f t="shared" si="14"/>
        <v>Excelsa</v>
      </c>
      <c r="O301" t="str">
        <f t="shared" si="15"/>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3"/>
        <v>38.849999999999994</v>
      </c>
      <c r="N302" t="str">
        <f t="shared" si="14"/>
        <v>Arabica</v>
      </c>
      <c r="O302" t="str">
        <f t="shared" si="15"/>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3"/>
        <v>15.54</v>
      </c>
      <c r="N303" t="str">
        <f t="shared" si="14"/>
        <v>Liberica</v>
      </c>
      <c r="O303" t="str">
        <f t="shared" si="15"/>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3"/>
        <v>6.75</v>
      </c>
      <c r="N304" t="str">
        <f t="shared" si="14"/>
        <v>Arabica</v>
      </c>
      <c r="O304" t="str">
        <f t="shared" si="15"/>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3"/>
        <v>111.78</v>
      </c>
      <c r="N305" t="str">
        <f t="shared" si="14"/>
        <v>Excelsa</v>
      </c>
      <c r="O305" t="str">
        <f t="shared" si="15"/>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3"/>
        <v>3.8849999999999998</v>
      </c>
      <c r="N306" t="str">
        <f t="shared" si="14"/>
        <v>Arabica</v>
      </c>
      <c r="O306" t="str">
        <f t="shared" si="15"/>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3"/>
        <v>21.825000000000003</v>
      </c>
      <c r="N307" t="str">
        <f t="shared" si="14"/>
        <v>Liberica</v>
      </c>
      <c r="O307" t="str">
        <f t="shared" si="15"/>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3"/>
        <v>14.924999999999999</v>
      </c>
      <c r="N308" t="str">
        <f t="shared" si="14"/>
        <v>Robusta</v>
      </c>
      <c r="O308" t="str">
        <f t="shared" si="15"/>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3"/>
        <v>33.75</v>
      </c>
      <c r="N309" t="str">
        <f t="shared" si="14"/>
        <v>Arabica</v>
      </c>
      <c r="O309" t="str">
        <f t="shared" si="15"/>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3"/>
        <v>33.75</v>
      </c>
      <c r="N310" t="str">
        <f t="shared" si="14"/>
        <v>Arabica</v>
      </c>
      <c r="O310" t="str">
        <f t="shared" si="15"/>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3"/>
        <v>26.19</v>
      </c>
      <c r="N311" t="str">
        <f t="shared" si="14"/>
        <v>Liberica</v>
      </c>
      <c r="O311" t="str">
        <f t="shared" si="15"/>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3"/>
        <v>14.85</v>
      </c>
      <c r="N312" t="str">
        <f t="shared" si="14"/>
        <v>Excelsa</v>
      </c>
      <c r="O312" t="str">
        <f t="shared" si="15"/>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3"/>
        <v>189.74999999999997</v>
      </c>
      <c r="N313" t="str">
        <f t="shared" si="14"/>
        <v>Excelsa</v>
      </c>
      <c r="O313" t="str">
        <f t="shared" si="15"/>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3"/>
        <v>5.97</v>
      </c>
      <c r="N314" t="str">
        <f t="shared" si="14"/>
        <v>Robusta</v>
      </c>
      <c r="O314" t="str">
        <f t="shared" si="15"/>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3"/>
        <v>29.849999999999998</v>
      </c>
      <c r="N315" t="str">
        <f t="shared" si="14"/>
        <v>Robusta</v>
      </c>
      <c r="O315" t="str">
        <f t="shared" si="15"/>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3"/>
        <v>44.75</v>
      </c>
      <c r="N316" t="str">
        <f t="shared" si="14"/>
        <v>Robusta</v>
      </c>
      <c r="O316" t="str">
        <f t="shared" si="15"/>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3"/>
        <v>34.154999999999994</v>
      </c>
      <c r="N317" t="str">
        <f t="shared" si="14"/>
        <v>Excelsa</v>
      </c>
      <c r="O317" t="str">
        <f t="shared" si="15"/>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3"/>
        <v>204.92999999999995</v>
      </c>
      <c r="N318" t="str">
        <f t="shared" si="14"/>
        <v>Excelsa</v>
      </c>
      <c r="O318" t="str">
        <f t="shared" si="15"/>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3"/>
        <v>21.87</v>
      </c>
      <c r="N319" t="str">
        <f t="shared" si="14"/>
        <v>Excelsa</v>
      </c>
      <c r="O319" t="str">
        <f t="shared" si="15"/>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3"/>
        <v>51.749999999999993</v>
      </c>
      <c r="N320" t="str">
        <f t="shared" si="14"/>
        <v>Arabica</v>
      </c>
      <c r="O320" t="str">
        <f t="shared" si="15"/>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3"/>
        <v>8.25</v>
      </c>
      <c r="N321" t="str">
        <f t="shared" si="14"/>
        <v>Excelsa</v>
      </c>
      <c r="O321" t="str">
        <f t="shared" si="15"/>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3"/>
        <v>19.424999999999997</v>
      </c>
      <c r="N322" t="str">
        <f t="shared" si="14"/>
        <v>Arabica</v>
      </c>
      <c r="O322" t="str">
        <f t="shared" si="15"/>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6">L323*E323</f>
        <v>20.25</v>
      </c>
      <c r="N323" t="str">
        <f t="shared" ref="N323:N386" si="17">IF(I323="Rob","Robusta",IF(I323="Exc","Excelsa",IF(I323="Ara","Arabica",IF(I323="Lib","Liberica",""))))</f>
        <v>Arabica</v>
      </c>
      <c r="O323" t="str">
        <f t="shared" si="15"/>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6"/>
        <v>23.31</v>
      </c>
      <c r="N324" t="str">
        <f t="shared" si="17"/>
        <v>Liberica</v>
      </c>
      <c r="O324" t="str">
        <f t="shared" si="15"/>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6"/>
        <v>18.225000000000001</v>
      </c>
      <c r="N325" t="str">
        <f t="shared" si="17"/>
        <v>Excelsa</v>
      </c>
      <c r="O325" t="str">
        <f t="shared" si="15"/>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6"/>
        <v>13.75</v>
      </c>
      <c r="N326" t="str">
        <f t="shared" si="17"/>
        <v>Excelsa</v>
      </c>
      <c r="O326" t="str">
        <f t="shared" si="15"/>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6"/>
        <v>29.784999999999997</v>
      </c>
      <c r="N327" t="str">
        <f t="shared" si="17"/>
        <v>Arabica</v>
      </c>
      <c r="O327" t="str">
        <f t="shared" si="15"/>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6"/>
        <v>44.75</v>
      </c>
      <c r="N328" t="str">
        <f t="shared" si="17"/>
        <v>Robusta</v>
      </c>
      <c r="O328" t="str">
        <f t="shared" ref="O328:O391" si="18">IF(J328="M","Medium",IF(J328="L","Light",IF(J328="D","Dark","")))</f>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6"/>
        <v>44.75</v>
      </c>
      <c r="N329" t="str">
        <f t="shared" si="17"/>
        <v>Robusta</v>
      </c>
      <c r="O329" t="str">
        <f t="shared" si="18"/>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6"/>
        <v>38.04</v>
      </c>
      <c r="N330" t="str">
        <f t="shared" si="17"/>
        <v>Liberica</v>
      </c>
      <c r="O330" t="str">
        <f t="shared" si="18"/>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6"/>
        <v>21.479999999999997</v>
      </c>
      <c r="N331" t="str">
        <f t="shared" si="17"/>
        <v>Robusta</v>
      </c>
      <c r="O331" t="str">
        <f t="shared" si="18"/>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6"/>
        <v>16.11</v>
      </c>
      <c r="N332" t="str">
        <f t="shared" si="17"/>
        <v>Robusta</v>
      </c>
      <c r="O332" t="str">
        <f t="shared" si="18"/>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6"/>
        <v>22.884999999999998</v>
      </c>
      <c r="N333" t="str">
        <f t="shared" si="17"/>
        <v>Robusta</v>
      </c>
      <c r="O333" t="str">
        <f t="shared" si="18"/>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6"/>
        <v>17.91</v>
      </c>
      <c r="N334" t="str">
        <f t="shared" si="17"/>
        <v>Arabica</v>
      </c>
      <c r="O334" t="str">
        <f t="shared" si="18"/>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6"/>
        <v>23.88</v>
      </c>
      <c r="N335" t="str">
        <f t="shared" si="17"/>
        <v>Robusta</v>
      </c>
      <c r="O335" t="str">
        <f t="shared" si="18"/>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6"/>
        <v>59.75</v>
      </c>
      <c r="N336" t="str">
        <f t="shared" si="17"/>
        <v>Robusta</v>
      </c>
      <c r="O336" t="str">
        <f t="shared" si="18"/>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6"/>
        <v>28.53</v>
      </c>
      <c r="N337" t="str">
        <f t="shared" si="17"/>
        <v>Liberica</v>
      </c>
      <c r="O337" t="str">
        <f t="shared" si="18"/>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6"/>
        <v>45</v>
      </c>
      <c r="N338" t="str">
        <f t="shared" si="17"/>
        <v>Arabica</v>
      </c>
      <c r="O338" t="str">
        <f t="shared" si="18"/>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6"/>
        <v>55.89</v>
      </c>
      <c r="N339" t="str">
        <f t="shared" si="17"/>
        <v>Excelsa</v>
      </c>
      <c r="O339" t="str">
        <f t="shared" si="18"/>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6"/>
        <v>59.4</v>
      </c>
      <c r="N340" t="str">
        <f t="shared" si="17"/>
        <v>Excelsa</v>
      </c>
      <c r="O340" t="str">
        <f t="shared" si="18"/>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6"/>
        <v>7.29</v>
      </c>
      <c r="N341" t="str">
        <f t="shared" si="17"/>
        <v>Excelsa</v>
      </c>
      <c r="O341" t="str">
        <f t="shared" si="18"/>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6"/>
        <v>7.29</v>
      </c>
      <c r="N342" t="str">
        <f t="shared" si="17"/>
        <v>Excelsa</v>
      </c>
      <c r="O342" t="str">
        <f t="shared" si="18"/>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6"/>
        <v>17.82</v>
      </c>
      <c r="N343" t="str">
        <f t="shared" si="17"/>
        <v>Excelsa</v>
      </c>
      <c r="O343" t="str">
        <f t="shared" si="18"/>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6"/>
        <v>38.849999999999994</v>
      </c>
      <c r="N344" t="str">
        <f t="shared" si="17"/>
        <v>Liberica</v>
      </c>
      <c r="O344" t="str">
        <f t="shared" si="18"/>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6"/>
        <v>32.22</v>
      </c>
      <c r="N345" t="str">
        <f t="shared" si="17"/>
        <v>Robusta</v>
      </c>
      <c r="O345" t="str">
        <f t="shared" si="18"/>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6"/>
        <v>19.899999999999999</v>
      </c>
      <c r="N346" t="str">
        <f t="shared" si="17"/>
        <v>Robusta</v>
      </c>
      <c r="O346" t="str">
        <f t="shared" si="18"/>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6"/>
        <v>59.75</v>
      </c>
      <c r="N347" t="str">
        <f t="shared" si="17"/>
        <v>Robusta</v>
      </c>
      <c r="O347" t="str">
        <f t="shared" si="18"/>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6"/>
        <v>23.31</v>
      </c>
      <c r="N348" t="str">
        <f t="shared" si="17"/>
        <v>Arabica</v>
      </c>
      <c r="O348" t="str">
        <f t="shared" si="18"/>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6"/>
        <v>43.650000000000006</v>
      </c>
      <c r="N349" t="str">
        <f t="shared" si="17"/>
        <v>Liberica</v>
      </c>
      <c r="O349" t="str">
        <f t="shared" si="18"/>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6"/>
        <v>204.92999999999995</v>
      </c>
      <c r="N350" t="str">
        <f t="shared" si="17"/>
        <v>Excelsa</v>
      </c>
      <c r="O350" t="str">
        <f t="shared" si="18"/>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6"/>
        <v>14.339999999999998</v>
      </c>
      <c r="N351" t="str">
        <f t="shared" si="17"/>
        <v>Robusta</v>
      </c>
      <c r="O351" t="str">
        <f t="shared" si="18"/>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6"/>
        <v>23.88</v>
      </c>
      <c r="N352" t="str">
        <f t="shared" si="17"/>
        <v>Arabica</v>
      </c>
      <c r="O352" t="str">
        <f t="shared" si="18"/>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6"/>
        <v>22.5</v>
      </c>
      <c r="N353" t="str">
        <f t="shared" si="17"/>
        <v>Arabica</v>
      </c>
      <c r="O353" t="str">
        <f t="shared" si="18"/>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6"/>
        <v>36.450000000000003</v>
      </c>
      <c r="N354" t="str">
        <f t="shared" si="17"/>
        <v>Excelsa</v>
      </c>
      <c r="O354" t="str">
        <f t="shared" si="18"/>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6"/>
        <v>27</v>
      </c>
      <c r="N355" t="str">
        <f t="shared" si="17"/>
        <v>Arabica</v>
      </c>
      <c r="O355" t="str">
        <f t="shared" si="18"/>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6"/>
        <v>155.24999999999997</v>
      </c>
      <c r="N356" t="str">
        <f t="shared" si="17"/>
        <v>Arabica</v>
      </c>
      <c r="O356" t="str">
        <f t="shared" si="18"/>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6"/>
        <v>114.42499999999998</v>
      </c>
      <c r="N357" t="str">
        <f t="shared" si="17"/>
        <v>Arabica</v>
      </c>
      <c r="O357" t="str">
        <f t="shared" si="18"/>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6"/>
        <v>51.8</v>
      </c>
      <c r="N358" t="str">
        <f t="shared" si="17"/>
        <v>Liberica</v>
      </c>
      <c r="O358" t="str">
        <f t="shared" si="18"/>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6"/>
        <v>155.24999999999997</v>
      </c>
      <c r="N359" t="str">
        <f t="shared" si="17"/>
        <v>Arabica</v>
      </c>
      <c r="O359" t="str">
        <f t="shared" si="18"/>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6"/>
        <v>29.784999999999997</v>
      </c>
      <c r="N360" t="str">
        <f t="shared" si="17"/>
        <v>Arabica</v>
      </c>
      <c r="O360" t="str">
        <f t="shared" si="18"/>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6"/>
        <v>21.509999999999998</v>
      </c>
      <c r="N361" t="str">
        <f t="shared" si="17"/>
        <v>Robusta</v>
      </c>
      <c r="O361" t="str">
        <f t="shared" si="18"/>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6"/>
        <v>41.169999999999995</v>
      </c>
      <c r="N362" t="str">
        <f t="shared" si="17"/>
        <v>Robusta</v>
      </c>
      <c r="O362" t="str">
        <f t="shared" si="18"/>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6"/>
        <v>5.97</v>
      </c>
      <c r="N363" t="str">
        <f t="shared" si="17"/>
        <v>Robusta</v>
      </c>
      <c r="O363" t="str">
        <f t="shared" si="18"/>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6"/>
        <v>74.25</v>
      </c>
      <c r="N364" t="str">
        <f t="shared" si="17"/>
        <v>Excelsa</v>
      </c>
      <c r="O364" t="str">
        <f t="shared" si="18"/>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6"/>
        <v>87.300000000000011</v>
      </c>
      <c r="N365" t="str">
        <f t="shared" si="17"/>
        <v>Liberica</v>
      </c>
      <c r="O365" t="str">
        <f t="shared" si="18"/>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6"/>
        <v>72.900000000000006</v>
      </c>
      <c r="N366" t="str">
        <f t="shared" si="17"/>
        <v>Excelsa</v>
      </c>
      <c r="O366" t="str">
        <f t="shared" si="18"/>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6"/>
        <v>7.77</v>
      </c>
      <c r="N367" t="str">
        <f t="shared" si="17"/>
        <v>Liberica</v>
      </c>
      <c r="O367" t="str">
        <f t="shared" si="18"/>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6"/>
        <v>43.74</v>
      </c>
      <c r="N368" t="str">
        <f t="shared" si="17"/>
        <v>Excelsa</v>
      </c>
      <c r="O368" t="str">
        <f t="shared" si="18"/>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6"/>
        <v>8.73</v>
      </c>
      <c r="N369" t="str">
        <f t="shared" si="17"/>
        <v>Liberica</v>
      </c>
      <c r="O369" t="str">
        <f t="shared" si="18"/>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6"/>
        <v>63.249999999999993</v>
      </c>
      <c r="N370" t="str">
        <f t="shared" si="17"/>
        <v>Excelsa</v>
      </c>
      <c r="O370" t="str">
        <f t="shared" si="18"/>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6"/>
        <v>8.91</v>
      </c>
      <c r="N371" t="str">
        <f t="shared" si="17"/>
        <v>Excelsa</v>
      </c>
      <c r="O371" t="str">
        <f t="shared" si="18"/>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6"/>
        <v>24.3</v>
      </c>
      <c r="N372" t="str">
        <f t="shared" si="17"/>
        <v>Excelsa</v>
      </c>
      <c r="O372" t="str">
        <f t="shared" si="18"/>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6"/>
        <v>46.62</v>
      </c>
      <c r="N373" t="str">
        <f t="shared" si="17"/>
        <v>Arabica</v>
      </c>
      <c r="O373" t="str">
        <f t="shared" si="18"/>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6"/>
        <v>43.019999999999996</v>
      </c>
      <c r="N374" t="str">
        <f t="shared" si="17"/>
        <v>Robusta</v>
      </c>
      <c r="O374" t="str">
        <f t="shared" si="18"/>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6"/>
        <v>17.91</v>
      </c>
      <c r="N375" t="str">
        <f t="shared" si="17"/>
        <v>Arabica</v>
      </c>
      <c r="O375" t="str">
        <f t="shared" si="18"/>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6"/>
        <v>38.04</v>
      </c>
      <c r="N376" t="str">
        <f t="shared" si="17"/>
        <v>Liberica</v>
      </c>
      <c r="O376" t="str">
        <f t="shared" si="18"/>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6"/>
        <v>6.75</v>
      </c>
      <c r="N377" t="str">
        <f t="shared" si="17"/>
        <v>Arabica</v>
      </c>
      <c r="O377" t="str">
        <f t="shared" si="18"/>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6"/>
        <v>5.97</v>
      </c>
      <c r="N378" t="str">
        <f t="shared" si="17"/>
        <v>Robusta</v>
      </c>
      <c r="O378" t="str">
        <f t="shared" si="18"/>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6"/>
        <v>8.0549999999999997</v>
      </c>
      <c r="N379" t="str">
        <f t="shared" si="17"/>
        <v>Robusta</v>
      </c>
      <c r="O379" t="str">
        <f t="shared" si="18"/>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6"/>
        <v>23.31</v>
      </c>
      <c r="N380" t="str">
        <f t="shared" si="17"/>
        <v>Arabica</v>
      </c>
      <c r="O380" t="str">
        <f t="shared" si="18"/>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6"/>
        <v>43.019999999999996</v>
      </c>
      <c r="N381" t="str">
        <f t="shared" si="17"/>
        <v>Robusta</v>
      </c>
      <c r="O381" t="str">
        <f t="shared" si="18"/>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6"/>
        <v>23.31</v>
      </c>
      <c r="N382" t="str">
        <f t="shared" si="17"/>
        <v>Liberica</v>
      </c>
      <c r="O382" t="str">
        <f t="shared" si="18"/>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6"/>
        <v>14.924999999999999</v>
      </c>
      <c r="N383" t="str">
        <f t="shared" si="17"/>
        <v>Arabica</v>
      </c>
      <c r="O383" t="str">
        <f t="shared" si="18"/>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6"/>
        <v>21.87</v>
      </c>
      <c r="N384" t="str">
        <f t="shared" si="17"/>
        <v>Excelsa</v>
      </c>
      <c r="O384" t="str">
        <f t="shared" si="18"/>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6"/>
        <v>53.46</v>
      </c>
      <c r="N385" t="str">
        <f t="shared" si="17"/>
        <v>Excelsa</v>
      </c>
      <c r="O385" t="str">
        <f t="shared" si="18"/>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6"/>
        <v>119.13999999999999</v>
      </c>
      <c r="N386" t="str">
        <f t="shared" si="17"/>
        <v>Arabica</v>
      </c>
      <c r="O386" t="str">
        <f t="shared" si="18"/>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9">L387*E387</f>
        <v>43.650000000000006</v>
      </c>
      <c r="N387" t="str">
        <f t="shared" ref="N387:N450" si="20">IF(I387="Rob","Robusta",IF(I387="Exc","Excelsa",IF(I387="Ara","Arabica",IF(I387="Lib","Liberica",""))))</f>
        <v>Liberica</v>
      </c>
      <c r="O387" t="str">
        <f t="shared" si="18"/>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9"/>
        <v>17.91</v>
      </c>
      <c r="N388" t="str">
        <f t="shared" si="20"/>
        <v>Arabica</v>
      </c>
      <c r="O388" t="str">
        <f t="shared" si="18"/>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9"/>
        <v>74.25</v>
      </c>
      <c r="N389" t="str">
        <f t="shared" si="20"/>
        <v>Excelsa</v>
      </c>
      <c r="O389" t="str">
        <f t="shared" si="18"/>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9"/>
        <v>11.654999999999999</v>
      </c>
      <c r="N390" t="str">
        <f t="shared" si="20"/>
        <v>Liberica</v>
      </c>
      <c r="O390" t="str">
        <f t="shared" si="18"/>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9"/>
        <v>23.31</v>
      </c>
      <c r="N391" t="str">
        <f t="shared" si="20"/>
        <v>Liberica</v>
      </c>
      <c r="O391" t="str">
        <f t="shared" si="18"/>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9"/>
        <v>14.58</v>
      </c>
      <c r="N392" t="str">
        <f t="shared" si="20"/>
        <v>Excelsa</v>
      </c>
      <c r="O392" t="str">
        <f t="shared" ref="O392:O455" si="21">IF(J392="M","Medium",IF(J392="L","Light",IF(J392="D","Dark","")))</f>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9"/>
        <v>13.5</v>
      </c>
      <c r="N393" t="str">
        <f t="shared" si="20"/>
        <v>Arabica</v>
      </c>
      <c r="O393" t="str">
        <f t="shared" si="21"/>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9"/>
        <v>89.1</v>
      </c>
      <c r="N394" t="str">
        <f t="shared" si="20"/>
        <v>Excelsa</v>
      </c>
      <c r="O394" t="str">
        <f t="shared" si="21"/>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9"/>
        <v>3.8849999999999998</v>
      </c>
      <c r="N395" t="str">
        <f t="shared" si="20"/>
        <v>Arabica</v>
      </c>
      <c r="O395" t="str">
        <f t="shared" si="21"/>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9"/>
        <v>109.93999999999998</v>
      </c>
      <c r="N396" t="str">
        <f t="shared" si="20"/>
        <v>Robusta</v>
      </c>
      <c r="O396" t="str">
        <f t="shared" si="21"/>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9"/>
        <v>46.62</v>
      </c>
      <c r="N397" t="str">
        <f t="shared" si="20"/>
        <v>Liberica</v>
      </c>
      <c r="O397" t="str">
        <f t="shared" si="21"/>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9"/>
        <v>38.849999999999994</v>
      </c>
      <c r="N398" t="str">
        <f t="shared" si="20"/>
        <v>Arabica</v>
      </c>
      <c r="O398" t="str">
        <f t="shared" si="21"/>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9"/>
        <v>31.08</v>
      </c>
      <c r="N399" t="str">
        <f t="shared" si="20"/>
        <v>Liberica</v>
      </c>
      <c r="O399" t="str">
        <f t="shared" si="21"/>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9"/>
        <v>17.91</v>
      </c>
      <c r="N400" t="str">
        <f t="shared" si="20"/>
        <v>Arabica</v>
      </c>
      <c r="O400" t="str">
        <f t="shared" si="21"/>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9"/>
        <v>167.67000000000002</v>
      </c>
      <c r="N401" t="str">
        <f t="shared" si="20"/>
        <v>Excelsa</v>
      </c>
      <c r="O401" t="str">
        <f t="shared" si="21"/>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9"/>
        <v>63.4</v>
      </c>
      <c r="N402" t="str">
        <f t="shared" si="20"/>
        <v>Liberica</v>
      </c>
      <c r="O402" t="str">
        <f t="shared" si="21"/>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9"/>
        <v>8.73</v>
      </c>
      <c r="N403" t="str">
        <f t="shared" si="20"/>
        <v>Liberica</v>
      </c>
      <c r="O403" t="str">
        <f t="shared" si="21"/>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9"/>
        <v>26.849999999999998</v>
      </c>
      <c r="N404" t="str">
        <f t="shared" si="20"/>
        <v>Robusta</v>
      </c>
      <c r="O404" t="str">
        <f t="shared" si="21"/>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9"/>
        <v>9.51</v>
      </c>
      <c r="N405" t="str">
        <f t="shared" si="20"/>
        <v>Liberica</v>
      </c>
      <c r="O405" t="str">
        <f t="shared" si="21"/>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9"/>
        <v>39.799999999999997</v>
      </c>
      <c r="N406" t="str">
        <f t="shared" si="20"/>
        <v>Arabica</v>
      </c>
      <c r="O406" t="str">
        <f t="shared" si="21"/>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9"/>
        <v>24.75</v>
      </c>
      <c r="N407" t="str">
        <f t="shared" si="20"/>
        <v>Excelsa</v>
      </c>
      <c r="O407" t="str">
        <f t="shared" si="21"/>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9"/>
        <v>68.75</v>
      </c>
      <c r="N408" t="str">
        <f t="shared" si="20"/>
        <v>Excelsa</v>
      </c>
      <c r="O408" t="str">
        <f t="shared" si="21"/>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9"/>
        <v>49.5</v>
      </c>
      <c r="N409" t="str">
        <f t="shared" si="20"/>
        <v>Excelsa</v>
      </c>
      <c r="O409" t="str">
        <f t="shared" si="21"/>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9"/>
        <v>51.749999999999993</v>
      </c>
      <c r="N410" t="str">
        <f t="shared" si="20"/>
        <v>Arabica</v>
      </c>
      <c r="O410" t="str">
        <f t="shared" si="21"/>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9"/>
        <v>47.55</v>
      </c>
      <c r="N411" t="str">
        <f t="shared" si="20"/>
        <v>Liberica</v>
      </c>
      <c r="O411" t="str">
        <f t="shared" si="21"/>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9"/>
        <v>15.54</v>
      </c>
      <c r="N412" t="str">
        <f t="shared" si="20"/>
        <v>Arabica</v>
      </c>
      <c r="O412" t="str">
        <f t="shared" si="21"/>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9"/>
        <v>87.300000000000011</v>
      </c>
      <c r="N413" t="str">
        <f t="shared" si="20"/>
        <v>Liberica</v>
      </c>
      <c r="O413" t="str">
        <f t="shared" si="21"/>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9"/>
        <v>56.25</v>
      </c>
      <c r="N414" t="str">
        <f t="shared" si="20"/>
        <v>Arabica</v>
      </c>
      <c r="O414" t="str">
        <f t="shared" si="21"/>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9"/>
        <v>36.454999999999998</v>
      </c>
      <c r="N415" t="str">
        <f t="shared" si="20"/>
        <v>Liberica</v>
      </c>
      <c r="O415" t="str">
        <f t="shared" si="21"/>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9"/>
        <v>10.754999999999999</v>
      </c>
      <c r="N416" t="str">
        <f t="shared" si="20"/>
        <v>Robusta</v>
      </c>
      <c r="O416" t="str">
        <f t="shared" si="21"/>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9"/>
        <v>8.9550000000000001</v>
      </c>
      <c r="N417" t="str">
        <f t="shared" si="20"/>
        <v>Robusta</v>
      </c>
      <c r="O417" t="str">
        <f t="shared" si="21"/>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9"/>
        <v>23.31</v>
      </c>
      <c r="N418" t="str">
        <f t="shared" si="20"/>
        <v>Arabica</v>
      </c>
      <c r="O418" t="str">
        <f t="shared" si="21"/>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9"/>
        <v>29.784999999999997</v>
      </c>
      <c r="N419" t="str">
        <f t="shared" si="20"/>
        <v>Arabica</v>
      </c>
      <c r="O419" t="str">
        <f t="shared" si="21"/>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9"/>
        <v>148.92499999999998</v>
      </c>
      <c r="N420" t="str">
        <f t="shared" si="20"/>
        <v>Arabica</v>
      </c>
      <c r="O420" t="str">
        <f t="shared" si="21"/>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9"/>
        <v>8.73</v>
      </c>
      <c r="N421" t="str">
        <f t="shared" si="20"/>
        <v>Liberica</v>
      </c>
      <c r="O421" t="str">
        <f t="shared" si="21"/>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9"/>
        <v>31.08</v>
      </c>
      <c r="N422" t="str">
        <f t="shared" si="20"/>
        <v>Liberica</v>
      </c>
      <c r="O422" t="str">
        <f t="shared" si="21"/>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9"/>
        <v>137.31</v>
      </c>
      <c r="N423" t="str">
        <f t="shared" si="20"/>
        <v>Arabica</v>
      </c>
      <c r="O423" t="str">
        <f t="shared" si="21"/>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9"/>
        <v>29.849999999999998</v>
      </c>
      <c r="N424" t="str">
        <f t="shared" si="20"/>
        <v>Arabica</v>
      </c>
      <c r="O424" t="str">
        <f t="shared" si="21"/>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9"/>
        <v>17.91</v>
      </c>
      <c r="N425" t="str">
        <f t="shared" si="20"/>
        <v>Robusta</v>
      </c>
      <c r="O425" t="str">
        <f t="shared" si="21"/>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9"/>
        <v>26.73</v>
      </c>
      <c r="N426" t="str">
        <f t="shared" si="20"/>
        <v>Excelsa</v>
      </c>
      <c r="O426" t="str">
        <f t="shared" si="21"/>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9"/>
        <v>17.899999999999999</v>
      </c>
      <c r="N427" t="str">
        <f t="shared" si="20"/>
        <v>Robusta</v>
      </c>
      <c r="O427" t="str">
        <f t="shared" si="21"/>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9"/>
        <v>14.339999999999998</v>
      </c>
      <c r="N428" t="str">
        <f t="shared" si="20"/>
        <v>Robusta</v>
      </c>
      <c r="O428" t="str">
        <f t="shared" si="21"/>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9"/>
        <v>77.624999999999986</v>
      </c>
      <c r="N429" t="str">
        <f t="shared" si="20"/>
        <v>Arabica</v>
      </c>
      <c r="O429" t="str">
        <f t="shared" si="21"/>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9"/>
        <v>59.75</v>
      </c>
      <c r="N430" t="str">
        <f t="shared" si="20"/>
        <v>Robusta</v>
      </c>
      <c r="O430" t="str">
        <f t="shared" si="21"/>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9"/>
        <v>77.699999999999989</v>
      </c>
      <c r="N431" t="str">
        <f t="shared" si="20"/>
        <v>Arabica</v>
      </c>
      <c r="O431" t="str">
        <f t="shared" si="21"/>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9"/>
        <v>5.3699999999999992</v>
      </c>
      <c r="N432" t="str">
        <f t="shared" si="20"/>
        <v>Robusta</v>
      </c>
      <c r="O432" t="str">
        <f t="shared" si="21"/>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9"/>
        <v>83.835000000000008</v>
      </c>
      <c r="N433" t="str">
        <f t="shared" si="20"/>
        <v>Excelsa</v>
      </c>
      <c r="O433" t="str">
        <f t="shared" si="21"/>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9"/>
        <v>22.5</v>
      </c>
      <c r="N434" t="str">
        <f t="shared" si="20"/>
        <v>Arabica</v>
      </c>
      <c r="O434" t="str">
        <f t="shared" si="21"/>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9"/>
        <v>200.78999999999996</v>
      </c>
      <c r="N435" t="str">
        <f t="shared" si="20"/>
        <v>Liberica</v>
      </c>
      <c r="O435" t="str">
        <f t="shared" si="21"/>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9"/>
        <v>67.5</v>
      </c>
      <c r="N436" t="str">
        <f t="shared" si="20"/>
        <v>Arabica</v>
      </c>
      <c r="O436" t="str">
        <f t="shared" si="21"/>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9"/>
        <v>8.25</v>
      </c>
      <c r="N437" t="str">
        <f t="shared" si="20"/>
        <v>Excelsa</v>
      </c>
      <c r="O437" t="str">
        <f t="shared" si="21"/>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9"/>
        <v>9.51</v>
      </c>
      <c r="N438" t="str">
        <f t="shared" si="20"/>
        <v>Liberica</v>
      </c>
      <c r="O438" t="str">
        <f t="shared" si="21"/>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9"/>
        <v>29.784999999999997</v>
      </c>
      <c r="N439" t="str">
        <f t="shared" si="20"/>
        <v>Liberica</v>
      </c>
      <c r="O439" t="str">
        <f t="shared" si="21"/>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9"/>
        <v>15.54</v>
      </c>
      <c r="N440" t="str">
        <f t="shared" si="20"/>
        <v>Liberica</v>
      </c>
      <c r="O440" t="str">
        <f t="shared" si="21"/>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9"/>
        <v>35.64</v>
      </c>
      <c r="N441" t="str">
        <f t="shared" si="20"/>
        <v>Excelsa</v>
      </c>
      <c r="O441" t="str">
        <f t="shared" si="21"/>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9"/>
        <v>103.49999999999999</v>
      </c>
      <c r="N442" t="str">
        <f t="shared" si="20"/>
        <v>Arabica</v>
      </c>
      <c r="O442" t="str">
        <f t="shared" si="21"/>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9"/>
        <v>36.450000000000003</v>
      </c>
      <c r="N443" t="str">
        <f t="shared" si="20"/>
        <v>Excelsa</v>
      </c>
      <c r="O443" t="str">
        <f t="shared" si="21"/>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9"/>
        <v>35.849999999999994</v>
      </c>
      <c r="N444" t="str">
        <f t="shared" si="20"/>
        <v>Robusta</v>
      </c>
      <c r="O444" t="str">
        <f t="shared" si="21"/>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9"/>
        <v>22.274999999999999</v>
      </c>
      <c r="N445" t="str">
        <f t="shared" si="20"/>
        <v>Excelsa</v>
      </c>
      <c r="O445" t="str">
        <f t="shared" si="21"/>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9"/>
        <v>24.75</v>
      </c>
      <c r="N446" t="str">
        <f t="shared" si="20"/>
        <v>Excelsa</v>
      </c>
      <c r="O446" t="str">
        <f t="shared" si="21"/>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9"/>
        <v>66.929999999999993</v>
      </c>
      <c r="N447" t="str">
        <f t="shared" si="20"/>
        <v>Liberica</v>
      </c>
      <c r="O447" t="str">
        <f t="shared" si="21"/>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9"/>
        <v>8.73</v>
      </c>
      <c r="N448" t="str">
        <f t="shared" si="20"/>
        <v>Liberica</v>
      </c>
      <c r="O448" t="str">
        <f t="shared" si="21"/>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9"/>
        <v>17.91</v>
      </c>
      <c r="N449" t="str">
        <f t="shared" si="20"/>
        <v>Robusta</v>
      </c>
      <c r="O449" t="str">
        <f t="shared" si="21"/>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9"/>
        <v>7.169999999999999</v>
      </c>
      <c r="N450" t="str">
        <f t="shared" si="20"/>
        <v>Robusta</v>
      </c>
      <c r="O450" t="str">
        <f t="shared" si="21"/>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2">L451*E451</f>
        <v>5.3699999999999992</v>
      </c>
      <c r="N451" t="str">
        <f t="shared" ref="N451:N514" si="23">IF(I451="Rob","Robusta",IF(I451="Exc","Excelsa",IF(I451="Ara","Arabica",IF(I451="Lib","Liberica",""))))</f>
        <v>Robusta</v>
      </c>
      <c r="O451" t="str">
        <f t="shared" si="21"/>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2"/>
        <v>23.774999999999999</v>
      </c>
      <c r="N452" t="str">
        <f t="shared" si="23"/>
        <v>Liberica</v>
      </c>
      <c r="O452" t="str">
        <f t="shared" si="21"/>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2"/>
        <v>41.169999999999995</v>
      </c>
      <c r="N453" t="str">
        <f t="shared" si="23"/>
        <v>Robusta</v>
      </c>
      <c r="O453" t="str">
        <f t="shared" si="21"/>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2"/>
        <v>11.654999999999999</v>
      </c>
      <c r="N454" t="str">
        <f t="shared" si="23"/>
        <v>Arabica</v>
      </c>
      <c r="O454" t="str">
        <f t="shared" si="21"/>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2"/>
        <v>38.04</v>
      </c>
      <c r="N455" t="str">
        <f t="shared" si="23"/>
        <v>Liberica</v>
      </c>
      <c r="O455" t="str">
        <f t="shared" si="21"/>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2"/>
        <v>82.339999999999989</v>
      </c>
      <c r="N456" t="str">
        <f t="shared" si="23"/>
        <v>Robusta</v>
      </c>
      <c r="O456" t="str">
        <f t="shared" ref="O456:O519" si="24">IF(J456="M","Medium",IF(J456="L","Light",IF(J456="D","Dark","")))</f>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2"/>
        <v>9.51</v>
      </c>
      <c r="N457" t="str">
        <f t="shared" si="23"/>
        <v>Liberica</v>
      </c>
      <c r="O457" t="str">
        <f t="shared" si="24"/>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2"/>
        <v>41.169999999999995</v>
      </c>
      <c r="N458" t="str">
        <f t="shared" si="23"/>
        <v>Robusta</v>
      </c>
      <c r="O458" t="str">
        <f t="shared" si="24"/>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2"/>
        <v>47.55</v>
      </c>
      <c r="N459" t="str">
        <f t="shared" si="23"/>
        <v>Liberica</v>
      </c>
      <c r="O459" t="str">
        <f t="shared" si="24"/>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2"/>
        <v>45</v>
      </c>
      <c r="N460" t="str">
        <f t="shared" si="23"/>
        <v>Arabica</v>
      </c>
      <c r="O460" t="str">
        <f t="shared" si="24"/>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2"/>
        <v>23.774999999999999</v>
      </c>
      <c r="N461" t="str">
        <f t="shared" si="23"/>
        <v>Liberica</v>
      </c>
      <c r="O461" t="str">
        <f t="shared" si="24"/>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2"/>
        <v>16.11</v>
      </c>
      <c r="N462" t="str">
        <f t="shared" si="23"/>
        <v>Robusta</v>
      </c>
      <c r="O462" t="str">
        <f t="shared" si="24"/>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2"/>
        <v>10.739999999999998</v>
      </c>
      <c r="N463" t="str">
        <f t="shared" si="23"/>
        <v>Robusta</v>
      </c>
      <c r="O463" t="str">
        <f t="shared" si="24"/>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2"/>
        <v>49.75</v>
      </c>
      <c r="N464" t="str">
        <f t="shared" si="23"/>
        <v>Arabica</v>
      </c>
      <c r="O464" t="str">
        <f t="shared" si="24"/>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2"/>
        <v>27.5</v>
      </c>
      <c r="N465" t="str">
        <f t="shared" si="23"/>
        <v>Excelsa</v>
      </c>
      <c r="O465" t="str">
        <f t="shared" si="24"/>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2"/>
        <v>119.13999999999999</v>
      </c>
      <c r="N466" t="str">
        <f t="shared" si="23"/>
        <v>Liberica</v>
      </c>
      <c r="O466" t="str">
        <f t="shared" si="24"/>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2"/>
        <v>20.584999999999997</v>
      </c>
      <c r="N467" t="str">
        <f t="shared" si="23"/>
        <v>Robusta</v>
      </c>
      <c r="O467" t="str">
        <f t="shared" si="24"/>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2"/>
        <v>8.9550000000000001</v>
      </c>
      <c r="N468" t="str">
        <f t="shared" si="23"/>
        <v>Arabica</v>
      </c>
      <c r="O468" t="str">
        <f t="shared" si="24"/>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2"/>
        <v>5.97</v>
      </c>
      <c r="N469" t="str">
        <f t="shared" si="23"/>
        <v>Arabica</v>
      </c>
      <c r="O469" t="str">
        <f t="shared" si="24"/>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2"/>
        <v>41.25</v>
      </c>
      <c r="N470" t="str">
        <f t="shared" si="23"/>
        <v>Excelsa</v>
      </c>
      <c r="O470" t="str">
        <f t="shared" si="24"/>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2"/>
        <v>22.274999999999999</v>
      </c>
      <c r="N471" t="str">
        <f t="shared" si="23"/>
        <v>Excelsa</v>
      </c>
      <c r="O471" t="str">
        <f t="shared" si="24"/>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2"/>
        <v>6.75</v>
      </c>
      <c r="N472" t="str">
        <f t="shared" si="23"/>
        <v>Arabica</v>
      </c>
      <c r="O472" t="str">
        <f t="shared" si="24"/>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2"/>
        <v>133.85999999999999</v>
      </c>
      <c r="N473" t="str">
        <f t="shared" si="23"/>
        <v>Liberica</v>
      </c>
      <c r="O473" t="str">
        <f t="shared" si="24"/>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2"/>
        <v>5.97</v>
      </c>
      <c r="N474" t="str">
        <f t="shared" si="23"/>
        <v>Arabica</v>
      </c>
      <c r="O474" t="str">
        <f t="shared" si="24"/>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2"/>
        <v>25.9</v>
      </c>
      <c r="N475" t="str">
        <f t="shared" si="23"/>
        <v>Arabica</v>
      </c>
      <c r="O475" t="str">
        <f t="shared" si="24"/>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2"/>
        <v>31.624999999999996</v>
      </c>
      <c r="N476" t="str">
        <f t="shared" si="23"/>
        <v>Excelsa</v>
      </c>
      <c r="O476" t="str">
        <f t="shared" si="24"/>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2"/>
        <v>8.73</v>
      </c>
      <c r="N477" t="str">
        <f t="shared" si="23"/>
        <v>Liberica</v>
      </c>
      <c r="O477" t="str">
        <f t="shared" si="24"/>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2"/>
        <v>26.73</v>
      </c>
      <c r="N478" t="str">
        <f t="shared" si="23"/>
        <v>Excelsa</v>
      </c>
      <c r="O478" t="str">
        <f t="shared" si="24"/>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2"/>
        <v>26.19</v>
      </c>
      <c r="N479" t="str">
        <f t="shared" si="23"/>
        <v>Liberica</v>
      </c>
      <c r="O479" t="str">
        <f t="shared" si="24"/>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2"/>
        <v>53.699999999999996</v>
      </c>
      <c r="N480" t="str">
        <f t="shared" si="23"/>
        <v>Robusta</v>
      </c>
      <c r="O480" t="str">
        <f t="shared" si="24"/>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2"/>
        <v>126.49999999999999</v>
      </c>
      <c r="N481" t="str">
        <f t="shared" si="23"/>
        <v>Excelsa</v>
      </c>
      <c r="O481" t="str">
        <f t="shared" si="24"/>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2"/>
        <v>4.125</v>
      </c>
      <c r="N482" t="str">
        <f t="shared" si="23"/>
        <v>Excelsa</v>
      </c>
      <c r="O482" t="str">
        <f t="shared" si="24"/>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2"/>
        <v>23.9</v>
      </c>
      <c r="N483" t="str">
        <f t="shared" si="23"/>
        <v>Robusta</v>
      </c>
      <c r="O483" t="str">
        <f t="shared" si="24"/>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2"/>
        <v>139.72499999999999</v>
      </c>
      <c r="N484" t="str">
        <f t="shared" si="23"/>
        <v>Excelsa</v>
      </c>
      <c r="O484" t="str">
        <f t="shared" si="24"/>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2"/>
        <v>59.569999999999993</v>
      </c>
      <c r="N485" t="str">
        <f t="shared" si="23"/>
        <v>Liberica</v>
      </c>
      <c r="O485" t="str">
        <f t="shared" si="24"/>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2"/>
        <v>57.06</v>
      </c>
      <c r="N486" t="str">
        <f t="shared" si="23"/>
        <v>Liberica</v>
      </c>
      <c r="O486" t="str">
        <f t="shared" si="24"/>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2"/>
        <v>21.509999999999998</v>
      </c>
      <c r="N487" t="str">
        <f t="shared" si="23"/>
        <v>Robusta</v>
      </c>
      <c r="O487" t="str">
        <f t="shared" si="24"/>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2"/>
        <v>52.38</v>
      </c>
      <c r="N488" t="str">
        <f t="shared" si="23"/>
        <v>Liberica</v>
      </c>
      <c r="O488" t="str">
        <f t="shared" si="24"/>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2"/>
        <v>72.900000000000006</v>
      </c>
      <c r="N489" t="str">
        <f t="shared" si="23"/>
        <v>Excelsa</v>
      </c>
      <c r="O489" t="str">
        <f t="shared" si="24"/>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2"/>
        <v>14.924999999999999</v>
      </c>
      <c r="N490" t="str">
        <f t="shared" si="23"/>
        <v>Robusta</v>
      </c>
      <c r="O490" t="str">
        <f t="shared" si="24"/>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2"/>
        <v>95.1</v>
      </c>
      <c r="N491" t="str">
        <f t="shared" si="23"/>
        <v>Liberica</v>
      </c>
      <c r="O491" t="str">
        <f t="shared" si="24"/>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2"/>
        <v>15.54</v>
      </c>
      <c r="N492" t="str">
        <f t="shared" si="23"/>
        <v>Liberica</v>
      </c>
      <c r="O492" t="str">
        <f t="shared" si="24"/>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2"/>
        <v>23.31</v>
      </c>
      <c r="N493" t="str">
        <f t="shared" si="23"/>
        <v>Liberica</v>
      </c>
      <c r="O493" t="str">
        <f t="shared" si="24"/>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2"/>
        <v>4.125</v>
      </c>
      <c r="N494" t="str">
        <f t="shared" si="23"/>
        <v>Excelsa</v>
      </c>
      <c r="O494" t="str">
        <f t="shared" si="24"/>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2"/>
        <v>35.82</v>
      </c>
      <c r="N495" t="str">
        <f t="shared" si="23"/>
        <v>Robusta</v>
      </c>
      <c r="O495" t="str">
        <f t="shared" si="24"/>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2"/>
        <v>31.7</v>
      </c>
      <c r="N496" t="str">
        <f t="shared" si="23"/>
        <v>Liberica</v>
      </c>
      <c r="O496" t="str">
        <f t="shared" si="24"/>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2"/>
        <v>79.25</v>
      </c>
      <c r="N497" t="str">
        <f t="shared" si="23"/>
        <v>Liberica</v>
      </c>
      <c r="O497" t="str">
        <f t="shared" si="24"/>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2"/>
        <v>10.935</v>
      </c>
      <c r="N498" t="str">
        <f t="shared" si="23"/>
        <v>Excelsa</v>
      </c>
      <c r="O498" t="str">
        <f t="shared" si="24"/>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2"/>
        <v>39.799999999999997</v>
      </c>
      <c r="N499" t="str">
        <f t="shared" si="23"/>
        <v>Arabica</v>
      </c>
      <c r="O499" t="str">
        <f t="shared" si="24"/>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2"/>
        <v>49.75</v>
      </c>
      <c r="N500" t="str">
        <f t="shared" si="23"/>
        <v>Robusta</v>
      </c>
      <c r="O500" t="str">
        <f t="shared" si="24"/>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2"/>
        <v>8.0549999999999997</v>
      </c>
      <c r="N501" t="str">
        <f t="shared" si="23"/>
        <v>Robusta</v>
      </c>
      <c r="O501" t="str">
        <f t="shared" si="24"/>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2"/>
        <v>47.8</v>
      </c>
      <c r="N502" t="str">
        <f t="shared" si="23"/>
        <v>Robusta</v>
      </c>
      <c r="O502" t="str">
        <f t="shared" si="24"/>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2"/>
        <v>11.94</v>
      </c>
      <c r="N503" t="str">
        <f t="shared" si="23"/>
        <v>Robusta</v>
      </c>
      <c r="O503" t="str">
        <f t="shared" si="24"/>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2"/>
        <v>16.5</v>
      </c>
      <c r="N504" t="str">
        <f t="shared" si="23"/>
        <v>Excelsa</v>
      </c>
      <c r="O504" t="str">
        <f t="shared" si="24"/>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2"/>
        <v>51.8</v>
      </c>
      <c r="N505" t="str">
        <f t="shared" si="23"/>
        <v>Liberica</v>
      </c>
      <c r="O505" t="str">
        <f t="shared" si="24"/>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2"/>
        <v>14.265000000000001</v>
      </c>
      <c r="N506" t="str">
        <f t="shared" si="23"/>
        <v>Liberica</v>
      </c>
      <c r="O506" t="str">
        <f t="shared" si="24"/>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2"/>
        <v>26.19</v>
      </c>
      <c r="N507" t="str">
        <f t="shared" si="23"/>
        <v>Liberica</v>
      </c>
      <c r="O507" t="str">
        <f t="shared" si="24"/>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2"/>
        <v>25.9</v>
      </c>
      <c r="N508" t="str">
        <f t="shared" si="23"/>
        <v>Arabica</v>
      </c>
      <c r="O508" t="str">
        <f t="shared" si="24"/>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2"/>
        <v>89.35499999999999</v>
      </c>
      <c r="N509" t="str">
        <f t="shared" si="23"/>
        <v>Arabica</v>
      </c>
      <c r="O509" t="str">
        <f t="shared" si="24"/>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2"/>
        <v>46.62</v>
      </c>
      <c r="N510" t="str">
        <f t="shared" si="23"/>
        <v>Liberica</v>
      </c>
      <c r="O510" t="str">
        <f t="shared" si="24"/>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2"/>
        <v>29.849999999999998</v>
      </c>
      <c r="N511" t="str">
        <f t="shared" si="23"/>
        <v>Arabica</v>
      </c>
      <c r="O511" t="str">
        <f t="shared" si="24"/>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2"/>
        <v>10.754999999999999</v>
      </c>
      <c r="N512" t="str">
        <f t="shared" si="23"/>
        <v>Robusta</v>
      </c>
      <c r="O512" t="str">
        <f t="shared" si="24"/>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2"/>
        <v>13.5</v>
      </c>
      <c r="N513" t="str">
        <f t="shared" si="23"/>
        <v>Arabica</v>
      </c>
      <c r="O513" t="str">
        <f t="shared" si="24"/>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2"/>
        <v>47.55</v>
      </c>
      <c r="N514" t="str">
        <f t="shared" si="23"/>
        <v>Liberica</v>
      </c>
      <c r="O514" t="str">
        <f t="shared" si="24"/>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5">L515*E515</f>
        <v>79.25</v>
      </c>
      <c r="N515" t="str">
        <f t="shared" ref="N515:N578" si="26">IF(I515="Rob","Robusta",IF(I515="Exc","Excelsa",IF(I515="Ara","Arabica",IF(I515="Lib","Liberica",""))))</f>
        <v>Liberica</v>
      </c>
      <c r="O515" t="str">
        <f t="shared" si="24"/>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5"/>
        <v>26.19</v>
      </c>
      <c r="N516" t="str">
        <f t="shared" si="26"/>
        <v>Liberica</v>
      </c>
      <c r="O516" t="str">
        <f t="shared" si="24"/>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5"/>
        <v>21.509999999999998</v>
      </c>
      <c r="N517" t="str">
        <f t="shared" si="26"/>
        <v>Robusta</v>
      </c>
      <c r="O517" t="str">
        <f t="shared" si="24"/>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5"/>
        <v>102.92499999999998</v>
      </c>
      <c r="N518" t="str">
        <f t="shared" si="26"/>
        <v>Robusta</v>
      </c>
      <c r="O518" t="str">
        <f t="shared" si="24"/>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5"/>
        <v>7.77</v>
      </c>
      <c r="N519" t="str">
        <f t="shared" si="26"/>
        <v>Liberica</v>
      </c>
      <c r="O519" t="str">
        <f t="shared" si="24"/>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5"/>
        <v>139.72499999999999</v>
      </c>
      <c r="N520" t="str">
        <f t="shared" si="26"/>
        <v>Excelsa</v>
      </c>
      <c r="O520" t="str">
        <f t="shared" ref="O520:O583" si="27">IF(J520="M","Medium",IF(J520="L","Light",IF(J520="D","Dark","")))</f>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5"/>
        <v>11.94</v>
      </c>
      <c r="N521" t="str">
        <f t="shared" si="26"/>
        <v>Arabica</v>
      </c>
      <c r="O521" t="str">
        <f t="shared" si="27"/>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5"/>
        <v>3.8849999999999998</v>
      </c>
      <c r="N522" t="str">
        <f t="shared" si="26"/>
        <v>Liberica</v>
      </c>
      <c r="O522" t="str">
        <f t="shared" si="27"/>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5"/>
        <v>39.799999999999997</v>
      </c>
      <c r="N523" t="str">
        <f t="shared" si="26"/>
        <v>Robusta</v>
      </c>
      <c r="O523" t="str">
        <f t="shared" si="27"/>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5"/>
        <v>29.849999999999998</v>
      </c>
      <c r="N524" t="str">
        <f t="shared" si="26"/>
        <v>Robusta</v>
      </c>
      <c r="O524" t="str">
        <f t="shared" si="27"/>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5"/>
        <v>29.784999999999997</v>
      </c>
      <c r="N525" t="str">
        <f t="shared" si="26"/>
        <v>Liberica</v>
      </c>
      <c r="O525" t="str">
        <f t="shared" si="27"/>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5"/>
        <v>72.91</v>
      </c>
      <c r="N526" t="str">
        <f t="shared" si="26"/>
        <v>Liberica</v>
      </c>
      <c r="O526" t="str">
        <f t="shared" si="27"/>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5"/>
        <v>13.424999999999997</v>
      </c>
      <c r="N527" t="str">
        <f t="shared" si="26"/>
        <v>Robusta</v>
      </c>
      <c r="O527" t="str">
        <f t="shared" si="27"/>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5"/>
        <v>126.49999999999999</v>
      </c>
      <c r="N528" t="str">
        <f t="shared" si="26"/>
        <v>Excelsa</v>
      </c>
      <c r="O528" t="str">
        <f t="shared" si="27"/>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5"/>
        <v>41.25</v>
      </c>
      <c r="N529" t="str">
        <f t="shared" si="26"/>
        <v>Excelsa</v>
      </c>
      <c r="O529" t="str">
        <f t="shared" si="27"/>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5"/>
        <v>53.46</v>
      </c>
      <c r="N530" t="str">
        <f t="shared" si="26"/>
        <v>Excelsa</v>
      </c>
      <c r="O530" t="str">
        <f t="shared" si="27"/>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5"/>
        <v>59.699999999999996</v>
      </c>
      <c r="N531" t="str">
        <f t="shared" si="26"/>
        <v>Robusta</v>
      </c>
      <c r="O531" t="str">
        <f t="shared" si="27"/>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5"/>
        <v>59.699999999999996</v>
      </c>
      <c r="N532" t="str">
        <f t="shared" si="26"/>
        <v>Robusta</v>
      </c>
      <c r="O532" t="str">
        <f t="shared" si="27"/>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5"/>
        <v>44.75</v>
      </c>
      <c r="N533" t="str">
        <f t="shared" si="26"/>
        <v>Robusta</v>
      </c>
      <c r="O533" t="str">
        <f t="shared" si="27"/>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5"/>
        <v>16.5</v>
      </c>
      <c r="N534" t="str">
        <f t="shared" si="26"/>
        <v>Excelsa</v>
      </c>
      <c r="O534" t="str">
        <f t="shared" si="27"/>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5"/>
        <v>21.479999999999997</v>
      </c>
      <c r="N535" t="str">
        <f t="shared" si="26"/>
        <v>Robusta</v>
      </c>
      <c r="O535" t="str">
        <f t="shared" si="27"/>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5"/>
        <v>45.769999999999996</v>
      </c>
      <c r="N536" t="str">
        <f t="shared" si="26"/>
        <v>Robusta</v>
      </c>
      <c r="O536" t="str">
        <f t="shared" si="27"/>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5"/>
        <v>9.51</v>
      </c>
      <c r="N537" t="str">
        <f t="shared" si="26"/>
        <v>Liberica</v>
      </c>
      <c r="O537" t="str">
        <f t="shared" si="27"/>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5"/>
        <v>8.0549999999999997</v>
      </c>
      <c r="N538" t="str">
        <f t="shared" si="26"/>
        <v>Robusta</v>
      </c>
      <c r="O538" t="str">
        <f t="shared" si="27"/>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5"/>
        <v>111.78</v>
      </c>
      <c r="N539" t="str">
        <f t="shared" si="26"/>
        <v>Excelsa</v>
      </c>
      <c r="O539" t="str">
        <f t="shared" si="27"/>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5"/>
        <v>10.739999999999998</v>
      </c>
      <c r="N540" t="str">
        <f t="shared" si="26"/>
        <v>Robusta</v>
      </c>
      <c r="O540" t="str">
        <f t="shared" si="27"/>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5"/>
        <v>26.849999999999994</v>
      </c>
      <c r="N541" t="str">
        <f t="shared" si="26"/>
        <v>Robusta</v>
      </c>
      <c r="O541" t="str">
        <f t="shared" si="27"/>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5"/>
        <v>63.4</v>
      </c>
      <c r="N542" t="str">
        <f t="shared" si="26"/>
        <v>Liberica</v>
      </c>
      <c r="O542" t="str">
        <f t="shared" si="27"/>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5"/>
        <v>22.884999999999998</v>
      </c>
      <c r="N543" t="str">
        <f t="shared" si="26"/>
        <v>Arabica</v>
      </c>
      <c r="O543" t="str">
        <f t="shared" si="27"/>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5"/>
        <v>103.49999999999999</v>
      </c>
      <c r="N544" t="str">
        <f t="shared" si="26"/>
        <v>Arabica</v>
      </c>
      <c r="O544" t="str">
        <f t="shared" si="27"/>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5"/>
        <v>54.969999999999992</v>
      </c>
      <c r="N545" t="str">
        <f t="shared" si="26"/>
        <v>Robusta</v>
      </c>
      <c r="O545" t="str">
        <f t="shared" si="27"/>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5"/>
        <v>15.54</v>
      </c>
      <c r="N546" t="str">
        <f t="shared" si="26"/>
        <v>Arabica</v>
      </c>
      <c r="O546" t="str">
        <f t="shared" si="27"/>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5"/>
        <v>15.54</v>
      </c>
      <c r="N547" t="str">
        <f t="shared" si="26"/>
        <v>Liberica</v>
      </c>
      <c r="O547" t="str">
        <f t="shared" si="27"/>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5"/>
        <v>83.835000000000008</v>
      </c>
      <c r="N548" t="str">
        <f t="shared" si="26"/>
        <v>Excelsa</v>
      </c>
      <c r="O548" t="str">
        <f t="shared" si="27"/>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5"/>
        <v>10.754999999999999</v>
      </c>
      <c r="N549" t="str">
        <f t="shared" si="26"/>
        <v>Robusta</v>
      </c>
      <c r="O549" t="str">
        <f t="shared" si="27"/>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5"/>
        <v>13.365</v>
      </c>
      <c r="N550" t="str">
        <f t="shared" si="26"/>
        <v>Excelsa</v>
      </c>
      <c r="O550" t="str">
        <f t="shared" si="27"/>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5"/>
        <v>17.82</v>
      </c>
      <c r="N551" t="str">
        <f t="shared" si="26"/>
        <v>Excelsa</v>
      </c>
      <c r="O551" t="str">
        <f t="shared" si="27"/>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5"/>
        <v>23.31</v>
      </c>
      <c r="N552" t="str">
        <f t="shared" si="26"/>
        <v>Liberica</v>
      </c>
      <c r="O552" t="str">
        <f t="shared" si="27"/>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5"/>
        <v>7.29</v>
      </c>
      <c r="N553" t="str">
        <f t="shared" si="26"/>
        <v>Excelsa</v>
      </c>
      <c r="O553" t="str">
        <f t="shared" si="27"/>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5"/>
        <v>17.82</v>
      </c>
      <c r="N554" t="str">
        <f t="shared" si="26"/>
        <v>Excelsa</v>
      </c>
      <c r="O554" t="str">
        <f t="shared" si="27"/>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5"/>
        <v>68.75</v>
      </c>
      <c r="N555" t="str">
        <f t="shared" si="26"/>
        <v>Excelsa</v>
      </c>
      <c r="O555" t="str">
        <f t="shared" si="27"/>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5"/>
        <v>54.969999999999992</v>
      </c>
      <c r="N556" t="str">
        <f t="shared" si="26"/>
        <v>Robusta</v>
      </c>
      <c r="O556" t="str">
        <f t="shared" si="27"/>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5"/>
        <v>82.5</v>
      </c>
      <c r="N557" t="str">
        <f t="shared" si="26"/>
        <v>Excelsa</v>
      </c>
      <c r="O557" t="str">
        <f t="shared" si="27"/>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5"/>
        <v>8.73</v>
      </c>
      <c r="N558" t="str">
        <f t="shared" si="26"/>
        <v>Liberica</v>
      </c>
      <c r="O558" t="str">
        <f t="shared" si="27"/>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5"/>
        <v>59.4</v>
      </c>
      <c r="N559" t="str">
        <f t="shared" si="26"/>
        <v>Excelsa</v>
      </c>
      <c r="O559" t="str">
        <f t="shared" si="27"/>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5"/>
        <v>15.54</v>
      </c>
      <c r="N560" t="str">
        <f t="shared" si="26"/>
        <v>Liberica</v>
      </c>
      <c r="O560" t="str">
        <f t="shared" si="27"/>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5"/>
        <v>38.849999999999994</v>
      </c>
      <c r="N561" t="str">
        <f t="shared" si="26"/>
        <v>Arabica</v>
      </c>
      <c r="O561" t="str">
        <f t="shared" si="27"/>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5"/>
        <v>189.74999999999997</v>
      </c>
      <c r="N562" t="str">
        <f t="shared" si="26"/>
        <v>Excelsa</v>
      </c>
      <c r="O562" t="str">
        <f t="shared" si="27"/>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5"/>
        <v>17.91</v>
      </c>
      <c r="N563" t="str">
        <f t="shared" si="26"/>
        <v>Arabica</v>
      </c>
      <c r="O563" t="str">
        <f t="shared" si="27"/>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5"/>
        <v>28.53</v>
      </c>
      <c r="N564" t="str">
        <f t="shared" si="26"/>
        <v>Liberica</v>
      </c>
      <c r="O564" t="str">
        <f t="shared" si="27"/>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5"/>
        <v>82.5</v>
      </c>
      <c r="N565" t="str">
        <f t="shared" si="26"/>
        <v>Excelsa</v>
      </c>
      <c r="O565" t="str">
        <f t="shared" si="27"/>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5"/>
        <v>14.339999999999998</v>
      </c>
      <c r="N566" t="str">
        <f t="shared" si="26"/>
        <v>Robusta</v>
      </c>
      <c r="O566" t="str">
        <f t="shared" si="27"/>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5"/>
        <v>82.339999999999989</v>
      </c>
      <c r="N567" t="str">
        <f t="shared" si="26"/>
        <v>Robusta</v>
      </c>
      <c r="O567" t="str">
        <f t="shared" si="27"/>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5"/>
        <v>20.25</v>
      </c>
      <c r="N568" t="str">
        <f t="shared" si="26"/>
        <v>Arabica</v>
      </c>
      <c r="O568" t="str">
        <f t="shared" si="27"/>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5"/>
        <v>164.90999999999997</v>
      </c>
      <c r="N569" t="str">
        <f t="shared" si="26"/>
        <v>Robusta</v>
      </c>
      <c r="O569" t="str">
        <f t="shared" si="27"/>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5"/>
        <v>19.02</v>
      </c>
      <c r="N570" t="str">
        <f t="shared" si="26"/>
        <v>Liberica</v>
      </c>
      <c r="O570" t="str">
        <f t="shared" si="27"/>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5"/>
        <v>137.31</v>
      </c>
      <c r="N571" t="str">
        <f t="shared" si="26"/>
        <v>Arabica</v>
      </c>
      <c r="O571" t="str">
        <f t="shared" si="27"/>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5"/>
        <v>27</v>
      </c>
      <c r="N572" t="str">
        <f t="shared" si="26"/>
        <v>Arabica</v>
      </c>
      <c r="O572" t="str">
        <f t="shared" si="27"/>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5"/>
        <v>35.64</v>
      </c>
      <c r="N573" t="str">
        <f t="shared" si="26"/>
        <v>Excelsa</v>
      </c>
      <c r="O573" t="str">
        <f t="shared" si="27"/>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5"/>
        <v>5.97</v>
      </c>
      <c r="N574" t="str">
        <f t="shared" si="26"/>
        <v>Arabica</v>
      </c>
      <c r="O574" t="str">
        <f t="shared" si="27"/>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5"/>
        <v>67.5</v>
      </c>
      <c r="N575" t="str">
        <f t="shared" si="26"/>
        <v>Arabica</v>
      </c>
      <c r="O575" t="str">
        <f t="shared" si="27"/>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5"/>
        <v>21.509999999999998</v>
      </c>
      <c r="N576" t="str">
        <f t="shared" si="26"/>
        <v>Robusta</v>
      </c>
      <c r="O576" t="str">
        <f t="shared" si="27"/>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5"/>
        <v>66.929999999999993</v>
      </c>
      <c r="N577" t="str">
        <f t="shared" si="26"/>
        <v>Liberica</v>
      </c>
      <c r="O577" t="str">
        <f t="shared" si="27"/>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5"/>
        <v>17.91</v>
      </c>
      <c r="N578" t="str">
        <f t="shared" si="26"/>
        <v>Arabica</v>
      </c>
      <c r="O578" t="str">
        <f t="shared" si="27"/>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8">L579*E579</f>
        <v>58.2</v>
      </c>
      <c r="N579" t="str">
        <f t="shared" ref="N579:N642" si="29">IF(I579="Rob","Robusta",IF(I579="Exc","Excelsa",IF(I579="Ara","Arabica",IF(I579="Lib","Liberica",""))))</f>
        <v>Liberica</v>
      </c>
      <c r="O579" t="str">
        <f t="shared" si="27"/>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8"/>
        <v>13.365</v>
      </c>
      <c r="N580" t="str">
        <f t="shared" si="29"/>
        <v>Excelsa</v>
      </c>
      <c r="O580" t="str">
        <f t="shared" si="27"/>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8"/>
        <v>33.75</v>
      </c>
      <c r="N581" t="str">
        <f t="shared" si="29"/>
        <v>Arabica</v>
      </c>
      <c r="O581" t="str">
        <f t="shared" si="27"/>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8"/>
        <v>44.55</v>
      </c>
      <c r="N582" t="str">
        <f t="shared" si="29"/>
        <v>Excelsa</v>
      </c>
      <c r="O582" t="str">
        <f t="shared" si="27"/>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8"/>
        <v>44.55</v>
      </c>
      <c r="N583" t="str">
        <f t="shared" si="29"/>
        <v>Excelsa</v>
      </c>
      <c r="O583" t="str">
        <f t="shared" si="27"/>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8"/>
        <v>60.75</v>
      </c>
      <c r="N584" t="str">
        <f t="shared" si="29"/>
        <v>Excelsa</v>
      </c>
      <c r="O584" t="str">
        <f t="shared" ref="O584:O647" si="30">IF(J584="M","Medium",IF(J584="L","Light",IF(J584="D","Dark","")))</f>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8"/>
        <v>3.5849999999999995</v>
      </c>
      <c r="N585" t="str">
        <f t="shared" si="29"/>
        <v>Robusta</v>
      </c>
      <c r="O585" t="str">
        <f t="shared" si="30"/>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8"/>
        <v>21.509999999999998</v>
      </c>
      <c r="N586" t="str">
        <f t="shared" si="29"/>
        <v>Robusta</v>
      </c>
      <c r="O586" t="str">
        <f t="shared" si="30"/>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8"/>
        <v>16.5</v>
      </c>
      <c r="N587" t="str">
        <f t="shared" si="29"/>
        <v>Excelsa</v>
      </c>
      <c r="O587" t="str">
        <f t="shared" si="30"/>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8"/>
        <v>82.454999999999984</v>
      </c>
      <c r="N588" t="str">
        <f t="shared" si="29"/>
        <v>Robusta</v>
      </c>
      <c r="O588" t="str">
        <f t="shared" si="30"/>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8"/>
        <v>7.77</v>
      </c>
      <c r="N589" t="str">
        <f t="shared" si="29"/>
        <v>Liberica</v>
      </c>
      <c r="O589" t="str">
        <f t="shared" si="30"/>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8"/>
        <v>11.94</v>
      </c>
      <c r="N590" t="str">
        <f t="shared" si="29"/>
        <v>Robusta</v>
      </c>
      <c r="O590" t="str">
        <f t="shared" si="30"/>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8"/>
        <v>204.92999999999995</v>
      </c>
      <c r="N591" t="str">
        <f t="shared" si="29"/>
        <v>Excelsa</v>
      </c>
      <c r="O591" t="str">
        <f t="shared" si="30"/>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8"/>
        <v>63.249999999999993</v>
      </c>
      <c r="N592" t="str">
        <f t="shared" si="29"/>
        <v>Excelsa</v>
      </c>
      <c r="O592" t="str">
        <f t="shared" si="30"/>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8"/>
        <v>8.0549999999999997</v>
      </c>
      <c r="N593" t="str">
        <f t="shared" si="29"/>
        <v>Robusta</v>
      </c>
      <c r="O593" t="str">
        <f t="shared" si="30"/>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8"/>
        <v>51.749999999999993</v>
      </c>
      <c r="N594" t="str">
        <f t="shared" si="29"/>
        <v>Arabica</v>
      </c>
      <c r="O594" t="str">
        <f t="shared" si="30"/>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8"/>
        <v>27.945</v>
      </c>
      <c r="N595" t="str">
        <f t="shared" si="29"/>
        <v>Excelsa</v>
      </c>
      <c r="O595" t="str">
        <f t="shared" si="30"/>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8"/>
        <v>59.569999999999993</v>
      </c>
      <c r="N596" t="str">
        <f t="shared" si="29"/>
        <v>Arabica</v>
      </c>
      <c r="O596" t="str">
        <f t="shared" si="30"/>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8"/>
        <v>14.85</v>
      </c>
      <c r="N597" t="str">
        <f t="shared" si="29"/>
        <v>Excelsa</v>
      </c>
      <c r="O597" t="str">
        <f t="shared" si="30"/>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8"/>
        <v>33.75</v>
      </c>
      <c r="N598" t="str">
        <f t="shared" si="29"/>
        <v>Arabica</v>
      </c>
      <c r="O598" t="str">
        <f t="shared" si="30"/>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8"/>
        <v>145.82</v>
      </c>
      <c r="N599" t="str">
        <f t="shared" si="29"/>
        <v>Liberica</v>
      </c>
      <c r="O599" t="str">
        <f t="shared" si="30"/>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8"/>
        <v>11.94</v>
      </c>
      <c r="N600" t="str">
        <f t="shared" si="29"/>
        <v>Robusta</v>
      </c>
      <c r="O600" t="str">
        <f t="shared" si="30"/>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8"/>
        <v>11.94</v>
      </c>
      <c r="N601" t="str">
        <f t="shared" si="29"/>
        <v>Arabica</v>
      </c>
      <c r="O601" t="str">
        <f t="shared" si="30"/>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8"/>
        <v>7.77</v>
      </c>
      <c r="N602" t="str">
        <f t="shared" si="29"/>
        <v>Liberica</v>
      </c>
      <c r="O602" t="str">
        <f t="shared" si="30"/>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8"/>
        <v>109.93999999999998</v>
      </c>
      <c r="N603" t="str">
        <f t="shared" si="29"/>
        <v>Robusta</v>
      </c>
      <c r="O603" t="str">
        <f t="shared" si="30"/>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8"/>
        <v>22.274999999999999</v>
      </c>
      <c r="N604" t="str">
        <f t="shared" si="29"/>
        <v>Excelsa</v>
      </c>
      <c r="O604" t="str">
        <f t="shared" si="30"/>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8"/>
        <v>8.9550000000000001</v>
      </c>
      <c r="N605" t="str">
        <f t="shared" si="29"/>
        <v>Robusta</v>
      </c>
      <c r="O605" t="str">
        <f t="shared" si="30"/>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8"/>
        <v>119.13999999999999</v>
      </c>
      <c r="N606" t="str">
        <f t="shared" si="29"/>
        <v>Liberica</v>
      </c>
      <c r="O606" t="str">
        <f t="shared" si="30"/>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8"/>
        <v>148.92499999999998</v>
      </c>
      <c r="N607" t="str">
        <f t="shared" si="29"/>
        <v>Arabica</v>
      </c>
      <c r="O607" t="str">
        <f t="shared" si="30"/>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8"/>
        <v>109.36499999999999</v>
      </c>
      <c r="N608" t="str">
        <f t="shared" si="29"/>
        <v>Liberica</v>
      </c>
      <c r="O608" t="str">
        <f t="shared" si="30"/>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8"/>
        <v>3.645</v>
      </c>
      <c r="N609" t="str">
        <f t="shared" si="29"/>
        <v>Excelsa</v>
      </c>
      <c r="O609" t="str">
        <f t="shared" si="30"/>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8"/>
        <v>55.89</v>
      </c>
      <c r="N610" t="str">
        <f t="shared" si="29"/>
        <v>Excelsa</v>
      </c>
      <c r="O610" t="str">
        <f t="shared" si="30"/>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8"/>
        <v>26.19</v>
      </c>
      <c r="N611" t="str">
        <f t="shared" si="29"/>
        <v>Liberica</v>
      </c>
      <c r="O611" t="str">
        <f t="shared" si="30"/>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8"/>
        <v>39.799999999999997</v>
      </c>
      <c r="N612" t="str">
        <f t="shared" si="29"/>
        <v>Robusta</v>
      </c>
      <c r="O612" t="str">
        <f t="shared" si="30"/>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8"/>
        <v>68.309999999999988</v>
      </c>
      <c r="N613" t="str">
        <f t="shared" si="29"/>
        <v>Excelsa</v>
      </c>
      <c r="O613" t="str">
        <f t="shared" si="30"/>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8"/>
        <v>13.5</v>
      </c>
      <c r="N614" t="str">
        <f t="shared" si="29"/>
        <v>Arabica</v>
      </c>
      <c r="O614" t="str">
        <f t="shared" si="30"/>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8"/>
        <v>5.97</v>
      </c>
      <c r="N615" t="str">
        <f t="shared" si="29"/>
        <v>Robusta</v>
      </c>
      <c r="O615" t="str">
        <f t="shared" si="30"/>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8"/>
        <v>29.849999999999998</v>
      </c>
      <c r="N616" t="str">
        <f t="shared" si="29"/>
        <v>Robusta</v>
      </c>
      <c r="O616" t="str">
        <f t="shared" si="30"/>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8"/>
        <v>72.91</v>
      </c>
      <c r="N617" t="str">
        <f t="shared" si="29"/>
        <v>Liberica</v>
      </c>
      <c r="O617" t="str">
        <f t="shared" si="30"/>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8"/>
        <v>126.49999999999999</v>
      </c>
      <c r="N618" t="str">
        <f t="shared" si="29"/>
        <v>Excelsa</v>
      </c>
      <c r="O618" t="str">
        <f t="shared" si="30"/>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8"/>
        <v>33.464999999999996</v>
      </c>
      <c r="N619" t="str">
        <f t="shared" si="29"/>
        <v>Liberica</v>
      </c>
      <c r="O619" t="str">
        <f t="shared" si="30"/>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8"/>
        <v>72.900000000000006</v>
      </c>
      <c r="N620" t="str">
        <f t="shared" si="29"/>
        <v>Excelsa</v>
      </c>
      <c r="O620" t="str">
        <f t="shared" si="30"/>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8"/>
        <v>15.54</v>
      </c>
      <c r="N621" t="str">
        <f t="shared" si="29"/>
        <v>Liberica</v>
      </c>
      <c r="O621" t="str">
        <f t="shared" si="30"/>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8"/>
        <v>20.25</v>
      </c>
      <c r="N622" t="str">
        <f t="shared" si="29"/>
        <v>Arabica</v>
      </c>
      <c r="O622" t="str">
        <f t="shared" si="30"/>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8"/>
        <v>77.699999999999989</v>
      </c>
      <c r="N623" t="str">
        <f t="shared" si="29"/>
        <v>Arabica</v>
      </c>
      <c r="O623" t="str">
        <f t="shared" si="30"/>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8"/>
        <v>133.85999999999999</v>
      </c>
      <c r="N624" t="str">
        <f t="shared" si="29"/>
        <v>Liberica</v>
      </c>
      <c r="O624" t="str">
        <f t="shared" si="30"/>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8"/>
        <v>12.15</v>
      </c>
      <c r="N625" t="str">
        <f t="shared" si="29"/>
        <v>Excelsa</v>
      </c>
      <c r="O625" t="str">
        <f t="shared" si="30"/>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8"/>
        <v>63.249999999999993</v>
      </c>
      <c r="N626" t="str">
        <f t="shared" si="29"/>
        <v>Excelsa</v>
      </c>
      <c r="O626" t="str">
        <f t="shared" si="30"/>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8"/>
        <v>35.849999999999994</v>
      </c>
      <c r="N627" t="str">
        <f t="shared" si="29"/>
        <v>Robusta</v>
      </c>
      <c r="O627" t="str">
        <f t="shared" si="30"/>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8"/>
        <v>77.624999999999986</v>
      </c>
      <c r="N628" t="str">
        <f t="shared" si="29"/>
        <v>Arabica</v>
      </c>
      <c r="O628" t="str">
        <f t="shared" si="30"/>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8"/>
        <v>63.249999999999993</v>
      </c>
      <c r="N629" t="str">
        <f t="shared" si="29"/>
        <v>Excelsa</v>
      </c>
      <c r="O629" t="str">
        <f t="shared" si="30"/>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8"/>
        <v>26.73</v>
      </c>
      <c r="N630" t="str">
        <f t="shared" si="29"/>
        <v>Excelsa</v>
      </c>
      <c r="O630" t="str">
        <f t="shared" si="30"/>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8"/>
        <v>31.08</v>
      </c>
      <c r="N631" t="str">
        <f t="shared" si="29"/>
        <v>Liberica</v>
      </c>
      <c r="O631" t="str">
        <f t="shared" si="30"/>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8"/>
        <v>2.9849999999999999</v>
      </c>
      <c r="N632" t="str">
        <f t="shared" si="29"/>
        <v>Arabica</v>
      </c>
      <c r="O632" t="str">
        <f t="shared" si="30"/>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8"/>
        <v>102.92499999999998</v>
      </c>
      <c r="N633" t="str">
        <f t="shared" si="29"/>
        <v>Robusta</v>
      </c>
      <c r="O633" t="str">
        <f t="shared" si="30"/>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8"/>
        <v>35.64</v>
      </c>
      <c r="N634" t="str">
        <f t="shared" si="29"/>
        <v>Excelsa</v>
      </c>
      <c r="O634" t="str">
        <f t="shared" si="30"/>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8"/>
        <v>47.8</v>
      </c>
      <c r="N635" t="str">
        <f t="shared" si="29"/>
        <v>Robusta</v>
      </c>
      <c r="O635" t="str">
        <f t="shared" si="30"/>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8"/>
        <v>43.650000000000006</v>
      </c>
      <c r="N636" t="str">
        <f t="shared" si="29"/>
        <v>Liberica</v>
      </c>
      <c r="O636" t="str">
        <f t="shared" si="30"/>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8"/>
        <v>35.64</v>
      </c>
      <c r="N637" t="str">
        <f t="shared" si="29"/>
        <v>Excelsa</v>
      </c>
      <c r="O637" t="str">
        <f t="shared" si="30"/>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8"/>
        <v>95.1</v>
      </c>
      <c r="N638" t="str">
        <f t="shared" si="29"/>
        <v>Liberica</v>
      </c>
      <c r="O638" t="str">
        <f t="shared" si="30"/>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8"/>
        <v>31.624999999999996</v>
      </c>
      <c r="N639" t="str">
        <f t="shared" si="29"/>
        <v>Excelsa</v>
      </c>
      <c r="O639" t="str">
        <f t="shared" si="30"/>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8"/>
        <v>77.624999999999986</v>
      </c>
      <c r="N640" t="str">
        <f t="shared" si="29"/>
        <v>Arabica</v>
      </c>
      <c r="O640" t="str">
        <f t="shared" si="30"/>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8"/>
        <v>3.8849999999999998</v>
      </c>
      <c r="N641" t="str">
        <f t="shared" si="29"/>
        <v>Liberica</v>
      </c>
      <c r="O641" t="str">
        <f t="shared" si="30"/>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8"/>
        <v>137.42499999999998</v>
      </c>
      <c r="N642" t="str">
        <f t="shared" si="29"/>
        <v>Robusta</v>
      </c>
      <c r="O642" t="str">
        <f t="shared" si="30"/>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1">L643*E643</f>
        <v>35.849999999999994</v>
      </c>
      <c r="N643" t="str">
        <f t="shared" ref="N643:N706" si="32">IF(I643="Rob","Robusta",IF(I643="Exc","Excelsa",IF(I643="Ara","Arabica",IF(I643="Lib","Liberica",""))))</f>
        <v>Robusta</v>
      </c>
      <c r="O643" t="str">
        <f t="shared" si="30"/>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1"/>
        <v>8.25</v>
      </c>
      <c r="N644" t="str">
        <f t="shared" si="32"/>
        <v>Excelsa</v>
      </c>
      <c r="O644" t="str">
        <f t="shared" si="30"/>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1"/>
        <v>102.46499999999997</v>
      </c>
      <c r="N645" t="str">
        <f t="shared" si="32"/>
        <v>Excelsa</v>
      </c>
      <c r="O645" t="str">
        <f t="shared" si="30"/>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1"/>
        <v>41.169999999999995</v>
      </c>
      <c r="N646" t="str">
        <f t="shared" si="32"/>
        <v>Robusta</v>
      </c>
      <c r="O646" t="str">
        <f t="shared" si="30"/>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1"/>
        <v>68.655000000000001</v>
      </c>
      <c r="N647" t="str">
        <f t="shared" si="32"/>
        <v>Arabica</v>
      </c>
      <c r="O647" t="str">
        <f t="shared" si="30"/>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1"/>
        <v>9.9499999999999993</v>
      </c>
      <c r="N648" t="str">
        <f t="shared" si="32"/>
        <v>Arabica</v>
      </c>
      <c r="O648" t="str">
        <f t="shared" ref="O648:O711" si="33">IF(J648="M","Medium",IF(J648="L","Light",IF(J648="D","Dark","")))</f>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1"/>
        <v>28.53</v>
      </c>
      <c r="N649" t="str">
        <f t="shared" si="32"/>
        <v>Liberica</v>
      </c>
      <c r="O649" t="str">
        <f t="shared" si="33"/>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1"/>
        <v>16.11</v>
      </c>
      <c r="N650" t="str">
        <f t="shared" si="32"/>
        <v>Robusta</v>
      </c>
      <c r="O650" t="str">
        <f t="shared" si="33"/>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1"/>
        <v>95.1</v>
      </c>
      <c r="N651" t="str">
        <f t="shared" si="32"/>
        <v>Liberica</v>
      </c>
      <c r="O651" t="str">
        <f t="shared" si="33"/>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1"/>
        <v>5.3699999999999992</v>
      </c>
      <c r="N652" t="str">
        <f t="shared" si="32"/>
        <v>Robusta</v>
      </c>
      <c r="O652" t="str">
        <f t="shared" si="33"/>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1"/>
        <v>47.8</v>
      </c>
      <c r="N653" t="str">
        <f t="shared" si="32"/>
        <v>Robusta</v>
      </c>
      <c r="O653" t="str">
        <f t="shared" si="33"/>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1"/>
        <v>63.4</v>
      </c>
      <c r="N654" t="str">
        <f t="shared" si="32"/>
        <v>Liberica</v>
      </c>
      <c r="O654" t="str">
        <f t="shared" si="33"/>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1"/>
        <v>103.49999999999999</v>
      </c>
      <c r="N655" t="str">
        <f t="shared" si="32"/>
        <v>Arabica</v>
      </c>
      <c r="O655" t="str">
        <f t="shared" si="33"/>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1"/>
        <v>68.655000000000001</v>
      </c>
      <c r="N656" t="str">
        <f t="shared" si="32"/>
        <v>Arabica</v>
      </c>
      <c r="O656" t="str">
        <f t="shared" si="33"/>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1"/>
        <v>45.769999999999996</v>
      </c>
      <c r="N657" t="str">
        <f t="shared" si="32"/>
        <v>Robusta</v>
      </c>
      <c r="O657" t="str">
        <f t="shared" si="33"/>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1"/>
        <v>51.8</v>
      </c>
      <c r="N658" t="str">
        <f t="shared" si="32"/>
        <v>Liberica</v>
      </c>
      <c r="O658" t="str">
        <f t="shared" si="33"/>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1"/>
        <v>13.5</v>
      </c>
      <c r="N659" t="str">
        <f t="shared" si="32"/>
        <v>Arabica</v>
      </c>
      <c r="O659" t="str">
        <f t="shared" si="33"/>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1"/>
        <v>24.75</v>
      </c>
      <c r="N660" t="str">
        <f t="shared" si="32"/>
        <v>Excelsa</v>
      </c>
      <c r="O660" t="str">
        <f t="shared" si="33"/>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1"/>
        <v>45.769999999999996</v>
      </c>
      <c r="N661" t="str">
        <f t="shared" si="32"/>
        <v>Arabica</v>
      </c>
      <c r="O661" t="str">
        <f t="shared" si="33"/>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1"/>
        <v>53.46</v>
      </c>
      <c r="N662" t="str">
        <f t="shared" si="32"/>
        <v>Excelsa</v>
      </c>
      <c r="O662" t="str">
        <f t="shared" si="33"/>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1"/>
        <v>20.25</v>
      </c>
      <c r="N663" t="str">
        <f t="shared" si="32"/>
        <v>Arabica</v>
      </c>
      <c r="O663" t="str">
        <f t="shared" si="33"/>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1"/>
        <v>148.92499999999998</v>
      </c>
      <c r="N664" t="str">
        <f t="shared" si="32"/>
        <v>Liberica</v>
      </c>
      <c r="O664" t="str">
        <f t="shared" si="33"/>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1"/>
        <v>67.5</v>
      </c>
      <c r="N665" t="str">
        <f t="shared" si="32"/>
        <v>Arabica</v>
      </c>
      <c r="O665" t="str">
        <f t="shared" si="33"/>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1"/>
        <v>72.900000000000006</v>
      </c>
      <c r="N666" t="str">
        <f t="shared" si="32"/>
        <v>Excelsa</v>
      </c>
      <c r="O666" t="str">
        <f t="shared" si="33"/>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1"/>
        <v>7.77</v>
      </c>
      <c r="N667" t="str">
        <f t="shared" si="32"/>
        <v>Liberica</v>
      </c>
      <c r="O667" t="str">
        <f t="shared" si="33"/>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1"/>
        <v>91.539999999999992</v>
      </c>
      <c r="N668" t="str">
        <f t="shared" si="32"/>
        <v>Arabica</v>
      </c>
      <c r="O668" t="str">
        <f t="shared" si="33"/>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1"/>
        <v>59.699999999999996</v>
      </c>
      <c r="N669" t="str">
        <f t="shared" si="32"/>
        <v>Arabica</v>
      </c>
      <c r="O669" t="str">
        <f t="shared" si="33"/>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1"/>
        <v>137.42499999999998</v>
      </c>
      <c r="N670" t="str">
        <f t="shared" si="32"/>
        <v>Robusta</v>
      </c>
      <c r="O670" t="str">
        <f t="shared" si="33"/>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1"/>
        <v>66.929999999999993</v>
      </c>
      <c r="N671" t="str">
        <f t="shared" si="32"/>
        <v>Liberica</v>
      </c>
      <c r="O671" t="str">
        <f t="shared" si="33"/>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1"/>
        <v>13.095000000000001</v>
      </c>
      <c r="N672" t="str">
        <f t="shared" si="32"/>
        <v>Liberica</v>
      </c>
      <c r="O672" t="str">
        <f t="shared" si="33"/>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1"/>
        <v>59.75</v>
      </c>
      <c r="N673" t="str">
        <f t="shared" si="32"/>
        <v>Robusta</v>
      </c>
      <c r="O673" t="str">
        <f t="shared" si="33"/>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1"/>
        <v>43.650000000000006</v>
      </c>
      <c r="N674" t="str">
        <f t="shared" si="32"/>
        <v>Liberica</v>
      </c>
      <c r="O674" t="str">
        <f t="shared" si="33"/>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1"/>
        <v>82.5</v>
      </c>
      <c r="N675" t="str">
        <f t="shared" si="32"/>
        <v>Excelsa</v>
      </c>
      <c r="O675" t="str">
        <f t="shared" si="33"/>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1"/>
        <v>178.70999999999998</v>
      </c>
      <c r="N676" t="str">
        <f t="shared" si="32"/>
        <v>Arabica</v>
      </c>
      <c r="O676" t="str">
        <f t="shared" si="33"/>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1"/>
        <v>119.13999999999999</v>
      </c>
      <c r="N677" t="str">
        <f t="shared" si="32"/>
        <v>Liberica</v>
      </c>
      <c r="O677" t="str">
        <f t="shared" si="33"/>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1"/>
        <v>47.55</v>
      </c>
      <c r="N678" t="str">
        <f t="shared" si="32"/>
        <v>Liberica</v>
      </c>
      <c r="O678" t="str">
        <f t="shared" si="33"/>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1"/>
        <v>43.650000000000006</v>
      </c>
      <c r="N679" t="str">
        <f t="shared" si="32"/>
        <v>Liberica</v>
      </c>
      <c r="O679" t="str">
        <f t="shared" si="33"/>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1"/>
        <v>178.70999999999998</v>
      </c>
      <c r="N680" t="str">
        <f t="shared" si="32"/>
        <v>Arabica</v>
      </c>
      <c r="O680" t="str">
        <f t="shared" si="33"/>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1"/>
        <v>27.484999999999996</v>
      </c>
      <c r="N681" t="str">
        <f t="shared" si="32"/>
        <v>Robusta</v>
      </c>
      <c r="O681" t="str">
        <f t="shared" si="33"/>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1"/>
        <v>56.25</v>
      </c>
      <c r="N682" t="str">
        <f t="shared" si="32"/>
        <v>Arabica</v>
      </c>
      <c r="O682" t="str">
        <f t="shared" si="33"/>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1"/>
        <v>9.51</v>
      </c>
      <c r="N683" t="str">
        <f t="shared" si="32"/>
        <v>Liberica</v>
      </c>
      <c r="O683" t="str">
        <f t="shared" si="33"/>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1"/>
        <v>8.25</v>
      </c>
      <c r="N684" t="str">
        <f t="shared" si="32"/>
        <v>Excelsa</v>
      </c>
      <c r="O684" t="str">
        <f t="shared" si="33"/>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1"/>
        <v>46.62</v>
      </c>
      <c r="N685" t="str">
        <f t="shared" si="32"/>
        <v>Liberica</v>
      </c>
      <c r="O685" t="str">
        <f t="shared" si="33"/>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1"/>
        <v>71.699999999999989</v>
      </c>
      <c r="N686" t="str">
        <f t="shared" si="32"/>
        <v>Robusta</v>
      </c>
      <c r="O686" t="str">
        <f t="shared" si="33"/>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1"/>
        <v>72.91</v>
      </c>
      <c r="N687" t="str">
        <f t="shared" si="32"/>
        <v>Liberica</v>
      </c>
      <c r="O687" t="str">
        <f t="shared" si="33"/>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1"/>
        <v>8.0549999999999997</v>
      </c>
      <c r="N688" t="str">
        <f t="shared" si="32"/>
        <v>Robusta</v>
      </c>
      <c r="O688" t="str">
        <f t="shared" si="33"/>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1"/>
        <v>16.5</v>
      </c>
      <c r="N689" t="str">
        <f t="shared" si="32"/>
        <v>Excelsa</v>
      </c>
      <c r="O689" t="str">
        <f t="shared" si="33"/>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1"/>
        <v>64.75</v>
      </c>
      <c r="N690" t="str">
        <f t="shared" si="32"/>
        <v>Arabica</v>
      </c>
      <c r="O690" t="str">
        <f t="shared" si="33"/>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1"/>
        <v>33.75</v>
      </c>
      <c r="N691" t="str">
        <f t="shared" si="32"/>
        <v>Arabica</v>
      </c>
      <c r="O691" t="str">
        <f t="shared" si="33"/>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1"/>
        <v>178.70999999999998</v>
      </c>
      <c r="N692" t="str">
        <f t="shared" si="32"/>
        <v>Liberica</v>
      </c>
      <c r="O692" t="str">
        <f t="shared" si="33"/>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1"/>
        <v>22.5</v>
      </c>
      <c r="N693" t="str">
        <f t="shared" si="32"/>
        <v>Arabica</v>
      </c>
      <c r="O693" t="str">
        <f t="shared" si="33"/>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1"/>
        <v>12.95</v>
      </c>
      <c r="N694" t="str">
        <f t="shared" si="32"/>
        <v>Liberica</v>
      </c>
      <c r="O694" t="str">
        <f t="shared" si="33"/>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1"/>
        <v>51.749999999999993</v>
      </c>
      <c r="N695" t="str">
        <f t="shared" si="32"/>
        <v>Arabica</v>
      </c>
      <c r="O695" t="str">
        <f t="shared" si="33"/>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1"/>
        <v>36.450000000000003</v>
      </c>
      <c r="N696" t="str">
        <f t="shared" si="32"/>
        <v>Excelsa</v>
      </c>
      <c r="O696" t="str">
        <f t="shared" si="33"/>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1"/>
        <v>182.27499999999998</v>
      </c>
      <c r="N697" t="str">
        <f t="shared" si="32"/>
        <v>Liberica</v>
      </c>
      <c r="O697" t="str">
        <f t="shared" si="33"/>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1"/>
        <v>31.08</v>
      </c>
      <c r="N698" t="str">
        <f t="shared" si="32"/>
        <v>Liberica</v>
      </c>
      <c r="O698" t="str">
        <f t="shared" si="33"/>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1"/>
        <v>20.25</v>
      </c>
      <c r="N699" t="str">
        <f t="shared" si="32"/>
        <v>Arabica</v>
      </c>
      <c r="O699" t="str">
        <f t="shared" si="33"/>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1"/>
        <v>25.9</v>
      </c>
      <c r="N700" t="str">
        <f t="shared" si="32"/>
        <v>Liberica</v>
      </c>
      <c r="O700" t="str">
        <f t="shared" si="33"/>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1"/>
        <v>23.88</v>
      </c>
      <c r="N701" t="str">
        <f t="shared" si="32"/>
        <v>Arabica</v>
      </c>
      <c r="O701" t="str">
        <f t="shared" si="33"/>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1"/>
        <v>19.02</v>
      </c>
      <c r="N702" t="str">
        <f t="shared" si="32"/>
        <v>Liberica</v>
      </c>
      <c r="O702" t="str">
        <f t="shared" si="33"/>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1"/>
        <v>29.849999999999998</v>
      </c>
      <c r="N703" t="str">
        <f t="shared" si="32"/>
        <v>Arabica</v>
      </c>
      <c r="O703" t="str">
        <f t="shared" si="33"/>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1"/>
        <v>7.77</v>
      </c>
      <c r="N704" t="str">
        <f t="shared" si="32"/>
        <v>Arabica</v>
      </c>
      <c r="O704" t="str">
        <f t="shared" si="33"/>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1"/>
        <v>119.13999999999999</v>
      </c>
      <c r="N705" t="str">
        <f t="shared" si="32"/>
        <v>Liberica</v>
      </c>
      <c r="O705" t="str">
        <f t="shared" si="33"/>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1"/>
        <v>21.87</v>
      </c>
      <c r="N706" t="str">
        <f t="shared" si="32"/>
        <v>Excelsa</v>
      </c>
      <c r="O706" t="str">
        <f t="shared" si="33"/>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4">L707*E707</f>
        <v>17.82</v>
      </c>
      <c r="N707" t="str">
        <f t="shared" ref="N707:N770" si="35">IF(I707="Rob","Robusta",IF(I707="Exc","Excelsa",IF(I707="Ara","Arabica",IF(I707="Lib","Liberica",""))))</f>
        <v>Excelsa</v>
      </c>
      <c r="O707" t="str">
        <f t="shared" si="33"/>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4"/>
        <v>12.375</v>
      </c>
      <c r="N708" t="str">
        <f t="shared" si="35"/>
        <v>Excelsa</v>
      </c>
      <c r="O708" t="str">
        <f t="shared" si="33"/>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4"/>
        <v>25.9</v>
      </c>
      <c r="N709" t="str">
        <f t="shared" si="35"/>
        <v>Liberica</v>
      </c>
      <c r="O709" t="str">
        <f t="shared" si="33"/>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4"/>
        <v>13.5</v>
      </c>
      <c r="N710" t="str">
        <f t="shared" si="35"/>
        <v>Arabica</v>
      </c>
      <c r="O710" t="str">
        <f t="shared" si="33"/>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4"/>
        <v>17.82</v>
      </c>
      <c r="N711" t="str">
        <f t="shared" si="35"/>
        <v>Excelsa</v>
      </c>
      <c r="O711" t="str">
        <f t="shared" si="33"/>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4"/>
        <v>24.75</v>
      </c>
      <c r="N712" t="str">
        <f t="shared" si="35"/>
        <v>Excelsa</v>
      </c>
      <c r="O712" t="str">
        <f t="shared" ref="O712:O775" si="36">IF(J712="M","Medium",IF(J712="L","Light",IF(J712="D","Dark","")))</f>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4"/>
        <v>17.91</v>
      </c>
      <c r="N713" t="str">
        <f t="shared" si="35"/>
        <v>Robusta</v>
      </c>
      <c r="O713" t="str">
        <f t="shared" si="36"/>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4"/>
        <v>16.5</v>
      </c>
      <c r="N714" t="str">
        <f t="shared" si="35"/>
        <v>Excelsa</v>
      </c>
      <c r="O714" t="str">
        <f t="shared" si="36"/>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4"/>
        <v>2.9849999999999999</v>
      </c>
      <c r="N715" t="str">
        <f t="shared" si="35"/>
        <v>Robusta</v>
      </c>
      <c r="O715" t="str">
        <f t="shared" si="36"/>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4"/>
        <v>14.58</v>
      </c>
      <c r="N716" t="str">
        <f t="shared" si="35"/>
        <v>Excelsa</v>
      </c>
      <c r="O716" t="str">
        <f t="shared" si="36"/>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4"/>
        <v>89.1</v>
      </c>
      <c r="N717" t="str">
        <f t="shared" si="35"/>
        <v>Excelsa</v>
      </c>
      <c r="O717" t="str">
        <f t="shared" si="36"/>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4"/>
        <v>35.849999999999994</v>
      </c>
      <c r="N718" t="str">
        <f t="shared" si="35"/>
        <v>Robusta</v>
      </c>
      <c r="O718" t="str">
        <f t="shared" si="36"/>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4"/>
        <v>68.655000000000001</v>
      </c>
      <c r="N719" t="str">
        <f t="shared" si="35"/>
        <v>Arabica</v>
      </c>
      <c r="O719" t="str">
        <f t="shared" si="36"/>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4"/>
        <v>38.849999999999994</v>
      </c>
      <c r="N720" t="str">
        <f t="shared" si="35"/>
        <v>Liberica</v>
      </c>
      <c r="O720" t="str">
        <f t="shared" si="36"/>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4"/>
        <v>79.25</v>
      </c>
      <c r="N721" t="str">
        <f t="shared" si="35"/>
        <v>Liberica</v>
      </c>
      <c r="O721" t="str">
        <f t="shared" si="36"/>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4"/>
        <v>36.450000000000003</v>
      </c>
      <c r="N722" t="str">
        <f t="shared" si="35"/>
        <v>Excelsa</v>
      </c>
      <c r="O722" t="str">
        <f t="shared" si="36"/>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4"/>
        <v>8.9550000000000001</v>
      </c>
      <c r="N723" t="str">
        <f t="shared" si="35"/>
        <v>Robusta</v>
      </c>
      <c r="O723" t="str">
        <f t="shared" si="36"/>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4"/>
        <v>24.3</v>
      </c>
      <c r="N724" t="str">
        <f t="shared" si="35"/>
        <v>Excelsa</v>
      </c>
      <c r="O724" t="str">
        <f t="shared" si="36"/>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4"/>
        <v>63.249999999999993</v>
      </c>
      <c r="N725" t="str">
        <f t="shared" si="35"/>
        <v>Excelsa</v>
      </c>
      <c r="O725" t="str">
        <f t="shared" si="36"/>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4"/>
        <v>6.75</v>
      </c>
      <c r="N726" t="str">
        <f t="shared" si="35"/>
        <v>Arabica</v>
      </c>
      <c r="O726" t="str">
        <f t="shared" si="36"/>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4"/>
        <v>23.31</v>
      </c>
      <c r="N727" t="str">
        <f t="shared" si="35"/>
        <v>Arabica</v>
      </c>
      <c r="O727" t="str">
        <f t="shared" si="36"/>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4"/>
        <v>145.82</v>
      </c>
      <c r="N728" t="str">
        <f t="shared" si="35"/>
        <v>Liberica</v>
      </c>
      <c r="O728" t="str">
        <f t="shared" si="36"/>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4"/>
        <v>29.849999999999998</v>
      </c>
      <c r="N729" t="str">
        <f t="shared" si="35"/>
        <v>Robusta</v>
      </c>
      <c r="O729" t="str">
        <f t="shared" si="36"/>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4"/>
        <v>21.87</v>
      </c>
      <c r="N730" t="str">
        <f t="shared" si="35"/>
        <v>Excelsa</v>
      </c>
      <c r="O730" t="str">
        <f t="shared" si="36"/>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4"/>
        <v>4.3650000000000002</v>
      </c>
      <c r="N731" t="str">
        <f t="shared" si="35"/>
        <v>Liberica</v>
      </c>
      <c r="O731" t="str">
        <f t="shared" si="36"/>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4"/>
        <v>36.454999999999998</v>
      </c>
      <c r="N732" t="str">
        <f t="shared" si="35"/>
        <v>Liberica</v>
      </c>
      <c r="O732" t="str">
        <f t="shared" si="36"/>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4"/>
        <v>15.54</v>
      </c>
      <c r="N733" t="str">
        <f t="shared" si="35"/>
        <v>Liberica</v>
      </c>
      <c r="O733" t="str">
        <f t="shared" si="36"/>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4"/>
        <v>8.91</v>
      </c>
      <c r="N734" t="str">
        <f t="shared" si="35"/>
        <v>Excelsa</v>
      </c>
      <c r="O734" t="str">
        <f t="shared" si="36"/>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4"/>
        <v>100.39499999999998</v>
      </c>
      <c r="N735" t="str">
        <f t="shared" si="35"/>
        <v>Liberica</v>
      </c>
      <c r="O735" t="str">
        <f t="shared" si="36"/>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4"/>
        <v>13.424999999999997</v>
      </c>
      <c r="N736" t="str">
        <f t="shared" si="35"/>
        <v>Robusta</v>
      </c>
      <c r="O736" t="str">
        <f t="shared" si="36"/>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4"/>
        <v>21.87</v>
      </c>
      <c r="N737" t="str">
        <f t="shared" si="35"/>
        <v>Excelsa</v>
      </c>
      <c r="O737" t="str">
        <f t="shared" si="36"/>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4"/>
        <v>25.9</v>
      </c>
      <c r="N738" t="str">
        <f t="shared" si="35"/>
        <v>Liberica</v>
      </c>
      <c r="O738" t="str">
        <f t="shared" si="36"/>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4"/>
        <v>56.25</v>
      </c>
      <c r="N739" t="str">
        <f t="shared" si="35"/>
        <v>Arabica</v>
      </c>
      <c r="O739" t="str">
        <f t="shared" si="36"/>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4"/>
        <v>10.754999999999999</v>
      </c>
      <c r="N740" t="str">
        <f t="shared" si="35"/>
        <v>Robusta</v>
      </c>
      <c r="O740" t="str">
        <f t="shared" si="36"/>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4"/>
        <v>18.225000000000001</v>
      </c>
      <c r="N741" t="str">
        <f t="shared" si="35"/>
        <v>Excelsa</v>
      </c>
      <c r="O741" t="str">
        <f t="shared" si="36"/>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4"/>
        <v>28.679999999999996</v>
      </c>
      <c r="N742" t="str">
        <f t="shared" si="35"/>
        <v>Robusta</v>
      </c>
      <c r="O742" t="str">
        <f t="shared" si="36"/>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4"/>
        <v>8.73</v>
      </c>
      <c r="N743" t="str">
        <f t="shared" si="35"/>
        <v>Liberica</v>
      </c>
      <c r="O743" t="str">
        <f t="shared" si="36"/>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4"/>
        <v>58.2</v>
      </c>
      <c r="N744" t="str">
        <f t="shared" si="35"/>
        <v>Liberica</v>
      </c>
      <c r="O744" t="str">
        <f t="shared" si="36"/>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4"/>
        <v>17.91</v>
      </c>
      <c r="N745" t="str">
        <f t="shared" si="35"/>
        <v>Arabica</v>
      </c>
      <c r="O745" t="str">
        <f t="shared" si="36"/>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4"/>
        <v>17.91</v>
      </c>
      <c r="N746" t="str">
        <f t="shared" si="35"/>
        <v>Robusta</v>
      </c>
      <c r="O746" t="str">
        <f t="shared" si="36"/>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4"/>
        <v>14.58</v>
      </c>
      <c r="N747" t="str">
        <f t="shared" si="35"/>
        <v>Excelsa</v>
      </c>
      <c r="O747" t="str">
        <f t="shared" si="36"/>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4"/>
        <v>33.75</v>
      </c>
      <c r="N748" t="str">
        <f t="shared" si="35"/>
        <v>Arabica</v>
      </c>
      <c r="O748" t="str">
        <f t="shared" si="36"/>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4"/>
        <v>34.92</v>
      </c>
      <c r="N749" t="str">
        <f t="shared" si="35"/>
        <v>Liberica</v>
      </c>
      <c r="O749" t="str">
        <f t="shared" si="36"/>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4"/>
        <v>14.58</v>
      </c>
      <c r="N750" t="str">
        <f t="shared" si="35"/>
        <v>Excelsa</v>
      </c>
      <c r="O750" t="str">
        <f t="shared" si="36"/>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4"/>
        <v>5.3699999999999992</v>
      </c>
      <c r="N751" t="str">
        <f t="shared" si="35"/>
        <v>Robusta</v>
      </c>
      <c r="O751" t="str">
        <f t="shared" si="36"/>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4"/>
        <v>5.97</v>
      </c>
      <c r="N752" t="str">
        <f t="shared" si="35"/>
        <v>Robusta</v>
      </c>
      <c r="O752" t="str">
        <f t="shared" si="36"/>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4"/>
        <v>19.02</v>
      </c>
      <c r="N753" t="str">
        <f t="shared" si="35"/>
        <v>Liberica</v>
      </c>
      <c r="O753" t="str">
        <f t="shared" si="36"/>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4"/>
        <v>27.5</v>
      </c>
      <c r="N754" t="str">
        <f t="shared" si="35"/>
        <v>Excelsa</v>
      </c>
      <c r="O754" t="str">
        <f t="shared" si="36"/>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4"/>
        <v>29.849999999999998</v>
      </c>
      <c r="N755" t="str">
        <f t="shared" si="35"/>
        <v>Arabica</v>
      </c>
      <c r="O755" t="str">
        <f t="shared" si="36"/>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4"/>
        <v>17.91</v>
      </c>
      <c r="N756" t="str">
        <f t="shared" si="35"/>
        <v>Arabica</v>
      </c>
      <c r="O756" t="str">
        <f t="shared" si="36"/>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4"/>
        <v>28.53</v>
      </c>
      <c r="N757" t="str">
        <f t="shared" si="35"/>
        <v>Liberica</v>
      </c>
      <c r="O757" t="str">
        <f t="shared" si="36"/>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4"/>
        <v>35.799999999999997</v>
      </c>
      <c r="N758" t="str">
        <f t="shared" si="35"/>
        <v>Robusta</v>
      </c>
      <c r="O758" t="str">
        <f t="shared" si="36"/>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4"/>
        <v>17.91</v>
      </c>
      <c r="N759" t="str">
        <f t="shared" si="35"/>
        <v>Arabica</v>
      </c>
      <c r="O759" t="str">
        <f t="shared" si="36"/>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4"/>
        <v>8.9499999999999993</v>
      </c>
      <c r="N760" t="str">
        <f t="shared" si="35"/>
        <v>Robusta</v>
      </c>
      <c r="O760" t="str">
        <f t="shared" si="36"/>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4"/>
        <v>29.784999999999997</v>
      </c>
      <c r="N761" t="str">
        <f t="shared" si="35"/>
        <v>Liberica</v>
      </c>
      <c r="O761" t="str">
        <f t="shared" si="36"/>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4"/>
        <v>44.55</v>
      </c>
      <c r="N762" t="str">
        <f t="shared" si="35"/>
        <v>Excelsa</v>
      </c>
      <c r="O762" t="str">
        <f t="shared" si="36"/>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4"/>
        <v>89.1</v>
      </c>
      <c r="N763" t="str">
        <f t="shared" si="35"/>
        <v>Excelsa</v>
      </c>
      <c r="O763" t="str">
        <f t="shared" si="36"/>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4"/>
        <v>43.650000000000006</v>
      </c>
      <c r="N764" t="str">
        <f t="shared" si="35"/>
        <v>Liberica</v>
      </c>
      <c r="O764" t="str">
        <f t="shared" si="36"/>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4"/>
        <v>23.31</v>
      </c>
      <c r="N765" t="str">
        <f t="shared" si="35"/>
        <v>Arabica</v>
      </c>
      <c r="O765" t="str">
        <f t="shared" si="36"/>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4"/>
        <v>178.70999999999998</v>
      </c>
      <c r="N766" t="str">
        <f t="shared" si="35"/>
        <v>Arabica</v>
      </c>
      <c r="O766" t="str">
        <f t="shared" si="36"/>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4"/>
        <v>59.699999999999996</v>
      </c>
      <c r="N767" t="str">
        <f t="shared" si="35"/>
        <v>Robusta</v>
      </c>
      <c r="O767" t="str">
        <f t="shared" si="36"/>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4"/>
        <v>15.54</v>
      </c>
      <c r="N768" t="str">
        <f t="shared" si="35"/>
        <v>Arabica</v>
      </c>
      <c r="O768" t="str">
        <f t="shared" si="36"/>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4"/>
        <v>89.35499999999999</v>
      </c>
      <c r="N769" t="str">
        <f t="shared" si="35"/>
        <v>Arabica</v>
      </c>
      <c r="O769" t="str">
        <f t="shared" si="36"/>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4"/>
        <v>23.9</v>
      </c>
      <c r="N770" t="str">
        <f t="shared" si="35"/>
        <v>Robusta</v>
      </c>
      <c r="O770" t="str">
        <f t="shared" si="36"/>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7">L771*E771</f>
        <v>137.31</v>
      </c>
      <c r="N771" t="str">
        <f t="shared" ref="N771:N834" si="38">IF(I771="Rob","Robusta",IF(I771="Exc","Excelsa",IF(I771="Ara","Arabica",IF(I771="Lib","Liberica",""))))</f>
        <v>Robusta</v>
      </c>
      <c r="O771" t="str">
        <f t="shared" si="36"/>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7"/>
        <v>9.9499999999999993</v>
      </c>
      <c r="N772" t="str">
        <f t="shared" si="38"/>
        <v>Arabica</v>
      </c>
      <c r="O772" t="str">
        <f t="shared" si="36"/>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7"/>
        <v>21.509999999999998</v>
      </c>
      <c r="N773" t="str">
        <f t="shared" si="38"/>
        <v>Robusta</v>
      </c>
      <c r="O773" t="str">
        <f t="shared" si="36"/>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7"/>
        <v>82.5</v>
      </c>
      <c r="N774" t="str">
        <f t="shared" si="38"/>
        <v>Excelsa</v>
      </c>
      <c r="O774" t="str">
        <f t="shared" si="36"/>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7"/>
        <v>8.73</v>
      </c>
      <c r="N775" t="str">
        <f t="shared" si="38"/>
        <v>Liberica</v>
      </c>
      <c r="O775" t="str">
        <f t="shared" si="36"/>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7"/>
        <v>19.899999999999999</v>
      </c>
      <c r="N776" t="str">
        <f t="shared" si="38"/>
        <v>Robusta</v>
      </c>
      <c r="O776" t="str">
        <f t="shared" ref="O776:O839" si="39">IF(J776="M","Medium",IF(J776="L","Light",IF(J776="D","Dark","")))</f>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7"/>
        <v>17.82</v>
      </c>
      <c r="N777" t="str">
        <f t="shared" si="38"/>
        <v>Excelsa</v>
      </c>
      <c r="O777" t="str">
        <f t="shared" si="39"/>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7"/>
        <v>20.25</v>
      </c>
      <c r="N778" t="str">
        <f t="shared" si="38"/>
        <v>Arabica</v>
      </c>
      <c r="O778" t="str">
        <f t="shared" si="39"/>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7"/>
        <v>59.569999999999993</v>
      </c>
      <c r="N779" t="str">
        <f t="shared" si="38"/>
        <v>Arabica</v>
      </c>
      <c r="O779" t="str">
        <f t="shared" si="39"/>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7"/>
        <v>19.02</v>
      </c>
      <c r="N780" t="str">
        <f t="shared" si="38"/>
        <v>Liberica</v>
      </c>
      <c r="O780" t="str">
        <f t="shared" si="39"/>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7"/>
        <v>77.699999999999989</v>
      </c>
      <c r="N781" t="str">
        <f t="shared" si="38"/>
        <v>Liberica</v>
      </c>
      <c r="O781" t="str">
        <f t="shared" si="39"/>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7"/>
        <v>41.25</v>
      </c>
      <c r="N782" t="str">
        <f t="shared" si="38"/>
        <v>Excelsa</v>
      </c>
      <c r="O782" t="str">
        <f t="shared" si="39"/>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7"/>
        <v>145.82</v>
      </c>
      <c r="N783" t="str">
        <f t="shared" si="38"/>
        <v>Liberica</v>
      </c>
      <c r="O783" t="str">
        <f t="shared" si="39"/>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7"/>
        <v>26.73</v>
      </c>
      <c r="N784" t="str">
        <f t="shared" si="38"/>
        <v>Excelsa</v>
      </c>
      <c r="O784" t="str">
        <f t="shared" si="39"/>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7"/>
        <v>43.650000000000006</v>
      </c>
      <c r="N785" t="str">
        <f t="shared" si="38"/>
        <v>Liberica</v>
      </c>
      <c r="O785" t="str">
        <f t="shared" si="39"/>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7"/>
        <v>31.7</v>
      </c>
      <c r="N786" t="str">
        <f t="shared" si="38"/>
        <v>Liberica</v>
      </c>
      <c r="O786" t="str">
        <f t="shared" si="39"/>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7"/>
        <v>22.884999999999998</v>
      </c>
      <c r="N787" t="str">
        <f t="shared" si="38"/>
        <v>Arabica</v>
      </c>
      <c r="O787" t="str">
        <f t="shared" si="39"/>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7"/>
        <v>27.945</v>
      </c>
      <c r="N788" t="str">
        <f t="shared" si="38"/>
        <v>Excelsa</v>
      </c>
      <c r="O788" t="str">
        <f t="shared" si="39"/>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7"/>
        <v>82.5</v>
      </c>
      <c r="N789" t="str">
        <f t="shared" si="38"/>
        <v>Excelsa</v>
      </c>
      <c r="O789" t="str">
        <f t="shared" si="39"/>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7"/>
        <v>45.769999999999996</v>
      </c>
      <c r="N790" t="str">
        <f t="shared" si="38"/>
        <v>Robusta</v>
      </c>
      <c r="O790" t="str">
        <f t="shared" si="39"/>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7"/>
        <v>77.699999999999989</v>
      </c>
      <c r="N791" t="str">
        <f t="shared" si="38"/>
        <v>Arabica</v>
      </c>
      <c r="O791" t="str">
        <f t="shared" si="39"/>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7"/>
        <v>23.31</v>
      </c>
      <c r="N792" t="str">
        <f t="shared" si="38"/>
        <v>Arabica</v>
      </c>
      <c r="O792" t="str">
        <f t="shared" si="39"/>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7"/>
        <v>23.774999999999999</v>
      </c>
      <c r="N793" t="str">
        <f t="shared" si="38"/>
        <v>Liberica</v>
      </c>
      <c r="O793" t="str">
        <f t="shared" si="39"/>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7"/>
        <v>52.38</v>
      </c>
      <c r="N794" t="str">
        <f t="shared" si="38"/>
        <v>Liberica</v>
      </c>
      <c r="O794" t="str">
        <f t="shared" si="39"/>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7"/>
        <v>17.924999999999997</v>
      </c>
      <c r="N795" t="str">
        <f t="shared" si="38"/>
        <v>Robusta</v>
      </c>
      <c r="O795" t="str">
        <f t="shared" si="39"/>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7"/>
        <v>148.92499999999998</v>
      </c>
      <c r="N796" t="str">
        <f t="shared" si="38"/>
        <v>Arabica</v>
      </c>
      <c r="O796" t="str">
        <f t="shared" si="39"/>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7"/>
        <v>28.679999999999996</v>
      </c>
      <c r="N797" t="str">
        <f t="shared" si="38"/>
        <v>Robusta</v>
      </c>
      <c r="O797" t="str">
        <f t="shared" si="39"/>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7"/>
        <v>9.51</v>
      </c>
      <c r="N798" t="str">
        <f t="shared" si="38"/>
        <v>Liberica</v>
      </c>
      <c r="O798" t="str">
        <f t="shared" si="39"/>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7"/>
        <v>31.08</v>
      </c>
      <c r="N799" t="str">
        <f t="shared" si="38"/>
        <v>Arabica</v>
      </c>
      <c r="O799" t="str">
        <f t="shared" si="39"/>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7"/>
        <v>8.0549999999999997</v>
      </c>
      <c r="N800" t="str">
        <f t="shared" si="38"/>
        <v>Robusta</v>
      </c>
      <c r="O800" t="str">
        <f t="shared" si="39"/>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7"/>
        <v>36.450000000000003</v>
      </c>
      <c r="N801" t="str">
        <f t="shared" si="38"/>
        <v>Excelsa</v>
      </c>
      <c r="O801" t="str">
        <f t="shared" si="39"/>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7"/>
        <v>16.11</v>
      </c>
      <c r="N802" t="str">
        <f t="shared" si="38"/>
        <v>Robusta</v>
      </c>
      <c r="O802" t="str">
        <f t="shared" si="39"/>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7"/>
        <v>41.169999999999995</v>
      </c>
      <c r="N803" t="str">
        <f t="shared" si="38"/>
        <v>Robusta</v>
      </c>
      <c r="O803" t="str">
        <f t="shared" si="39"/>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7"/>
        <v>10.739999999999998</v>
      </c>
      <c r="N804" t="str">
        <f t="shared" si="38"/>
        <v>Robusta</v>
      </c>
      <c r="O804" t="str">
        <f t="shared" si="39"/>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7"/>
        <v>126.49999999999999</v>
      </c>
      <c r="N805" t="str">
        <f t="shared" si="38"/>
        <v>Excelsa</v>
      </c>
      <c r="O805" t="str">
        <f t="shared" si="39"/>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7"/>
        <v>23.9</v>
      </c>
      <c r="N806" t="str">
        <f t="shared" si="38"/>
        <v>Robusta</v>
      </c>
      <c r="O806" t="str">
        <f t="shared" si="39"/>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7"/>
        <v>5.97</v>
      </c>
      <c r="N807" t="str">
        <f t="shared" si="38"/>
        <v>Robusta</v>
      </c>
      <c r="O807" t="str">
        <f t="shared" si="39"/>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7"/>
        <v>7.77</v>
      </c>
      <c r="N808" t="str">
        <f t="shared" si="38"/>
        <v>Liberica</v>
      </c>
      <c r="O808" t="str">
        <f t="shared" si="39"/>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7"/>
        <v>23.31</v>
      </c>
      <c r="N809" t="str">
        <f t="shared" si="38"/>
        <v>Liberica</v>
      </c>
      <c r="O809" t="str">
        <f t="shared" si="39"/>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7"/>
        <v>137.42499999999998</v>
      </c>
      <c r="N810" t="str">
        <f t="shared" si="38"/>
        <v>Robusta</v>
      </c>
      <c r="O810" t="str">
        <f t="shared" si="39"/>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7"/>
        <v>8.0549999999999997</v>
      </c>
      <c r="N811" t="str">
        <f t="shared" si="38"/>
        <v>Robusta</v>
      </c>
      <c r="O811" t="str">
        <f t="shared" si="39"/>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7"/>
        <v>28.53</v>
      </c>
      <c r="N812" t="str">
        <f t="shared" si="38"/>
        <v>Liberica</v>
      </c>
      <c r="O812" t="str">
        <f t="shared" si="39"/>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7"/>
        <v>67.5</v>
      </c>
      <c r="N813" t="str">
        <f t="shared" si="38"/>
        <v>Arabica</v>
      </c>
      <c r="O813" t="str">
        <f t="shared" si="39"/>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7"/>
        <v>178.70999999999998</v>
      </c>
      <c r="N814" t="str">
        <f t="shared" si="38"/>
        <v>Liberica</v>
      </c>
      <c r="O814" t="str">
        <f t="shared" si="39"/>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7"/>
        <v>31.624999999999996</v>
      </c>
      <c r="N815" t="str">
        <f t="shared" si="38"/>
        <v>Excelsa</v>
      </c>
      <c r="O815" t="str">
        <f t="shared" si="39"/>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7"/>
        <v>8.91</v>
      </c>
      <c r="N816" t="str">
        <f t="shared" si="38"/>
        <v>Excelsa</v>
      </c>
      <c r="O816" t="str">
        <f t="shared" si="39"/>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7"/>
        <v>35.82</v>
      </c>
      <c r="N817" t="str">
        <f t="shared" si="38"/>
        <v>Robusta</v>
      </c>
      <c r="O817" t="str">
        <f t="shared" si="39"/>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7"/>
        <v>38.04</v>
      </c>
      <c r="N818" t="str">
        <f t="shared" si="38"/>
        <v>Liberica</v>
      </c>
      <c r="O818" t="str">
        <f t="shared" si="39"/>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7"/>
        <v>15.54</v>
      </c>
      <c r="N819" t="str">
        <f t="shared" si="38"/>
        <v>Liberica</v>
      </c>
      <c r="O819" t="str">
        <f t="shared" si="39"/>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7"/>
        <v>79.25</v>
      </c>
      <c r="N820" t="str">
        <f t="shared" si="38"/>
        <v>Liberica</v>
      </c>
      <c r="O820" t="str">
        <f t="shared" si="39"/>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7"/>
        <v>4.7549999999999999</v>
      </c>
      <c r="N821" t="str">
        <f t="shared" si="38"/>
        <v>Liberica</v>
      </c>
      <c r="O821" t="str">
        <f t="shared" si="39"/>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7"/>
        <v>55</v>
      </c>
      <c r="N822" t="str">
        <f t="shared" si="38"/>
        <v>Excelsa</v>
      </c>
      <c r="O822" t="str">
        <f t="shared" si="39"/>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7"/>
        <v>26.849999999999994</v>
      </c>
      <c r="N823" t="str">
        <f t="shared" si="38"/>
        <v>Robusta</v>
      </c>
      <c r="O823" t="str">
        <f t="shared" si="39"/>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7"/>
        <v>136.61999999999998</v>
      </c>
      <c r="N824" t="str">
        <f t="shared" si="38"/>
        <v>Excelsa</v>
      </c>
      <c r="O824" t="str">
        <f t="shared" si="39"/>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7"/>
        <v>47.55</v>
      </c>
      <c r="N825" t="str">
        <f t="shared" si="38"/>
        <v>Liberica</v>
      </c>
      <c r="O825" t="str">
        <f t="shared" si="39"/>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7"/>
        <v>16.875</v>
      </c>
      <c r="N826" t="str">
        <f t="shared" si="38"/>
        <v>Arabica</v>
      </c>
      <c r="O826" t="str">
        <f t="shared" si="39"/>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7"/>
        <v>29.849999999999998</v>
      </c>
      <c r="N827" t="str">
        <f t="shared" si="38"/>
        <v>Arabica</v>
      </c>
      <c r="O827" t="str">
        <f t="shared" si="39"/>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7"/>
        <v>41.25</v>
      </c>
      <c r="N828" t="str">
        <f t="shared" si="38"/>
        <v>Excelsa</v>
      </c>
      <c r="O828" t="str">
        <f t="shared" si="39"/>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7"/>
        <v>20.625</v>
      </c>
      <c r="N829" t="str">
        <f t="shared" si="38"/>
        <v>Excelsa</v>
      </c>
      <c r="O829" t="str">
        <f t="shared" si="39"/>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7"/>
        <v>137.31</v>
      </c>
      <c r="N830" t="str">
        <f t="shared" si="38"/>
        <v>Arabica</v>
      </c>
      <c r="O830" t="str">
        <f t="shared" si="39"/>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7"/>
        <v>2.9849999999999999</v>
      </c>
      <c r="N831" t="str">
        <f t="shared" si="38"/>
        <v>Arabica</v>
      </c>
      <c r="O831" t="str">
        <f t="shared" si="39"/>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7"/>
        <v>27.5</v>
      </c>
      <c r="N832" t="str">
        <f t="shared" si="38"/>
        <v>Excelsa</v>
      </c>
      <c r="O832" t="str">
        <f t="shared" si="39"/>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7"/>
        <v>5.97</v>
      </c>
      <c r="N833" t="str">
        <f t="shared" si="38"/>
        <v>Arabica</v>
      </c>
      <c r="O833" t="str">
        <f t="shared" si="39"/>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7"/>
        <v>59.699999999999996</v>
      </c>
      <c r="N834" t="str">
        <f t="shared" si="38"/>
        <v>Robusta</v>
      </c>
      <c r="O834" t="str">
        <f t="shared" si="39"/>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40">L835*E835</f>
        <v>82.339999999999989</v>
      </c>
      <c r="N835" t="str">
        <f t="shared" ref="N835:N898" si="41">IF(I835="Rob","Robusta",IF(I835="Exc","Excelsa",IF(I835="Ara","Arabica",IF(I835="Lib","Liberica",""))))</f>
        <v>Robusta</v>
      </c>
      <c r="O835" t="str">
        <f t="shared" si="39"/>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40"/>
        <v>22.884999999999998</v>
      </c>
      <c r="N836" t="str">
        <f t="shared" si="41"/>
        <v>Arabica</v>
      </c>
      <c r="O836" t="str">
        <f t="shared" si="39"/>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40"/>
        <v>8.91</v>
      </c>
      <c r="N837" t="str">
        <f t="shared" si="41"/>
        <v>Excelsa</v>
      </c>
      <c r="O837" t="str">
        <f t="shared" si="39"/>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40"/>
        <v>11.94</v>
      </c>
      <c r="N838" t="str">
        <f t="shared" si="41"/>
        <v>Arabica</v>
      </c>
      <c r="O838" t="str">
        <f t="shared" si="39"/>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40"/>
        <v>100.39499999999998</v>
      </c>
      <c r="N839" t="str">
        <f t="shared" si="41"/>
        <v>Liberica</v>
      </c>
      <c r="O839" t="str">
        <f t="shared" si="39"/>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40"/>
        <v>114.42499999999998</v>
      </c>
      <c r="N840" t="str">
        <f t="shared" si="41"/>
        <v>Arabica</v>
      </c>
      <c r="O840" t="str">
        <f t="shared" ref="O840:O903" si="42">IF(J840="M","Medium",IF(J840="L","Light",IF(J840="D","Dark","")))</f>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40"/>
        <v>41.25</v>
      </c>
      <c r="N841" t="str">
        <f t="shared" si="41"/>
        <v>Excelsa</v>
      </c>
      <c r="O841" t="str">
        <f t="shared" si="42"/>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40"/>
        <v>28.679999999999996</v>
      </c>
      <c r="N842" t="str">
        <f t="shared" si="41"/>
        <v>Robusta</v>
      </c>
      <c r="O842" t="str">
        <f t="shared" si="42"/>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40"/>
        <v>4.3650000000000002</v>
      </c>
      <c r="N843" t="str">
        <f t="shared" si="41"/>
        <v>Liberica</v>
      </c>
      <c r="O843" t="str">
        <f t="shared" si="42"/>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40"/>
        <v>8.25</v>
      </c>
      <c r="N844" t="str">
        <f t="shared" si="41"/>
        <v>Excelsa</v>
      </c>
      <c r="O844" t="str">
        <f t="shared" si="42"/>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40"/>
        <v>8.25</v>
      </c>
      <c r="N845" t="str">
        <f t="shared" si="41"/>
        <v>Excelsa</v>
      </c>
      <c r="O845" t="str">
        <f t="shared" si="42"/>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40"/>
        <v>35.82</v>
      </c>
      <c r="N846" t="str">
        <f t="shared" si="41"/>
        <v>Arabica</v>
      </c>
      <c r="O846" t="str">
        <f t="shared" si="42"/>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40"/>
        <v>167.67000000000002</v>
      </c>
      <c r="N847" t="str">
        <f t="shared" si="41"/>
        <v>Excelsa</v>
      </c>
      <c r="O847" t="str">
        <f t="shared" si="42"/>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40"/>
        <v>51.749999999999993</v>
      </c>
      <c r="N848" t="str">
        <f t="shared" si="41"/>
        <v>Arabica</v>
      </c>
      <c r="O848" t="str">
        <f t="shared" si="42"/>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40"/>
        <v>8.9550000000000001</v>
      </c>
      <c r="N849" t="str">
        <f t="shared" si="41"/>
        <v>Arabica</v>
      </c>
      <c r="O849" t="str">
        <f t="shared" si="42"/>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40"/>
        <v>53.46</v>
      </c>
      <c r="N850" t="str">
        <f t="shared" si="41"/>
        <v>Excelsa</v>
      </c>
      <c r="O850" t="str">
        <f t="shared" si="42"/>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40"/>
        <v>23.31</v>
      </c>
      <c r="N851" t="str">
        <f t="shared" si="41"/>
        <v>Arabica</v>
      </c>
      <c r="O851" t="str">
        <f t="shared" si="42"/>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40"/>
        <v>6.75</v>
      </c>
      <c r="N852" t="str">
        <f t="shared" si="41"/>
        <v>Arabica</v>
      </c>
      <c r="O852" t="str">
        <f t="shared" si="42"/>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40"/>
        <v>7.77</v>
      </c>
      <c r="N853" t="str">
        <f t="shared" si="41"/>
        <v>Liberica</v>
      </c>
      <c r="O853" t="str">
        <f t="shared" si="42"/>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40"/>
        <v>119.13999999999999</v>
      </c>
      <c r="N854" t="str">
        <f t="shared" si="41"/>
        <v>Liberica</v>
      </c>
      <c r="O854" t="str">
        <f t="shared" si="42"/>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40"/>
        <v>19.899999999999999</v>
      </c>
      <c r="N855" t="str">
        <f t="shared" si="41"/>
        <v>Arabica</v>
      </c>
      <c r="O855" t="str">
        <f t="shared" si="42"/>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40"/>
        <v>35.849999999999994</v>
      </c>
      <c r="N856" t="str">
        <f t="shared" si="41"/>
        <v>Robusta</v>
      </c>
      <c r="O856" t="str">
        <f t="shared" si="42"/>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40"/>
        <v>89.35499999999999</v>
      </c>
      <c r="N857" t="str">
        <f t="shared" si="41"/>
        <v>Liberica</v>
      </c>
      <c r="O857" t="str">
        <f t="shared" si="42"/>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40"/>
        <v>8.73</v>
      </c>
      <c r="N858" t="str">
        <f t="shared" si="41"/>
        <v>Liberica</v>
      </c>
      <c r="O858" t="str">
        <f t="shared" si="42"/>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40"/>
        <v>137.42499999999998</v>
      </c>
      <c r="N859" t="str">
        <f t="shared" si="41"/>
        <v>Robusta</v>
      </c>
      <c r="O859" t="str">
        <f t="shared" si="42"/>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40"/>
        <v>34.92</v>
      </c>
      <c r="N860" t="str">
        <f t="shared" si="41"/>
        <v>Liberica</v>
      </c>
      <c r="O860" t="str">
        <f t="shared" si="42"/>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40"/>
        <v>178.70999999999998</v>
      </c>
      <c r="N861" t="str">
        <f t="shared" si="41"/>
        <v>Arabica</v>
      </c>
      <c r="O861" t="str">
        <f t="shared" si="42"/>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40"/>
        <v>25.874999999999996</v>
      </c>
      <c r="N862" t="str">
        <f t="shared" si="41"/>
        <v>Arabica</v>
      </c>
      <c r="O862" t="str">
        <f t="shared" si="42"/>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40"/>
        <v>77.699999999999989</v>
      </c>
      <c r="N863" t="str">
        <f t="shared" si="41"/>
        <v>Liberica</v>
      </c>
      <c r="O863" t="str">
        <f t="shared" si="42"/>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40"/>
        <v>9.9499999999999993</v>
      </c>
      <c r="N864" t="str">
        <f t="shared" si="41"/>
        <v>Robusta</v>
      </c>
      <c r="O864" t="str">
        <f t="shared" si="42"/>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40"/>
        <v>29.1</v>
      </c>
      <c r="N865" t="str">
        <f t="shared" si="41"/>
        <v>Liberica</v>
      </c>
      <c r="O865" t="str">
        <f t="shared" si="42"/>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40"/>
        <v>21.509999999999998</v>
      </c>
      <c r="N866" t="str">
        <f t="shared" si="41"/>
        <v>Robusta</v>
      </c>
      <c r="O866" t="str">
        <f t="shared" si="42"/>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40"/>
        <v>6.75</v>
      </c>
      <c r="N867" t="str">
        <f t="shared" si="41"/>
        <v>Arabica</v>
      </c>
      <c r="O867" t="str">
        <f t="shared" si="42"/>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40"/>
        <v>17.91</v>
      </c>
      <c r="N868" t="str">
        <f t="shared" si="41"/>
        <v>Arabica</v>
      </c>
      <c r="O868" t="str">
        <f t="shared" si="42"/>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40"/>
        <v>29.784999999999997</v>
      </c>
      <c r="N869" t="str">
        <f t="shared" si="41"/>
        <v>Arabica</v>
      </c>
      <c r="O869" t="str">
        <f t="shared" si="42"/>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40"/>
        <v>41.25</v>
      </c>
      <c r="N870" t="str">
        <f t="shared" si="41"/>
        <v>Excelsa</v>
      </c>
      <c r="O870" t="str">
        <f t="shared" si="42"/>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40"/>
        <v>17.91</v>
      </c>
      <c r="N871" t="str">
        <f t="shared" si="41"/>
        <v>Robusta</v>
      </c>
      <c r="O871" t="str">
        <f t="shared" si="42"/>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40"/>
        <v>7.29</v>
      </c>
      <c r="N872" t="str">
        <f t="shared" si="41"/>
        <v>Excelsa</v>
      </c>
      <c r="O872" t="str">
        <f t="shared" si="42"/>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40"/>
        <v>29.7</v>
      </c>
      <c r="N873" t="str">
        <f t="shared" si="41"/>
        <v>Excelsa</v>
      </c>
      <c r="O873" t="str">
        <f t="shared" si="42"/>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40"/>
        <v>22.5</v>
      </c>
      <c r="N874" t="str">
        <f t="shared" si="41"/>
        <v>Arabica</v>
      </c>
      <c r="O874" t="str">
        <f t="shared" si="42"/>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40"/>
        <v>11.94</v>
      </c>
      <c r="N875" t="str">
        <f t="shared" si="41"/>
        <v>Robusta</v>
      </c>
      <c r="O875" t="str">
        <f t="shared" si="42"/>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40"/>
        <v>25.9</v>
      </c>
      <c r="N876" t="str">
        <f t="shared" si="41"/>
        <v>Arabica</v>
      </c>
      <c r="O876" t="str">
        <f t="shared" si="42"/>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40"/>
        <v>43.650000000000006</v>
      </c>
      <c r="N877" t="str">
        <f t="shared" si="41"/>
        <v>Liberica</v>
      </c>
      <c r="O877" t="str">
        <f t="shared" si="42"/>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40"/>
        <v>46.62</v>
      </c>
      <c r="N878" t="str">
        <f t="shared" si="41"/>
        <v>Arabica</v>
      </c>
      <c r="O878" t="str">
        <f t="shared" si="42"/>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40"/>
        <v>28.53</v>
      </c>
      <c r="N879" t="str">
        <f t="shared" si="41"/>
        <v>Liberica</v>
      </c>
      <c r="O879" t="str">
        <f t="shared" si="42"/>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40"/>
        <v>27.484999999999996</v>
      </c>
      <c r="N880" t="str">
        <f t="shared" si="41"/>
        <v>Robusta</v>
      </c>
      <c r="O880" t="str">
        <f t="shared" si="42"/>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40"/>
        <v>10.935</v>
      </c>
      <c r="N881" t="str">
        <f t="shared" si="41"/>
        <v>Excelsa</v>
      </c>
      <c r="O881" t="str">
        <f t="shared" si="42"/>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40"/>
        <v>7.169999999999999</v>
      </c>
      <c r="N882" t="str">
        <f t="shared" si="41"/>
        <v>Robusta</v>
      </c>
      <c r="O882" t="str">
        <f t="shared" si="42"/>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40"/>
        <v>23.31</v>
      </c>
      <c r="N883" t="str">
        <f t="shared" si="41"/>
        <v>Arabica</v>
      </c>
      <c r="O883" t="str">
        <f t="shared" si="42"/>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40"/>
        <v>114.42499999999998</v>
      </c>
      <c r="N884" t="str">
        <f t="shared" si="41"/>
        <v>Arabica</v>
      </c>
      <c r="O884" t="str">
        <f t="shared" si="42"/>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40"/>
        <v>77.624999999999986</v>
      </c>
      <c r="N885" t="str">
        <f t="shared" si="41"/>
        <v>Arabica</v>
      </c>
      <c r="O885" t="str">
        <f t="shared" si="42"/>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40"/>
        <v>5.3699999999999992</v>
      </c>
      <c r="N886" t="str">
        <f t="shared" si="41"/>
        <v>Robusta</v>
      </c>
      <c r="O886" t="str">
        <f t="shared" si="42"/>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40"/>
        <v>123.50999999999999</v>
      </c>
      <c r="N887" t="str">
        <f t="shared" si="41"/>
        <v>Robusta</v>
      </c>
      <c r="O887" t="str">
        <f t="shared" si="42"/>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40"/>
        <v>17.46</v>
      </c>
      <c r="N888" t="str">
        <f t="shared" si="41"/>
        <v>Liberica</v>
      </c>
      <c r="O888" t="str">
        <f t="shared" si="42"/>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40"/>
        <v>13.365</v>
      </c>
      <c r="N889" t="str">
        <f t="shared" si="41"/>
        <v>Excelsa</v>
      </c>
      <c r="O889" t="str">
        <f t="shared" si="42"/>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40"/>
        <v>7.77</v>
      </c>
      <c r="N890" t="str">
        <f t="shared" si="41"/>
        <v>Arabica</v>
      </c>
      <c r="O890" t="str">
        <f t="shared" si="42"/>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40"/>
        <v>2.6849999999999996</v>
      </c>
      <c r="N891" t="str">
        <f t="shared" si="41"/>
        <v>Robusta</v>
      </c>
      <c r="O891" t="str">
        <f t="shared" si="42"/>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40"/>
        <v>20.584999999999997</v>
      </c>
      <c r="N892" t="str">
        <f t="shared" si="41"/>
        <v>Robusta</v>
      </c>
      <c r="O892" t="str">
        <f t="shared" si="42"/>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40"/>
        <v>114.42499999999998</v>
      </c>
      <c r="N893" t="str">
        <f t="shared" si="41"/>
        <v>Arabica</v>
      </c>
      <c r="O893" t="str">
        <f t="shared" si="42"/>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40"/>
        <v>20.625</v>
      </c>
      <c r="N894" t="str">
        <f t="shared" si="41"/>
        <v>Excelsa</v>
      </c>
      <c r="O894" t="str">
        <f t="shared" si="42"/>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40"/>
        <v>57.06</v>
      </c>
      <c r="N895" t="str">
        <f t="shared" si="41"/>
        <v>Liberica</v>
      </c>
      <c r="O895" t="str">
        <f t="shared" si="42"/>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40"/>
        <v>82.339999999999989</v>
      </c>
      <c r="N896" t="str">
        <f t="shared" si="41"/>
        <v>Robusta</v>
      </c>
      <c r="O896" t="str">
        <f t="shared" si="42"/>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40"/>
        <v>158.12499999999997</v>
      </c>
      <c r="N897" t="str">
        <f t="shared" si="41"/>
        <v>Excelsa</v>
      </c>
      <c r="O897" t="str">
        <f t="shared" si="42"/>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40"/>
        <v>32.22</v>
      </c>
      <c r="N898" t="str">
        <f t="shared" si="41"/>
        <v>Robusta</v>
      </c>
      <c r="O898" t="str">
        <f t="shared" si="42"/>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3">L899*E899</f>
        <v>24.3</v>
      </c>
      <c r="N899" t="str">
        <f t="shared" ref="N899:N962" si="44">IF(I899="Rob","Robusta",IF(I899="Exc","Excelsa",IF(I899="Ara","Arabica",IF(I899="Lib","Liberica",""))))</f>
        <v>Excelsa</v>
      </c>
      <c r="O899" t="str">
        <f t="shared" si="42"/>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3"/>
        <v>35.849999999999994</v>
      </c>
      <c r="N900" t="str">
        <f t="shared" si="44"/>
        <v>Robusta</v>
      </c>
      <c r="O900" t="str">
        <f t="shared" si="42"/>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3"/>
        <v>72.75</v>
      </c>
      <c r="N901" t="str">
        <f t="shared" si="44"/>
        <v>Liberica</v>
      </c>
      <c r="O901" t="str">
        <f t="shared" si="42"/>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3"/>
        <v>47.55</v>
      </c>
      <c r="N902" t="str">
        <f t="shared" si="44"/>
        <v>Liberica</v>
      </c>
      <c r="O902" t="str">
        <f t="shared" si="42"/>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3"/>
        <v>3.5849999999999995</v>
      </c>
      <c r="N903" t="str">
        <f t="shared" si="44"/>
        <v>Robusta</v>
      </c>
      <c r="O903" t="str">
        <f t="shared" si="42"/>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3"/>
        <v>158.12499999999997</v>
      </c>
      <c r="N904" t="str">
        <f t="shared" si="44"/>
        <v>Excelsa</v>
      </c>
      <c r="O904" t="str">
        <f t="shared" ref="O904:O967" si="45">IF(J904="M","Medium",IF(J904="L","Light",IF(J904="D","Dark","")))</f>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3"/>
        <v>17.46</v>
      </c>
      <c r="N905" t="str">
        <f t="shared" si="44"/>
        <v>Liberica</v>
      </c>
      <c r="O905" t="str">
        <f t="shared" si="45"/>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3"/>
        <v>148.92499999999998</v>
      </c>
      <c r="N906" t="str">
        <f t="shared" si="44"/>
        <v>Arabica</v>
      </c>
      <c r="O906" t="str">
        <f t="shared" si="45"/>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3"/>
        <v>40.5</v>
      </c>
      <c r="N907" t="str">
        <f t="shared" si="44"/>
        <v>Arabica</v>
      </c>
      <c r="O907" t="str">
        <f t="shared" si="45"/>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3"/>
        <v>27</v>
      </c>
      <c r="N908" t="str">
        <f t="shared" si="44"/>
        <v>Arabica</v>
      </c>
      <c r="O908" t="str">
        <f t="shared" si="45"/>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3"/>
        <v>38.849999999999994</v>
      </c>
      <c r="N909" t="str">
        <f t="shared" si="44"/>
        <v>Liberica</v>
      </c>
      <c r="O909" t="str">
        <f t="shared" si="45"/>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3"/>
        <v>59.75</v>
      </c>
      <c r="N910" t="str">
        <f t="shared" si="44"/>
        <v>Robusta</v>
      </c>
      <c r="O910" t="str">
        <f t="shared" si="45"/>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3"/>
        <v>10.754999999999999</v>
      </c>
      <c r="N911" t="str">
        <f t="shared" si="44"/>
        <v>Robusta</v>
      </c>
      <c r="O911" t="str">
        <f t="shared" si="45"/>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3"/>
        <v>91.539999999999992</v>
      </c>
      <c r="N912" t="str">
        <f t="shared" si="44"/>
        <v>Arabica</v>
      </c>
      <c r="O912" t="str">
        <f t="shared" si="45"/>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3"/>
        <v>45</v>
      </c>
      <c r="N913" t="str">
        <f t="shared" si="44"/>
        <v>Arabica</v>
      </c>
      <c r="O913" t="str">
        <f t="shared" si="45"/>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3"/>
        <v>137.31</v>
      </c>
      <c r="N914" t="str">
        <f t="shared" si="44"/>
        <v>Robusta</v>
      </c>
      <c r="O914" t="str">
        <f t="shared" si="45"/>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3"/>
        <v>6.75</v>
      </c>
      <c r="N915" t="str">
        <f t="shared" si="44"/>
        <v>Arabica</v>
      </c>
      <c r="O915" t="str">
        <f t="shared" si="45"/>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3"/>
        <v>45</v>
      </c>
      <c r="N916" t="str">
        <f t="shared" si="44"/>
        <v>Arabica</v>
      </c>
      <c r="O916" t="str">
        <f t="shared" si="45"/>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3"/>
        <v>83.835000000000008</v>
      </c>
      <c r="N917" t="str">
        <f t="shared" si="44"/>
        <v>Excelsa</v>
      </c>
      <c r="O917" t="str">
        <f t="shared" si="45"/>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3"/>
        <v>3.645</v>
      </c>
      <c r="N918" t="str">
        <f t="shared" si="44"/>
        <v>Excelsa</v>
      </c>
      <c r="O918" t="str">
        <f t="shared" si="45"/>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3"/>
        <v>6.75</v>
      </c>
      <c r="N919" t="str">
        <f t="shared" si="44"/>
        <v>Arabica</v>
      </c>
      <c r="O919" t="str">
        <f t="shared" si="45"/>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3"/>
        <v>21.87</v>
      </c>
      <c r="N920" t="str">
        <f t="shared" si="44"/>
        <v>Excelsa</v>
      </c>
      <c r="O920" t="str">
        <f t="shared" si="45"/>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3"/>
        <v>13.424999999999997</v>
      </c>
      <c r="N921" t="str">
        <f t="shared" si="44"/>
        <v>Robusta</v>
      </c>
      <c r="O921" t="str">
        <f t="shared" si="45"/>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3"/>
        <v>123.50999999999999</v>
      </c>
      <c r="N922" t="str">
        <f t="shared" si="44"/>
        <v>Robusta</v>
      </c>
      <c r="O922" t="str">
        <f t="shared" si="45"/>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3"/>
        <v>7.77</v>
      </c>
      <c r="N923" t="str">
        <f t="shared" si="44"/>
        <v>Liberica</v>
      </c>
      <c r="O923" t="str">
        <f t="shared" si="45"/>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3"/>
        <v>67.5</v>
      </c>
      <c r="N924" t="str">
        <f t="shared" si="44"/>
        <v>Arabica</v>
      </c>
      <c r="O924" t="str">
        <f t="shared" si="45"/>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3"/>
        <v>27.945</v>
      </c>
      <c r="N925" t="str">
        <f t="shared" si="44"/>
        <v>Excelsa</v>
      </c>
      <c r="O925" t="str">
        <f t="shared" si="45"/>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3"/>
        <v>89.35499999999999</v>
      </c>
      <c r="N926" t="str">
        <f t="shared" si="44"/>
        <v>Arabica</v>
      </c>
      <c r="O926" t="str">
        <f t="shared" si="45"/>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3"/>
        <v>20.25</v>
      </c>
      <c r="N927" t="str">
        <f t="shared" si="44"/>
        <v>Arabica</v>
      </c>
      <c r="O927" t="str">
        <f t="shared" si="45"/>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3"/>
        <v>33.75</v>
      </c>
      <c r="N928" t="str">
        <f t="shared" si="44"/>
        <v>Arabica</v>
      </c>
      <c r="O928" t="str">
        <f t="shared" si="45"/>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3"/>
        <v>111.78</v>
      </c>
      <c r="N929" t="str">
        <f t="shared" si="44"/>
        <v>Excelsa</v>
      </c>
      <c r="O929" t="str">
        <f t="shared" si="45"/>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3"/>
        <v>63.249999999999993</v>
      </c>
      <c r="N930" t="str">
        <f t="shared" si="44"/>
        <v>Excelsa</v>
      </c>
      <c r="O930" t="str">
        <f t="shared" si="45"/>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3"/>
        <v>8.91</v>
      </c>
      <c r="N931" t="str">
        <f t="shared" si="44"/>
        <v>Excelsa</v>
      </c>
      <c r="O931" t="str">
        <f t="shared" si="45"/>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3"/>
        <v>12.15</v>
      </c>
      <c r="N932" t="str">
        <f t="shared" si="44"/>
        <v>Excelsa</v>
      </c>
      <c r="O932" t="str">
        <f t="shared" si="45"/>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3"/>
        <v>23.88</v>
      </c>
      <c r="N933" t="str">
        <f t="shared" si="44"/>
        <v>Arabica</v>
      </c>
      <c r="O933" t="str">
        <f t="shared" si="45"/>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3"/>
        <v>55</v>
      </c>
      <c r="N934" t="str">
        <f t="shared" si="44"/>
        <v>Excelsa</v>
      </c>
      <c r="O934" t="str">
        <f t="shared" si="45"/>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3"/>
        <v>26.849999999999998</v>
      </c>
      <c r="N935" t="str">
        <f t="shared" si="44"/>
        <v>Robusta</v>
      </c>
      <c r="O935" t="str">
        <f t="shared" si="45"/>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3"/>
        <v>114.42499999999998</v>
      </c>
      <c r="N936" t="str">
        <f t="shared" si="44"/>
        <v>Robusta</v>
      </c>
      <c r="O936" t="str">
        <f t="shared" si="45"/>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3"/>
        <v>155.24999999999997</v>
      </c>
      <c r="N937" t="str">
        <f t="shared" si="44"/>
        <v>Arabica</v>
      </c>
      <c r="O937" t="str">
        <f t="shared" si="45"/>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3"/>
        <v>23.31</v>
      </c>
      <c r="N938" t="str">
        <f t="shared" si="44"/>
        <v>Liberica</v>
      </c>
      <c r="O938" t="str">
        <f t="shared" si="45"/>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3"/>
        <v>91.539999999999992</v>
      </c>
      <c r="N939" t="str">
        <f t="shared" si="44"/>
        <v>Robusta</v>
      </c>
      <c r="O939" t="str">
        <f t="shared" si="45"/>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3"/>
        <v>74.25</v>
      </c>
      <c r="N940" t="str">
        <f t="shared" si="44"/>
        <v>Excelsa</v>
      </c>
      <c r="O940" t="str">
        <f t="shared" si="45"/>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3"/>
        <v>28.53</v>
      </c>
      <c r="N941" t="str">
        <f t="shared" si="44"/>
        <v>Liberica</v>
      </c>
      <c r="O941" t="str">
        <f t="shared" si="45"/>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3"/>
        <v>14.339999999999998</v>
      </c>
      <c r="N942" t="str">
        <f t="shared" si="44"/>
        <v>Robusta</v>
      </c>
      <c r="O942" t="str">
        <f t="shared" si="45"/>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3"/>
        <v>15.54</v>
      </c>
      <c r="N943" t="str">
        <f t="shared" si="44"/>
        <v>Arabica</v>
      </c>
      <c r="O943" t="str">
        <f t="shared" si="45"/>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3"/>
        <v>35.849999999999994</v>
      </c>
      <c r="N944" t="str">
        <f t="shared" si="44"/>
        <v>Robusta</v>
      </c>
      <c r="O944" t="str">
        <f t="shared" si="45"/>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3"/>
        <v>46.62</v>
      </c>
      <c r="N945" t="str">
        <f t="shared" si="44"/>
        <v>Arabica</v>
      </c>
      <c r="O945" t="str">
        <f t="shared" si="45"/>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3"/>
        <v>35.849999999999994</v>
      </c>
      <c r="N946" t="str">
        <f t="shared" si="44"/>
        <v>Robusta</v>
      </c>
      <c r="O946" t="str">
        <f t="shared" si="45"/>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3"/>
        <v>119.13999999999999</v>
      </c>
      <c r="N947" t="str">
        <f t="shared" si="44"/>
        <v>Liberica</v>
      </c>
      <c r="O947" t="str">
        <f t="shared" si="45"/>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3"/>
        <v>23.31</v>
      </c>
      <c r="N948" t="str">
        <f t="shared" si="44"/>
        <v>Liberica</v>
      </c>
      <c r="O948" t="str">
        <f t="shared" si="45"/>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3"/>
        <v>11.25</v>
      </c>
      <c r="N949" t="str">
        <f t="shared" si="44"/>
        <v>Arabica</v>
      </c>
      <c r="O949" t="str">
        <f t="shared" si="45"/>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3"/>
        <v>83.835000000000008</v>
      </c>
      <c r="N950" t="str">
        <f t="shared" si="44"/>
        <v>Excelsa</v>
      </c>
      <c r="O950" t="str">
        <f t="shared" si="45"/>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3"/>
        <v>109.93999999999998</v>
      </c>
      <c r="N951" t="str">
        <f t="shared" si="44"/>
        <v>Robusta</v>
      </c>
      <c r="O951" t="str">
        <f t="shared" si="45"/>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3"/>
        <v>14.339999999999998</v>
      </c>
      <c r="N952" t="str">
        <f t="shared" si="44"/>
        <v>Robusta</v>
      </c>
      <c r="O952" t="str">
        <f t="shared" si="45"/>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3"/>
        <v>21.509999999999998</v>
      </c>
      <c r="N953" t="str">
        <f t="shared" si="44"/>
        <v>Robusta</v>
      </c>
      <c r="O953" t="str">
        <f t="shared" si="45"/>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3"/>
        <v>22.5</v>
      </c>
      <c r="N954" t="str">
        <f t="shared" si="44"/>
        <v>Arabica</v>
      </c>
      <c r="O954" t="str">
        <f t="shared" si="45"/>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3"/>
        <v>3.8849999999999998</v>
      </c>
      <c r="N955" t="str">
        <f t="shared" si="44"/>
        <v>Arabica</v>
      </c>
      <c r="O955" t="str">
        <f t="shared" si="45"/>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3"/>
        <v>27.945</v>
      </c>
      <c r="N956" t="str">
        <f t="shared" si="44"/>
        <v>Excelsa</v>
      </c>
      <c r="O956" t="str">
        <f t="shared" si="45"/>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3"/>
        <v>170.77499999999998</v>
      </c>
      <c r="N957" t="str">
        <f t="shared" si="44"/>
        <v>Excelsa</v>
      </c>
      <c r="O957" t="str">
        <f t="shared" si="45"/>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3"/>
        <v>54.969999999999992</v>
      </c>
      <c r="N958" t="str">
        <f t="shared" si="44"/>
        <v>Robusta</v>
      </c>
      <c r="O958" t="str">
        <f t="shared" si="45"/>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3"/>
        <v>14.85</v>
      </c>
      <c r="N959" t="str">
        <f t="shared" si="44"/>
        <v>Excelsa</v>
      </c>
      <c r="O959" t="str">
        <f t="shared" si="45"/>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3"/>
        <v>7.77</v>
      </c>
      <c r="N960" t="str">
        <f t="shared" si="44"/>
        <v>Arabica</v>
      </c>
      <c r="O960" t="str">
        <f t="shared" si="45"/>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3"/>
        <v>23.774999999999999</v>
      </c>
      <c r="N961" t="str">
        <f t="shared" si="44"/>
        <v>Liberica</v>
      </c>
      <c r="O961" t="str">
        <f t="shared" si="45"/>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3"/>
        <v>79.25</v>
      </c>
      <c r="N962" t="str">
        <f t="shared" si="44"/>
        <v>Liberica</v>
      </c>
      <c r="O962" t="str">
        <f t="shared" si="45"/>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6">L963*E963</f>
        <v>45.769999999999996</v>
      </c>
      <c r="N963" t="str">
        <f t="shared" ref="N963:N1001" si="47">IF(I963="Rob","Robusta",IF(I963="Exc","Excelsa",IF(I963="Ara","Arabica",IF(I963="Lib","Liberica",""))))</f>
        <v>Arabica</v>
      </c>
      <c r="O963" t="str">
        <f t="shared" si="45"/>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6"/>
        <v>8.9499999999999993</v>
      </c>
      <c r="N964" t="str">
        <f t="shared" si="47"/>
        <v>Robusta</v>
      </c>
      <c r="O964" t="str">
        <f t="shared" si="45"/>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6"/>
        <v>23.88</v>
      </c>
      <c r="N965" t="str">
        <f t="shared" si="47"/>
        <v>Robusta</v>
      </c>
      <c r="O965" t="str">
        <f t="shared" si="45"/>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6"/>
        <v>22.274999999999999</v>
      </c>
      <c r="N966" t="str">
        <f t="shared" si="47"/>
        <v>Excelsa</v>
      </c>
      <c r="O966" t="str">
        <f t="shared" si="45"/>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6"/>
        <v>29.849999999999998</v>
      </c>
      <c r="N967" t="str">
        <f t="shared" si="47"/>
        <v>Robusta</v>
      </c>
      <c r="O967" t="str">
        <f t="shared" si="45"/>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6"/>
        <v>53.46</v>
      </c>
      <c r="N968" t="str">
        <f t="shared" si="47"/>
        <v>Excelsa</v>
      </c>
      <c r="O968" t="str">
        <f t="shared" ref="O968:O1001" si="48">IF(J968="M","Medium",IF(J968="L","Light",IF(J968="D","Dark","")))</f>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6"/>
        <v>2.6849999999999996</v>
      </c>
      <c r="N969" t="str">
        <f t="shared" si="47"/>
        <v>Robusta</v>
      </c>
      <c r="O969" t="str">
        <f t="shared" si="48"/>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6"/>
        <v>5.97</v>
      </c>
      <c r="N970" t="str">
        <f t="shared" si="47"/>
        <v>Robusta</v>
      </c>
      <c r="O970" t="str">
        <f t="shared" si="48"/>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6"/>
        <v>12.95</v>
      </c>
      <c r="N971" t="str">
        <f t="shared" si="47"/>
        <v>Liberica</v>
      </c>
      <c r="O971" t="str">
        <f t="shared" si="48"/>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6"/>
        <v>8.25</v>
      </c>
      <c r="N972" t="str">
        <f t="shared" si="47"/>
        <v>Excelsa</v>
      </c>
      <c r="O972" t="str">
        <f t="shared" si="48"/>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6"/>
        <v>148.92499999999998</v>
      </c>
      <c r="N973" t="str">
        <f t="shared" si="47"/>
        <v>Arabica</v>
      </c>
      <c r="O973" t="str">
        <f t="shared" si="48"/>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6"/>
        <v>89.35499999999999</v>
      </c>
      <c r="N974" t="str">
        <f t="shared" si="47"/>
        <v>Arabica</v>
      </c>
      <c r="O974" t="str">
        <f t="shared" si="48"/>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6"/>
        <v>87.300000000000011</v>
      </c>
      <c r="N975" t="str">
        <f t="shared" si="47"/>
        <v>Liberica</v>
      </c>
      <c r="O975" t="str">
        <f t="shared" si="48"/>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6"/>
        <v>5.3699999999999992</v>
      </c>
      <c r="N976" t="str">
        <f t="shared" si="47"/>
        <v>Robusta</v>
      </c>
      <c r="O976" t="str">
        <f t="shared" si="48"/>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6"/>
        <v>8.9550000000000001</v>
      </c>
      <c r="N977" t="str">
        <f t="shared" si="47"/>
        <v>Arabica</v>
      </c>
      <c r="O977" t="str">
        <f t="shared" si="48"/>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6"/>
        <v>137.42499999999998</v>
      </c>
      <c r="N978" t="str">
        <f t="shared" si="47"/>
        <v>Robusta</v>
      </c>
      <c r="O978" t="str">
        <f t="shared" si="48"/>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6"/>
        <v>59.75</v>
      </c>
      <c r="N979" t="str">
        <f t="shared" si="47"/>
        <v>Robusta</v>
      </c>
      <c r="O979" t="str">
        <f t="shared" si="48"/>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6"/>
        <v>23.31</v>
      </c>
      <c r="N980" t="str">
        <f t="shared" si="47"/>
        <v>Arabica</v>
      </c>
      <c r="O980" t="str">
        <f t="shared" si="48"/>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6"/>
        <v>10.739999999999998</v>
      </c>
      <c r="N981" t="str">
        <f t="shared" si="47"/>
        <v>Robusta</v>
      </c>
      <c r="O981" t="str">
        <f t="shared" si="48"/>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6"/>
        <v>167.67000000000002</v>
      </c>
      <c r="N982" t="str">
        <f t="shared" si="47"/>
        <v>Excelsa</v>
      </c>
      <c r="O982" t="str">
        <f t="shared" si="48"/>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6"/>
        <v>21.87</v>
      </c>
      <c r="N983" t="str">
        <f t="shared" si="47"/>
        <v>Excelsa</v>
      </c>
      <c r="O983" t="str">
        <f t="shared" si="48"/>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6"/>
        <v>23.9</v>
      </c>
      <c r="N984" t="str">
        <f t="shared" si="47"/>
        <v>Robusta</v>
      </c>
      <c r="O984" t="str">
        <f t="shared" si="48"/>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6"/>
        <v>6.75</v>
      </c>
      <c r="N985" t="str">
        <f t="shared" si="47"/>
        <v>Arabica</v>
      </c>
      <c r="O985" t="str">
        <f t="shared" si="48"/>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6"/>
        <v>31.624999999999996</v>
      </c>
      <c r="N986" t="str">
        <f t="shared" si="47"/>
        <v>Excelsa</v>
      </c>
      <c r="O986" t="str">
        <f t="shared" si="48"/>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6"/>
        <v>47.8</v>
      </c>
      <c r="N987" t="str">
        <f t="shared" si="47"/>
        <v>Robusta</v>
      </c>
      <c r="O987" t="str">
        <f t="shared" si="48"/>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6"/>
        <v>33.464999999999996</v>
      </c>
      <c r="N988" t="str">
        <f t="shared" si="47"/>
        <v>Liberica</v>
      </c>
      <c r="O988" t="str">
        <f t="shared" si="48"/>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6"/>
        <v>29.849999999999998</v>
      </c>
      <c r="N989" t="str">
        <f t="shared" si="47"/>
        <v>Arabica</v>
      </c>
      <c r="O989" t="str">
        <f t="shared" si="48"/>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6"/>
        <v>29.849999999999998</v>
      </c>
      <c r="N990" t="str">
        <f t="shared" si="47"/>
        <v>Robusta</v>
      </c>
      <c r="O990" t="str">
        <f t="shared" si="48"/>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6"/>
        <v>155.24999999999997</v>
      </c>
      <c r="N991" t="str">
        <f t="shared" si="47"/>
        <v>Arabica</v>
      </c>
      <c r="O991" t="str">
        <f t="shared" si="48"/>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6"/>
        <v>18.225000000000001</v>
      </c>
      <c r="N992" t="str">
        <f t="shared" si="47"/>
        <v>Excelsa</v>
      </c>
      <c r="O992" t="str">
        <f t="shared" si="48"/>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6"/>
        <v>15.54</v>
      </c>
      <c r="N993" t="str">
        <f t="shared" si="47"/>
        <v>Liberica</v>
      </c>
      <c r="O993" t="str">
        <f t="shared" si="48"/>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6"/>
        <v>109.36499999999999</v>
      </c>
      <c r="N994" t="str">
        <f t="shared" si="47"/>
        <v>Liberica</v>
      </c>
      <c r="O994" t="str">
        <f t="shared" si="48"/>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6"/>
        <v>77.699999999999989</v>
      </c>
      <c r="N995" t="str">
        <f t="shared" si="47"/>
        <v>Arabica</v>
      </c>
      <c r="O995" t="str">
        <f t="shared" si="48"/>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6"/>
        <v>8.9550000000000001</v>
      </c>
      <c r="N996" t="str">
        <f t="shared" si="47"/>
        <v>Arabica</v>
      </c>
      <c r="O996" t="str">
        <f t="shared" si="48"/>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6"/>
        <v>27.484999999999996</v>
      </c>
      <c r="N997" t="str">
        <f t="shared" si="47"/>
        <v>Robusta</v>
      </c>
      <c r="O997" t="str">
        <f t="shared" si="48"/>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6"/>
        <v>29.849999999999998</v>
      </c>
      <c r="N998" t="str">
        <f t="shared" si="47"/>
        <v>Robusta</v>
      </c>
      <c r="O998" t="str">
        <f t="shared" si="48"/>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6"/>
        <v>27</v>
      </c>
      <c r="N999" t="str">
        <f t="shared" si="47"/>
        <v>Arabica</v>
      </c>
      <c r="O999" t="str">
        <f t="shared" si="48"/>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6"/>
        <v>9.9499999999999993</v>
      </c>
      <c r="N1000" t="str">
        <f t="shared" si="47"/>
        <v>Arabica</v>
      </c>
      <c r="O1000" t="str">
        <f t="shared" si="48"/>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6"/>
        <v>12.375</v>
      </c>
      <c r="N1001" t="str">
        <f t="shared" si="47"/>
        <v>Excelsa</v>
      </c>
      <c r="O1001" t="str">
        <f t="shared" si="48"/>
        <v>Medium</v>
      </c>
      <c r="P1001" t="str">
        <f>_xlfn.XLOOKUP(Orders[[#This Row],[Customer ID]],customers!$A$1:$A$1001,customers!$I$1:$I$1001,,0)</f>
        <v>Yes</v>
      </c>
    </row>
    <row r="1002" spans="1:16" x14ac:dyDescent="0.35">
      <c r="F1002" s="2"/>
    </row>
    <row r="1003" spans="1:16" x14ac:dyDescent="0.35">
      <c r="F1003" s="2"/>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F985" zoomScale="115"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hp</cp:lastModifiedBy>
  <cp:revision/>
  <dcterms:created xsi:type="dcterms:W3CDTF">2022-11-26T09:51:45Z</dcterms:created>
  <dcterms:modified xsi:type="dcterms:W3CDTF">2023-07-10T10:50:28Z</dcterms:modified>
  <cp:category/>
  <cp:contentStatus/>
</cp:coreProperties>
</file>