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2.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C:\Users\ZAID\Desktop\"/>
    </mc:Choice>
  </mc:AlternateContent>
  <xr:revisionPtr revIDLastSave="0" documentId="13_ncr:1_{94BFD11E-795A-4CEA-9C79-85CE7CB165C2}" xr6:coauthVersionLast="47" xr6:coauthVersionMax="47" xr10:uidLastSave="{00000000-0000-0000-0000-000000000000}"/>
  <bookViews>
    <workbookView xWindow="-120" yWindow="-120" windowWidth="20730" windowHeight="11160" tabRatio="787" activeTab="8" xr2:uid="{00000000-000D-0000-FFFF-FFFF00000000}"/>
  </bookViews>
  <sheets>
    <sheet name="Sheet 2" sheetId="4" r:id="rId1"/>
    <sheet name="Combo Chart" sheetId="3" r:id="rId2"/>
    <sheet name="Waterfall Chart" sheetId="6" r:id="rId3"/>
    <sheet name="Pie Chart" sheetId="7" r:id="rId4"/>
    <sheet name="Map Chart" sheetId="8" r:id="rId5"/>
    <sheet name="Top 5 Cat" sheetId="9" r:id="rId6"/>
    <sheet name=" KPIs" sheetId="10" r:id="rId7"/>
    <sheet name="KPI YOY" sheetId="12" r:id="rId8"/>
    <sheet name="Dashboard" sheetId="13" r:id="rId9"/>
    <sheet name="Data" sheetId="1" r:id="rId10"/>
    <sheet name="layout" sheetId="2" state="hidden" r:id="rId11"/>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18" i="8" l="1"/>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5" i="8"/>
  <c r="E6" i="8"/>
  <c r="E7" i="8"/>
  <c r="E8" i="8"/>
  <c r="E9" i="8"/>
  <c r="E10" i="8"/>
  <c r="E11" i="8"/>
  <c r="E12" i="8"/>
  <c r="E13" i="8"/>
  <c r="E14" i="8"/>
  <c r="E15" i="8"/>
  <c r="E16" i="8"/>
  <c r="E17" i="8"/>
  <c r="E4" i="8"/>
  <c r="D5" i="6"/>
  <c r="D6" i="6"/>
  <c r="D7"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9" i="12"/>
  <c r="D9" i="12"/>
  <c r="B9" i="12"/>
  <c r="E9" i="12"/>
  <c r="F9" i="12"/>
  <c r="R17" i="10"/>
  <c r="F43" i="8"/>
  <c r="F25" i="8"/>
  <c r="F8" i="8"/>
  <c r="F16" i="8"/>
  <c r="F26" i="8"/>
  <c r="F31" i="8"/>
  <c r="N17" i="10"/>
  <c r="F44" i="8"/>
  <c r="F30" i="8"/>
  <c r="F33" i="8"/>
  <c r="F13" i="8"/>
  <c r="E7" i="6"/>
  <c r="E5" i="6"/>
  <c r="E4" i="6"/>
  <c r="J17" i="10"/>
  <c r="F45" i="8"/>
  <c r="F12" i="8"/>
  <c r="F36" i="8"/>
  <c r="F17" i="10"/>
  <c r="F46" i="8"/>
  <c r="F23" i="8"/>
  <c r="F34" i="8"/>
  <c r="F6" i="8"/>
  <c r="F17" i="8"/>
  <c r="E6" i="6"/>
  <c r="F47" i="8"/>
  <c r="F40" i="8"/>
  <c r="F21" i="8"/>
  <c r="F39" i="8"/>
  <c r="F27" i="8"/>
  <c r="F7" i="8"/>
  <c r="F10" i="8"/>
  <c r="F41" i="8"/>
  <c r="F24" i="8"/>
  <c r="F35" i="8"/>
  <c r="F18" i="8"/>
  <c r="B17" i="10"/>
  <c r="F29" i="8"/>
  <c r="F15" i="8"/>
  <c r="F19" i="8"/>
  <c r="F42" i="8"/>
  <c r="F37" i="8"/>
  <c r="F32" i="8"/>
  <c r="F28" i="8"/>
  <c r="F20" i="8"/>
  <c r="F11" i="8"/>
  <c r="F22" i="8"/>
  <c r="F5" i="8"/>
  <c r="F4" i="8"/>
  <c r="F38" i="8"/>
  <c r="F9" i="8"/>
  <c r="F14" i="8"/>
</calcChain>
</file>

<file path=xl/sharedStrings.xml><?xml version="1.0" encoding="utf-8"?>
<sst xmlns="http://schemas.openxmlformats.org/spreadsheetml/2006/main" count="135193" uniqueCount="10957">
  <si>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</si>
  <si>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</si>
  <si>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</si>
  <si>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</si>
  <si>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</si>
  <si>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</si>
  <si>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</si>
  <si>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</si>
  <si>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</si>
  <si>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</si>
  <si>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</si>
  <si>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</si>
  <si>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</si>
  <si>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</si>
  <si>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</si>
  <si>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</si>
  <si>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</si>
  <si>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</si>
  <si>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</si>
  <si>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</si>
  <si>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</si>
  <si>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</si>
  <si>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</si>
  <si>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</si>
  <si>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</si>
  <si>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</si>
  <si>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</si>
  <si>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</si>
  <si>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</si>
  <si>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</si>
  <si>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</si>
  <si>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</si>
  <si>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</si>
  <si>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</si>
  <si>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</si>
  <si>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</si>
  <si>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</si>
  <si>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</si>
  <si>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</si>
  <si>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</si>
  <si>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</si>
  <si>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</si>
  <si>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</si>
  <si>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</si>
  <si>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</si>
  <si>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</si>
  <si>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</si>
  <si>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</si>
  <si>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</si>
  <si>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</si>
  <si>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</si>
  <si>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</si>
  <si>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</si>
  <si>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</si>
  <si>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</si>
  <si>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</si>
  <si>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</si>
  <si>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</si>
  <si>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</si>
  <si>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</si>
  <si>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</si>
  <si>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</si>
  <si>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</si>
  <si>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</si>
  <si>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</si>
  <si>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</si>
  <si>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</si>
  <si>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</si>
  <si>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</si>
  <si>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</si>
  <si>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</si>
  <si>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</si>
  <si>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</si>
  <si>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</si>
  <si>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</si>
  <si>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</si>
  <si>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</si>
  <si>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</si>
  <si>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</si>
  <si>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</si>
  <si>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</si>
  <si>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</si>
  <si>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</si>
  <si>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</si>
  <si>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</si>
  <si>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</si>
  <si>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</si>
  <si>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</si>
  <si>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</si>
  <si>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</si>
  <si>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</si>
  <si>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</si>
  <si>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</si>
  <si>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</si>
  <si>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</si>
  <si>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</si>
  <si>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</si>
  <si>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</si>
  <si>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</si>
  <si>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</si>
  <si>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</si>
  <si>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</si>
  <si>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</si>
  <si>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</si>
  <si>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</si>
  <si>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</si>
  <si>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</si>
  <si>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</si>
  <si>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</si>
  <si>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</si>
  <si>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</si>
  <si>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</si>
  <si>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</si>
  <si>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</si>
  <si>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</si>
  <si>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</si>
  <si>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</si>
  <si>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</si>
  <si>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</si>
  <si>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</si>
  <si>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</si>
  <si>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</si>
  <si>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</si>
  <si>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</si>
  <si>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</si>
  <si>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</si>
  <si>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</si>
  <si>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</si>
  <si>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</si>
  <si>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</si>
  <si>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</si>
  <si>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</si>
  <si>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</si>
  <si>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</si>
  <si>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</si>
  <si>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</si>
  <si>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</si>
  <si>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</si>
  <si>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</si>
  <si>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</si>
  <si>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</si>
  <si>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</si>
  <si>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</si>
  <si>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</si>
  <si>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</si>
  <si>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</si>
  <si>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</si>
  <si>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</si>
  <si>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</si>
  <si>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</si>
  <si>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</si>
  <si>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</si>
  <si>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</si>
  <si>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</si>
  <si>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</si>
  <si>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</si>
  <si>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</si>
  <si>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</si>
  <si>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</si>
  <si>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</si>
  <si>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</si>
  <si>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</si>
  <si>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</si>
  <si>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</si>
  <si>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</si>
  <si>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</si>
  <si>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</si>
  <si>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</si>
  <si>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</si>
  <si>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</si>
  <si>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</si>
  <si>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</si>
  <si>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</si>
  <si>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</si>
  <si>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</si>
  <si>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</si>
  <si>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</si>
  <si>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</si>
  <si>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</si>
  <si>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</si>
  <si>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</si>
  <si>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</si>
  <si>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</si>
  <si>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</si>
  <si>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</si>
  <si>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</si>
  <si>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</si>
  <si>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</si>
  <si>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</si>
  <si>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</si>
  <si>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</si>
  <si>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</si>
  <si>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</si>
  <si>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</si>
  <si>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</si>
  <si>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</si>
  <si>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</si>
  <si>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</si>
  <si>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</si>
  <si>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</si>
  <si>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</si>
  <si>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</si>
  <si>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</si>
  <si>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</si>
  <si>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</si>
  <si>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</si>
  <si>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</si>
  <si>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</si>
  <si>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</si>
  <si>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</si>
  <si>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</si>
  <si>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</si>
  <si>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</si>
  <si>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</si>
  <si>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</si>
  <si>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</si>
  <si>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</si>
  <si>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</si>
  <si>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</si>
  <si>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</si>
  <si>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</si>
  <si>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</si>
  <si>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</si>
  <si>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</si>
  <si>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</si>
  <si>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</si>
  <si>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</si>
  <si>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</si>
  <si>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</si>
  <si>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</si>
  <si>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</si>
  <si>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</si>
  <si>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</si>
  <si>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</si>
  <si>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</si>
  <si>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</si>
  <si>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</si>
  <si>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</si>
  <si>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</si>
  <si>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</si>
  <si>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</si>
  <si>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</si>
  <si>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</si>
  <si>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</si>
  <si>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</si>
  <si>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</si>
  <si>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</si>
  <si>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</si>
  <si>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</si>
  <si>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</si>
  <si>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</si>
  <si>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</si>
  <si>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</si>
  <si>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</si>
  <si>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</si>
  <si>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</si>
  <si>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</si>
  <si>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</si>
  <si>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</si>
  <si>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</si>
  <si>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</si>
  <si>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</si>
  <si>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</si>
  <si>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</si>
  <si>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</si>
  <si>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</si>
  <si>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</si>
  <si>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</si>
  <si>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</si>
  <si>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</si>
  <si>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</si>
  <si>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</si>
  <si>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</si>
  <si>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</si>
  <si>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</si>
  <si>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</si>
  <si>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</si>
  <si>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</si>
  <si>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</si>
  <si>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</si>
  <si>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</si>
  <si>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</si>
  <si>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</si>
  <si>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</si>
  <si>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</si>
  <si>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</si>
  <si>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</si>
  <si>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</si>
  <si>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</si>
  <si>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</si>
  <si>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</si>
  <si>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</si>
  <si>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</si>
  <si>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</si>
  <si>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</si>
  <si>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</si>
  <si>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</si>
  <si>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</si>
  <si>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</si>
  <si>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</si>
  <si>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</si>
  <si>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</si>
  <si>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</si>
  <si>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</si>
  <si>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</si>
  <si>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</si>
  <si>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</si>
  <si>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</si>
  <si>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</si>
  <si>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</si>
  <si>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</si>
  <si>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</si>
  <si>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</si>
  <si>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</si>
  <si>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</si>
  <si>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</si>
  <si>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</si>
  <si>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</si>
  <si>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</si>
  <si>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</si>
  <si>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</si>
  <si>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</si>
  <si>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</si>
  <si>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</si>
  <si>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</si>
  <si>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</si>
  <si>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</si>
  <si>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</si>
  <si>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</si>
  <si>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</si>
  <si>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</si>
  <si>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</si>
  <si>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</si>
  <si>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</si>
  <si>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</si>
  <si>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</si>
  <si>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</si>
  <si>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</si>
  <si>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</si>
  <si>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</si>
  <si>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</si>
  <si>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</si>
  <si>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</si>
  <si>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</si>
  <si>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</si>
  <si>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</si>
  <si>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</si>
  <si>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</si>
  <si>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</si>
  <si>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</si>
  <si>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</si>
  <si>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</si>
  <si>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</si>
  <si>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</si>
  <si>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</si>
  <si>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</si>
  <si>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</si>
  <si>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</si>
  <si>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</si>
  <si>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</si>
  <si>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</si>
  <si>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</si>
  <si>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</si>
  <si>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</si>
  <si>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</si>
  <si>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</si>
  <si>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</si>
  <si>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</si>
  <si>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</si>
  <si>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</si>
  <si>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</si>
  <si>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</si>
  <si>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</si>
  <si>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</si>
  <si>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</si>
  <si>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</si>
  <si>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</si>
  <si>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</si>
  <si>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</si>
  <si>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</si>
  <si>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</si>
  <si>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</si>
  <si>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</si>
  <si>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</si>
  <si>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</si>
  <si>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</si>
  <si>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</si>
  <si>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</si>
  <si>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</si>
  <si>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</si>
  <si>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</si>
  <si>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</si>
  <si>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</si>
  <si>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</si>
  <si>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</si>
  <si>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</si>
  <si>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</si>
  <si>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</si>
  <si>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</si>
  <si>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</si>
  <si>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</si>
  <si>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</si>
  <si>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</si>
  <si>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</si>
  <si>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</si>
  <si>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</si>
  <si>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</si>
  <si>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</si>
  <si>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</si>
  <si>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</si>
  <si>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</si>
  <si>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</si>
  <si>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</si>
  <si>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</si>
  <si>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</si>
  <si>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</si>
  <si>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</si>
  <si>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</si>
  <si>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</si>
  <si>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</si>
  <si>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</si>
  <si>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</si>
  <si>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</si>
  <si>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</si>
  <si>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</si>
  <si>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</si>
  <si>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</si>
  <si>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</si>
  <si>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</si>
  <si>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</si>
  <si>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</si>
  <si>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</si>
  <si>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</si>
  <si>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</si>
  <si>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</si>
  <si>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</si>
  <si>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</si>
  <si>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</si>
  <si>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</si>
  <si>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</si>
  <si>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</si>
  <si>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</si>
  <si>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</si>
  <si>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</si>
  <si>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</si>
  <si>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</si>
  <si>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</si>
  <si>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</si>
  <si>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</si>
  <si>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</si>
  <si>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</si>
  <si>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</si>
  <si>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</si>
  <si>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</si>
  <si>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</si>
  <si>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</si>
  <si>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</si>
  <si>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</si>
  <si>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</si>
  <si>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</si>
  <si>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</si>
  <si>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</si>
  <si>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</si>
  <si>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</si>
  <si>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</si>
  <si>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</si>
  <si>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</si>
  <si>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</si>
  <si>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</si>
  <si>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</si>
  <si>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</si>
  <si>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</si>
  <si>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</si>
  <si>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</si>
  <si>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</si>
  <si>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</si>
  <si>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</si>
  <si>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</si>
  <si>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</si>
  <si>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</si>
  <si>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</si>
  <si>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</si>
  <si>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</si>
  <si>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</si>
  <si>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</si>
  <si>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</si>
  <si>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</si>
  <si>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</si>
  <si>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</si>
  <si>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</si>
  <si>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</si>
  <si>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</si>
  <si>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</si>
  <si>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</si>
  <si>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</si>
  <si>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</si>
  <si>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</si>
  <si>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</si>
  <si>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</si>
  <si>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</si>
  <si>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</si>
  <si>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</si>
  <si>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</si>
  <si>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</si>
  <si>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</si>
  <si>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</si>
  <si>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</si>
  <si>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</si>
  <si>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</si>
  <si>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</si>
  <si>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</si>
  <si>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</si>
  <si>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</si>
  <si>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</si>
  <si>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</si>
  <si>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</si>
  <si>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</si>
  <si>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</si>
  <si>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</si>
  <si>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</si>
  <si>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</si>
  <si>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</si>
  <si>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</si>
  <si>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</si>
  <si>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</si>
  <si>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</si>
  <si>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</si>
  <si>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</si>
  <si>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</si>
  <si>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</si>
  <si>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</si>
  <si>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</si>
  <si>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</si>
  <si>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</si>
  <si>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</si>
  <si>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</si>
  <si>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</si>
  <si>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</si>
  <si>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</si>
  <si>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</si>
  <si>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</si>
  <si>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</si>
  <si>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</si>
  <si>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</si>
  <si>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</si>
  <si>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</si>
  <si>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</si>
  <si>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</si>
  <si>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</si>
  <si>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</si>
  <si>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</si>
  <si>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</si>
  <si>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</si>
  <si>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</si>
  <si>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</si>
  <si>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</si>
  <si>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</si>
  <si>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</si>
  <si>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</si>
  <si>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</si>
  <si>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</si>
  <si>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</si>
  <si>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</si>
  <si>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</si>
  <si>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</si>
  <si>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</si>
  <si>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</si>
  <si>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</si>
  <si>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</si>
  <si>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</si>
  <si>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</si>
  <si>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</si>
  <si>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</si>
  <si>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</si>
  <si>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</si>
  <si>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</si>
  <si>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</si>
  <si>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</si>
  <si>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</si>
  <si>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</si>
  <si>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</si>
  <si>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</si>
  <si>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</si>
  <si>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</si>
  <si>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</si>
  <si>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</si>
  <si>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</si>
  <si>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</si>
  <si>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</si>
  <si>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</si>
  <si>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</si>
  <si>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</si>
  <si>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</si>
  <si>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</si>
  <si>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</si>
  <si>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</si>
  <si>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</si>
  <si>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</si>
  <si>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</si>
  <si>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</si>
  <si>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</si>
  <si>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</si>
  <si>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</si>
  <si>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</si>
  <si>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</si>
  <si>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</si>
  <si>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</si>
  <si>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</si>
  <si>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</si>
  <si>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</si>
  <si>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</si>
  <si>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</si>
  <si>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</si>
  <si>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</si>
  <si>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</si>
  <si>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</si>
  <si>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</si>
  <si>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</si>
  <si>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</si>
  <si>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</si>
  <si>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</si>
  <si>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</si>
  <si>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</si>
  <si>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</si>
  <si>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</si>
  <si>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</si>
  <si>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</si>
  <si>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</si>
  <si>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</si>
  <si>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</si>
  <si>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</si>
  <si>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</si>
  <si>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</si>
  <si>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</si>
  <si>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</si>
  <si>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</si>
  <si>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</si>
  <si>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</si>
  <si>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</si>
  <si>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</si>
  <si>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</si>
  <si>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</si>
  <si>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</si>
  <si>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</si>
  <si>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</si>
  <si>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</si>
  <si>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</si>
  <si>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</si>
  <si>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</si>
  <si>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</si>
  <si>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</si>
  <si>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</si>
  <si>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</si>
  <si>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</si>
  <si>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</si>
  <si>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</si>
  <si>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</si>
  <si>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</si>
  <si>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</si>
  <si>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</si>
  <si>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</si>
  <si>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</si>
  <si>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</si>
  <si>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</si>
  <si>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</si>
  <si>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</si>
  <si>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</si>
  <si>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</si>
  <si>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</si>
  <si>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</si>
  <si>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</si>
  <si>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</si>
  <si>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</si>
  <si>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</si>
  <si>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</si>
  <si>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</si>
  <si>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</si>
  <si>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</si>
  <si>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</si>
  <si>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</si>
  <si>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</si>
  <si>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</si>
  <si>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</si>
  <si>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</si>
  <si>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</si>
  <si>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</si>
  <si>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</si>
  <si>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</si>
  <si>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</si>
  <si>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</si>
  <si>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</si>
  <si>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</si>
  <si>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</si>
  <si>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</si>
  <si>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</si>
  <si>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</si>
  <si>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</si>
  <si>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</si>
  <si>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</si>
  <si>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</si>
  <si>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</si>
  <si>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</si>
  <si>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</si>
  <si>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</si>
  <si>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</si>
  <si>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</si>
  <si>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</si>
  <si>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</si>
  <si>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</si>
  <si>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</si>
  <si>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</si>
  <si>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</si>
  <si>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</si>
  <si>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</si>
  <si>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</si>
  <si>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</si>
  <si>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</si>
  <si>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</si>
  <si>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</si>
  <si>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</si>
  <si>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</si>
  <si>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</si>
  <si>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</si>
  <si>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</si>
  <si>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</si>
  <si>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</si>
  <si>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</si>
  <si>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</si>
  <si>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</si>
  <si>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</si>
  <si>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</si>
  <si>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</si>
  <si>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</si>
  <si>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</si>
  <si>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</si>
  <si>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</si>
  <si>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</si>
  <si>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</si>
  <si>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</si>
  <si>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</si>
  <si>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</si>
  <si>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</si>
  <si>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</si>
  <si>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</si>
  <si>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</si>
  <si>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</si>
  <si>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</si>
  <si>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</si>
  <si>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</si>
  <si>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</si>
  <si>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</si>
  <si>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</si>
  <si>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</si>
  <si>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</si>
  <si>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</si>
  <si>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</si>
  <si>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</si>
  <si>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</si>
  <si>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</si>
  <si>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</si>
  <si>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</si>
  <si>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</si>
  <si>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</si>
  <si>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</si>
  <si>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</si>
  <si>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</si>
  <si>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</si>
  <si>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</si>
  <si>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</si>
  <si>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</si>
  <si>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</si>
  <si>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</si>
  <si>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</si>
  <si>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</si>
  <si>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</si>
  <si>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</si>
  <si>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</si>
  <si>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</si>
  <si>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</si>
  <si>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</si>
  <si>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</si>
  <si>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</si>
  <si>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</si>
  <si>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</si>
  <si>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</si>
  <si>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</si>
  <si>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</si>
  <si>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</si>
  <si>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</si>
  <si>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</si>
  <si>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</si>
  <si>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</si>
  <si>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</si>
  <si>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</si>
  <si>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</si>
  <si>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</si>
  <si>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</si>
  <si>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</si>
  <si>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</si>
  <si>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</si>
  <si>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</si>
  <si>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</si>
  <si>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</si>
  <si>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</si>
  <si>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</si>
  <si>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</si>
  <si>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</si>
  <si>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</si>
  <si>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</si>
  <si>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</si>
  <si>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</si>
  <si>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</si>
  <si>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</si>
  <si>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</si>
  <si>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</si>
  <si>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</si>
  <si>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</si>
  <si>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</si>
  <si>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</si>
  <si>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</si>
  <si>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</si>
  <si>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</si>
  <si>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</si>
  <si>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</si>
  <si>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</si>
  <si>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</si>
  <si>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</si>
  <si>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</si>
  <si>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</si>
  <si>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</si>
  <si>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</si>
  <si>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</si>
  <si>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</si>
  <si>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</si>
  <si>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</si>
  <si>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</si>
  <si>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</si>
  <si>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</si>
  <si>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</si>
  <si>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</si>
  <si>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</si>
  <si>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</si>
  <si>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</si>
  <si>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</si>
  <si>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</si>
  <si>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</si>
  <si>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</si>
  <si>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</si>
  <si>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</si>
  <si>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</si>
  <si>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</si>
  <si>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</si>
  <si>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</si>
  <si>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</si>
  <si>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</si>
  <si>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</si>
  <si>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</si>
  <si>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</si>
  <si>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</si>
  <si>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</si>
  <si>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</si>
  <si>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</si>
  <si>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</si>
  <si>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</si>
  <si>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</si>
  <si>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</si>
  <si>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</si>
  <si>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</si>
  <si>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</si>
  <si>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</si>
  <si>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</si>
  <si>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</si>
  <si>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</si>
  <si>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</si>
  <si>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</si>
  <si>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</si>
  <si>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</si>
  <si>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</si>
  <si>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</si>
  <si>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</si>
  <si>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</si>
  <si>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</si>
  <si>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</si>
  <si>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</si>
  <si>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</si>
  <si>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</si>
  <si>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</si>
  <si>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</si>
  <si>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</si>
  <si>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</si>
  <si>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</si>
  <si>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</si>
  <si>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</si>
  <si>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</si>
  <si>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</si>
  <si>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</si>
  <si>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</si>
  <si>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</si>
  <si>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</si>
  <si>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</si>
  <si>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</si>
  <si>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</si>
  <si>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</si>
  <si>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</si>
  <si>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</si>
  <si>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</si>
  <si>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</si>
  <si>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</si>
  <si>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</si>
  <si>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</si>
  <si>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</si>
  <si>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</si>
  <si>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</si>
  <si>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</si>
  <si>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</si>
  <si>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</si>
  <si>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</si>
  <si>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</si>
  <si>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</si>
  <si>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</si>
  <si>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</si>
  <si>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</si>
  <si>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</si>
  <si>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</si>
  <si>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</si>
  <si>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</si>
  <si>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</si>
  <si>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</si>
  <si>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</si>
  <si>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</si>
  <si>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</si>
  <si>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</si>
  <si>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</si>
  <si>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</si>
  <si>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</si>
  <si>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</si>
  <si>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</si>
  <si>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</si>
  <si>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</si>
  <si>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</si>
  <si>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</si>
  <si>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</si>
  <si>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</si>
  <si>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</si>
  <si>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</si>
  <si>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</si>
  <si>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</si>
  <si>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</si>
  <si>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</si>
  <si>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</si>
  <si>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</si>
  <si>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</si>
  <si>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</si>
  <si>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</si>
  <si>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</si>
  <si>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</si>
  <si>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</si>
  <si>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</si>
  <si>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</si>
  <si>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</si>
  <si>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</si>
  <si>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</si>
  <si>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</si>
  <si>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</si>
  <si>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</si>
  <si>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</si>
  <si>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</si>
  <si>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</si>
  <si>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</si>
  <si>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</si>
  <si>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</si>
  <si>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</si>
  <si>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</si>
  <si>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</si>
  <si>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</si>
  <si>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</si>
  <si>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</si>
  <si>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</si>
  <si>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</si>
  <si>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</si>
  <si>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</si>
  <si>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</si>
  <si>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</si>
  <si>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</si>
  <si>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</si>
  <si>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</si>
  <si>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</si>
  <si>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</si>
  <si>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</si>
  <si>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</si>
  <si>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</si>
  <si>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</si>
  <si>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</si>
  <si>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</si>
  <si>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</si>
  <si>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</si>
  <si>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</si>
  <si>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</si>
  <si>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</si>
  <si>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</si>
  <si>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</si>
  <si>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</si>
  <si>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</si>
  <si>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</si>
  <si>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</si>
  <si>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</si>
  <si>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</si>
  <si>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</si>
  <si>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</si>
  <si>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</si>
  <si>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</si>
  <si>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</si>
  <si>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</si>
  <si>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</si>
  <si>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</si>
  <si>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</si>
  <si>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</si>
  <si>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</si>
  <si>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</si>
  <si>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</si>
  <si>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</si>
  <si>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</si>
  <si>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</si>
  <si>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</si>
  <si>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</si>
  <si>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</si>
  <si>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</si>
  <si>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</si>
  <si>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</si>
  <si>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</si>
  <si>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</si>
  <si>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</si>
  <si>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</si>
  <si>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</si>
  <si>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</si>
  <si>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</si>
  <si>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</si>
  <si>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</si>
  <si>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</si>
  <si>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</si>
  <si>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</si>
  <si>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</si>
  <si>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</si>
  <si>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</si>
  <si>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</si>
  <si>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</si>
  <si>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</si>
  <si>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</si>
  <si>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</si>
  <si>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</si>
  <si>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</si>
  <si>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</si>
  <si>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</si>
  <si>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</si>
  <si>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</si>
  <si>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</si>
  <si>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</si>
  <si>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</si>
  <si>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</si>
  <si>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</si>
  <si>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</si>
  <si>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</si>
  <si>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</si>
  <si>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</si>
  <si>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</si>
  <si>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</si>
  <si>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</si>
  <si>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</si>
  <si>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</si>
  <si>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</si>
  <si>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</si>
  <si>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</si>
  <si>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</si>
  <si>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</si>
  <si>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</si>
  <si>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</si>
  <si>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</si>
  <si>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</si>
  <si>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</si>
  <si>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</si>
  <si>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</si>
  <si>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</si>
  <si>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</si>
  <si>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</si>
  <si>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</si>
  <si>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</si>
  <si>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</si>
  <si>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</si>
  <si>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</si>
  <si>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</si>
  <si>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</si>
  <si>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</si>
  <si>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</si>
  <si>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</si>
  <si>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</si>
  <si>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</si>
  <si>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</si>
  <si>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</si>
  <si>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</si>
  <si>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</si>
  <si>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</si>
  <si>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</si>
  <si>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</si>
  <si>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</si>
  <si>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</si>
  <si>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</si>
  <si>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</si>
  <si>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</si>
  <si>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</si>
  <si>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</si>
  <si>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</si>
  <si>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</si>
  <si>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</si>
  <si>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</si>
  <si>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</si>
  <si>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</si>
  <si>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</si>
  <si>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</si>
  <si>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</si>
  <si>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</si>
  <si>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</si>
  <si>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</si>
  <si>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</si>
  <si>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</si>
  <si>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</si>
  <si>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</si>
  <si>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</si>
  <si>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</si>
  <si>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</si>
  <si>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</si>
  <si>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</si>
  <si>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</si>
  <si>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</si>
  <si>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</si>
  <si>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</si>
  <si>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</si>
  <si>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</si>
  <si>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</si>
  <si>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</si>
  <si>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</si>
  <si>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</si>
  <si>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</si>
  <si>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</si>
  <si>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</si>
  <si>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</si>
  <si>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</si>
  <si>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</si>
  <si>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</si>
  <si>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</si>
  <si>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</si>
  <si>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</si>
  <si>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</si>
  <si>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</si>
  <si>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</si>
  <si>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</si>
  <si>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</si>
  <si>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</si>
  <si>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</si>
  <si>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</si>
  <si>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</si>
  <si>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</si>
  <si>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</si>
  <si>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</si>
  <si>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</si>
  <si>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</si>
  <si>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</si>
  <si>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</si>
  <si>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</si>
  <si>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</si>
  <si>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</si>
  <si>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</si>
  <si>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</si>
  <si>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</si>
  <si>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</si>
  <si>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</si>
  <si>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</si>
  <si>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</si>
  <si>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</si>
  <si>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</si>
  <si>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</si>
  <si>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</si>
  <si>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</si>
  <si>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</si>
  <si>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</si>
  <si>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</si>
  <si>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</si>
  <si>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</si>
  <si>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</si>
  <si>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</si>
  <si>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</si>
  <si>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</si>
  <si>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</si>
  <si>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</si>
  <si>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</si>
  <si>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</si>
  <si>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</si>
  <si>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</si>
  <si>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</si>
  <si>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</si>
  <si>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</si>
  <si>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</si>
  <si>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</si>
  <si>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</si>
  <si>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</si>
  <si>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</si>
  <si>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</si>
  <si>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</si>
  <si>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</si>
  <si>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</si>
  <si>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</si>
  <si>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</si>
  <si>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</si>
  <si>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</si>
  <si>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</si>
  <si>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</si>
  <si>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</si>
  <si>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</si>
  <si>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</si>
  <si>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</si>
  <si>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</si>
  <si>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</si>
  <si>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</si>
  <si>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</si>
  <si>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</si>
  <si>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</si>
  <si>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</si>
  <si>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</si>
  <si>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</si>
  <si>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</si>
  <si>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</si>
  <si>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</si>
  <si>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</si>
  <si>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</si>
  <si>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</si>
  <si>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</si>
  <si>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</si>
  <si>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</si>
  <si>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</si>
  <si>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</si>
  <si>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</si>
  <si>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</si>
  <si>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</si>
  <si>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</si>
  <si>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</si>
  <si>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</si>
  <si>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</si>
  <si>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</si>
  <si>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</si>
  <si>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</si>
  <si>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</si>
  <si>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</si>
  <si>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</si>
  <si>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</si>
  <si>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</si>
  <si>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</si>
  <si>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</si>
  <si>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</si>
  <si>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</si>
  <si>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</si>
  <si>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</si>
  <si>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</si>
  <si>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</si>
  <si>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</si>
  <si>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</si>
  <si>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</si>
  <si>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</si>
  <si>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</si>
  <si>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</si>
  <si>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</si>
  <si>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</si>
  <si>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</si>
  <si>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</si>
  <si>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</si>
  <si>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</si>
  <si>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</si>
  <si>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</si>
  <si>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</si>
  <si>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</si>
  <si>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</si>
  <si>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</si>
  <si>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</si>
  <si>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</si>
  <si>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</si>
  <si>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</si>
  <si>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</si>
  <si>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</si>
  <si>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</si>
  <si>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</si>
  <si>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</si>
  <si>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</si>
  <si>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</si>
  <si>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</si>
  <si>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</si>
  <si>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</si>
  <si>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</si>
  <si>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</si>
  <si>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</si>
  <si>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</si>
  <si>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</si>
  <si>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</si>
  <si>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</si>
  <si>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</si>
  <si>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</si>
  <si>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</si>
  <si>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</si>
  <si>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</si>
  <si>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</si>
  <si>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</si>
  <si>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</si>
  <si>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</si>
  <si>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</si>
  <si>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</si>
  <si>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</si>
  <si>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</si>
  <si>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</si>
  <si>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</si>
  <si>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</si>
  <si>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</si>
  <si>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</si>
  <si>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</si>
  <si>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</si>
  <si>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</si>
  <si>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</si>
  <si>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</si>
  <si>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</si>
  <si>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</si>
  <si>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</si>
  <si>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</si>
  <si>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</si>
  <si>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</si>
  <si>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</si>
  <si>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</si>
  <si>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</si>
  <si>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</si>
  <si>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</si>
  <si>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</si>
  <si>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</si>
  <si>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</si>
  <si>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</si>
  <si>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</si>
  <si>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</si>
  <si>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</si>
  <si>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</si>
  <si>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</si>
  <si>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</si>
  <si>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</si>
  <si>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</si>
  <si>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</si>
  <si>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</si>
  <si>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</si>
  <si>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</si>
  <si>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</si>
  <si>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</si>
  <si>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</si>
  <si>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</si>
  <si>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</si>
  <si>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</si>
  <si>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</si>
  <si>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</si>
  <si>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</si>
  <si>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</si>
  <si>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</si>
  <si>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</si>
  <si>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</si>
  <si>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</si>
  <si>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</si>
  <si>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</si>
  <si>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</si>
  <si>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</si>
  <si>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</si>
  <si>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</si>
  <si>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</si>
  <si>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</si>
  <si>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</si>
  <si>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</si>
  <si>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</si>
  <si>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</si>
  <si>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</si>
  <si>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</si>
  <si>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</si>
  <si>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</si>
  <si>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</si>
  <si>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</si>
  <si>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</si>
  <si>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</si>
  <si>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</si>
  <si>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</si>
  <si>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</si>
  <si>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</si>
  <si>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</si>
  <si>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</si>
  <si>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</si>
  <si>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</si>
  <si>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</si>
  <si>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</si>
  <si>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</si>
  <si>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</si>
  <si>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</si>
  <si>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</si>
  <si>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</si>
  <si>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</si>
  <si>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</si>
  <si>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</si>
  <si>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</si>
  <si>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</si>
  <si>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</si>
  <si>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</si>
  <si>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</si>
  <si>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</si>
  <si>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</si>
  <si>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</si>
  <si>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</si>
  <si>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</si>
  <si>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</si>
  <si>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</si>
  <si>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</si>
  <si>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</si>
  <si>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</si>
  <si>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</si>
  <si>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</si>
  <si>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</si>
  <si>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</si>
  <si>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</si>
  <si>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</si>
  <si>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</si>
  <si>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</si>
  <si>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</si>
  <si>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</si>
  <si>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</si>
  <si>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</si>
  <si>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</si>
  <si>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</si>
  <si>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</si>
  <si>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</si>
  <si>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</si>
  <si>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</si>
  <si>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</si>
  <si>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</si>
  <si>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</si>
  <si>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</si>
  <si>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</si>
  <si>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</si>
  <si>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</si>
  <si>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</si>
  <si>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</si>
  <si>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</si>
  <si>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</si>
  <si>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</si>
  <si>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</si>
  <si>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</si>
  <si>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</si>
  <si>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</si>
  <si>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</si>
  <si>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</si>
  <si>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</si>
  <si>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</si>
  <si>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</si>
  <si>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</si>
  <si>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</si>
  <si>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</si>
  <si>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</si>
  <si>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</si>
  <si>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</si>
  <si>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</si>
  <si>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</si>
  <si>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</si>
  <si>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</si>
  <si>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</si>
  <si>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</si>
  <si>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</si>
  <si>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</si>
  <si>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</si>
  <si>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</si>
  <si>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</si>
  <si>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</si>
  <si>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</si>
  <si>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</si>
  <si>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</si>
  <si>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</si>
  <si>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</si>
  <si>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</si>
  <si>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</si>
  <si>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</si>
  <si>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</si>
  <si>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</si>
  <si>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</si>
  <si>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</si>
  <si>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</si>
  <si>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</si>
  <si>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</si>
  <si>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</si>
  <si>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</si>
  <si>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</si>
  <si>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</si>
  <si>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</si>
  <si>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</si>
  <si>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</si>
  <si>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</si>
  <si>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</si>
  <si>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</si>
  <si>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</si>
  <si>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</si>
  <si>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</si>
  <si>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</si>
  <si>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</si>
  <si>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</si>
  <si>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</si>
  <si>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</si>
  <si>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</si>
  <si>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</si>
  <si>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</si>
  <si>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</si>
  <si>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</si>
  <si>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</si>
  <si>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</si>
  <si>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</si>
  <si>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</si>
  <si>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</si>
  <si>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</si>
  <si>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</si>
  <si>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</si>
  <si>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</si>
  <si>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</si>
  <si>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</si>
  <si>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</si>
  <si>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</si>
  <si>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</si>
  <si>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</si>
  <si>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</si>
  <si>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</si>
  <si>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</si>
  <si>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</si>
  <si>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</si>
  <si>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</si>
  <si>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</si>
  <si>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</si>
  <si>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</si>
  <si>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</si>
  <si>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</si>
  <si>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</si>
  <si>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</si>
  <si>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</si>
  <si>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</si>
  <si>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</si>
  <si>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</si>
  <si>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</si>
  <si>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</si>
  <si>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</si>
  <si>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</si>
  <si>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</si>
  <si>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</si>
  <si>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</si>
  <si>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</si>
  <si>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</si>
  <si>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</si>
  <si>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</si>
  <si>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</si>
  <si>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</si>
  <si>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</si>
  <si>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</si>
  <si>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</si>
  <si>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</si>
  <si>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</si>
  <si>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</si>
  <si>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</si>
  <si>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</si>
  <si>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</si>
  <si>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</si>
  <si>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</si>
  <si>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</si>
  <si>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</si>
  <si>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</si>
  <si>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</si>
  <si>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</si>
  <si>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</si>
  <si>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</si>
  <si>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</si>
  <si>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</si>
  <si>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</si>
  <si>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</si>
  <si>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</si>
  <si>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</si>
  <si>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</si>
  <si>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</si>
  <si>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</si>
  <si>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</si>
  <si>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</si>
  <si>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</si>
  <si>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</si>
  <si>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</si>
  <si>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</si>
  <si>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</si>
  <si>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</si>
  <si>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</si>
  <si>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</si>
  <si>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</si>
  <si>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</si>
  <si>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</si>
  <si>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</si>
  <si>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</si>
  <si>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</si>
  <si>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</si>
  <si>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</si>
  <si>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</si>
  <si>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</si>
  <si>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</si>
  <si>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</si>
  <si>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</si>
  <si>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</si>
  <si>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</si>
  <si>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</si>
  <si>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</si>
  <si>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</si>
  <si>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</si>
  <si>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</si>
  <si>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</si>
  <si>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</si>
  <si>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</si>
  <si>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</si>
  <si>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</si>
  <si>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</si>
  <si>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</si>
  <si>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</si>
  <si>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</si>
  <si>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</si>
  <si>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</si>
  <si>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</si>
  <si>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</si>
  <si>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</si>
  <si>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</si>
  <si>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</si>
  <si>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</si>
  <si>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</si>
  <si>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</si>
  <si>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</si>
  <si>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</si>
  <si>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</si>
  <si>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</si>
  <si>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</si>
  <si>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</si>
  <si>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</si>
  <si>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</si>
  <si>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</si>
  <si>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</si>
  <si>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</si>
  <si>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</si>
  <si>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</si>
  <si>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</si>
  <si>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</si>
  <si>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</si>
  <si>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</si>
  <si>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</si>
  <si>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</si>
  <si>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</si>
  <si>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</si>
  <si>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</si>
  <si>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</si>
  <si>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</si>
  <si>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</si>
  <si>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</si>
  <si>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</si>
  <si>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</si>
  <si>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</si>
  <si>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</si>
  <si>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</si>
  <si>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</si>
  <si>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</si>
  <si>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</si>
  <si>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</si>
  <si>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</si>
  <si>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</si>
  <si>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</si>
  <si>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</si>
  <si>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</si>
  <si>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</si>
  <si>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</si>
  <si>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</si>
  <si>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</si>
  <si>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</si>
  <si>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</si>
  <si>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</si>
  <si>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</si>
  <si>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</si>
  <si>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</si>
  <si>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</si>
  <si>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</si>
  <si>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</si>
  <si>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</si>
  <si>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</si>
  <si>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</si>
  <si>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</si>
  <si>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</si>
  <si>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</si>
  <si>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</si>
  <si>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</si>
  <si>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</si>
  <si>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</si>
  <si>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</si>
  <si>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</si>
  <si>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</si>
  <si>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</si>
  <si>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</si>
  <si>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</si>
  <si>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</si>
  <si>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</si>
  <si>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</si>
  <si>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</si>
  <si>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</si>
  <si>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</si>
  <si>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</si>
  <si>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</si>
  <si>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</si>
  <si>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</si>
  <si>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</si>
  <si>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</si>
  <si>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</si>
  <si>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</si>
  <si>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</si>
  <si>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</si>
  <si>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</si>
  <si>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</si>
  <si>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</si>
  <si>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</si>
  <si>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</si>
  <si>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</si>
  <si>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</si>
  <si>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</si>
  <si>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</si>
  <si>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</si>
  <si>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</si>
  <si>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</si>
  <si>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</si>
  <si>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</si>
  <si>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</si>
  <si>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</si>
  <si>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</si>
  <si>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</si>
  <si>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</si>
  <si>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</si>
  <si>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</si>
  <si>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</si>
  <si>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</si>
  <si>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</si>
  <si>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</si>
  <si>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</si>
  <si>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</si>
  <si>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</si>
  <si>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</si>
  <si>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</si>
  <si>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</si>
  <si>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</si>
  <si>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</si>
  <si>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</si>
  <si>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</si>
  <si>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</si>
  <si>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</si>
  <si>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</si>
  <si>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</si>
  <si>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</si>
  <si>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</si>
  <si>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</si>
  <si>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</si>
  <si>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</si>
  <si>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</si>
  <si>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</si>
  <si>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</si>
  <si>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</si>
  <si>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</si>
  <si>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</si>
  <si>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</si>
  <si>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</si>
  <si>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</si>
  <si>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</si>
  <si>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</si>
  <si>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</si>
  <si>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</si>
  <si>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</si>
  <si>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</si>
  <si>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</si>
  <si>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</si>
  <si>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</si>
  <si>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</si>
  <si>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</si>
  <si>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</si>
  <si>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</si>
  <si>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</si>
  <si>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</si>
  <si>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</si>
  <si>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</si>
  <si>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</si>
  <si>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</si>
  <si>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</si>
  <si>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</si>
  <si>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</si>
  <si>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</si>
  <si>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</si>
  <si>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</si>
  <si>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</si>
  <si>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</si>
  <si>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</si>
  <si>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</si>
  <si>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</si>
  <si>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</si>
  <si>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</si>
  <si>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</si>
  <si>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</si>
  <si>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</si>
  <si>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</si>
  <si>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</si>
  <si>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</si>
  <si>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</si>
  <si>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</si>
  <si>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</si>
  <si>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</si>
  <si>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</si>
  <si>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</si>
  <si>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</si>
  <si>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</si>
  <si>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</si>
  <si>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</si>
  <si>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</si>
  <si>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</si>
  <si>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</si>
  <si>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</si>
  <si>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</si>
  <si>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</si>
  <si>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</si>
  <si>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</si>
  <si>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</si>
  <si>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</si>
  <si>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</si>
  <si>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</si>
  <si>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</si>
  <si>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</si>
  <si>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</si>
  <si>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</si>
  <si>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</si>
  <si>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</si>
  <si>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</si>
  <si>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</si>
  <si>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</si>
  <si>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</si>
  <si>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</si>
  <si>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</si>
  <si>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</si>
  <si>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</si>
  <si>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</si>
  <si>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</si>
  <si>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</si>
  <si>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</si>
  <si>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</si>
  <si>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</si>
  <si>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</si>
  <si>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</si>
  <si>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</si>
  <si>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</si>
  <si>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</si>
  <si>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</si>
  <si>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</si>
  <si>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</si>
  <si>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</si>
  <si>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</si>
  <si>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</si>
  <si>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</si>
  <si>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</si>
  <si>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</si>
  <si>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</si>
  <si>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</si>
  <si>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</si>
  <si>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</si>
  <si>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</si>
  <si>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</si>
  <si>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</si>
  <si>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</si>
  <si>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</si>
  <si>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</si>
  <si>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</si>
  <si>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</si>
  <si>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</si>
  <si>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</si>
  <si>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</si>
  <si>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</si>
  <si>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</si>
  <si>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</si>
  <si>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</si>
  <si>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</si>
  <si>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</si>
  <si>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</si>
  <si>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</si>
  <si>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</si>
  <si>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</si>
  <si>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</si>
  <si>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</si>
  <si>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</si>
  <si>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</si>
  <si>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</si>
  <si>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</si>
  <si>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</si>
  <si>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</si>
  <si>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</si>
  <si>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</si>
  <si>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</si>
  <si>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</si>
  <si>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</si>
  <si>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</si>
  <si>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</si>
  <si>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</si>
  <si>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</si>
  <si>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</si>
  <si>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</si>
  <si>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</si>
  <si>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</si>
  <si>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</si>
  <si>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</si>
  <si>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</si>
  <si>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</si>
  <si>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</si>
  <si>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</si>
  <si>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</si>
  <si>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</si>
  <si>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</si>
  <si>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</si>
  <si>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</si>
  <si>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</si>
  <si>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</si>
  <si>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</si>
  <si>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</si>
  <si>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</si>
  <si>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</si>
  <si>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</si>
  <si>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</si>
  <si>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</si>
  <si>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</si>
  <si>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</si>
  <si>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</si>
  <si>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</si>
  <si>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</si>
  <si>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</si>
  <si>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</si>
  <si>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</si>
  <si>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</si>
  <si>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</si>
  <si>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</si>
  <si>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</si>
  <si>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</si>
  <si>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</si>
  <si>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</si>
  <si>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</si>
  <si>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</si>
  <si>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</si>
  <si>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</si>
  <si>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</si>
  <si>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</si>
  <si>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</si>
  <si>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</si>
  <si>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</si>
  <si>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</si>
  <si>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</si>
  <si>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</si>
  <si>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</si>
  <si>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</si>
  <si>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</si>
  <si>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</si>
  <si>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</si>
  <si>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</si>
  <si>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</si>
  <si>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</si>
  <si>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</si>
  <si>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</si>
  <si>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</si>
  <si>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</si>
  <si>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</si>
  <si>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</si>
  <si>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</si>
  <si>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</si>
  <si>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</si>
  <si>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</si>
  <si>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</si>
  <si>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</si>
  <si>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</si>
  <si>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</si>
  <si>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</si>
  <si>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</si>
  <si>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</si>
  <si>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</si>
  <si>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</si>
  <si>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</si>
  <si>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</si>
  <si>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</si>
  <si>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</si>
  <si>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</si>
  <si>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</si>
  <si>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</si>
  <si>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</si>
  <si>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</si>
  <si>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</si>
  <si>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</si>
  <si>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</si>
  <si>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</si>
  <si>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</si>
  <si>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</si>
  <si>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</si>
  <si>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</si>
  <si>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</si>
  <si>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</si>
  <si>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</si>
  <si>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</si>
  <si>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</si>
  <si>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</si>
  <si>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</si>
  <si>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</si>
  <si>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</si>
  <si>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</si>
  <si>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</si>
  <si>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</si>
  <si>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</si>
  <si>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</si>
  <si>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</si>
  <si>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</si>
  <si>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</si>
  <si>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</si>
  <si>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</si>
  <si>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</si>
  <si>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</si>
  <si>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</si>
  <si>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</si>
  <si>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</si>
  <si>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</si>
  <si>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</si>
  <si>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</si>
  <si>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</si>
  <si>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</si>
  <si>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</si>
  <si>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</si>
  <si>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</si>
  <si>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</si>
  <si>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</si>
  <si>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</si>
  <si>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</si>
  <si>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</si>
  <si>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</si>
  <si>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</si>
  <si>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</si>
  <si>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</si>
  <si>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</si>
  <si>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</si>
  <si>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</si>
  <si>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</si>
  <si>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</si>
  <si>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</si>
  <si>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</si>
  <si>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</si>
  <si>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</si>
  <si>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</si>
  <si>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</si>
  <si>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</si>
  <si>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</si>
  <si>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</si>
  <si>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</si>
  <si>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</si>
  <si>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</si>
  <si>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</si>
  <si>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</si>
  <si>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</si>
  <si>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</si>
  <si>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</si>
  <si>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</si>
  <si>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</si>
  <si>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</si>
  <si>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</si>
  <si>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</si>
  <si>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</si>
  <si>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</si>
  <si>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</si>
  <si>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</si>
  <si>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</si>
  <si>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</si>
  <si>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</si>
  <si>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</si>
  <si>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</si>
  <si>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</si>
  <si>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</si>
  <si>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</si>
  <si>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</si>
  <si>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</si>
  <si>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</si>
  <si>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</si>
  <si>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</si>
  <si>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</si>
  <si>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</si>
  <si>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</si>
  <si>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</si>
  <si>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</si>
  <si>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</si>
  <si>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</si>
  <si>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</si>
  <si>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</si>
  <si>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</si>
  <si>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</si>
  <si>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</si>
  <si>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</si>
  <si>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</si>
  <si>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</si>
  <si>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</si>
  <si>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</si>
  <si>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</si>
  <si>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</si>
  <si>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</si>
  <si>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</si>
  <si>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</si>
  <si>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</si>
  <si>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</si>
  <si>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</si>
  <si>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</si>
  <si>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</si>
  <si>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</si>
  <si>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</si>
  <si>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</si>
  <si>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</si>
  <si>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</si>
  <si>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</si>
  <si>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</si>
  <si>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</si>
  <si>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</si>
  <si>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</si>
  <si>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</si>
  <si>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</si>
  <si>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</si>
  <si>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</si>
  <si>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</si>
  <si>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</si>
  <si>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</si>
  <si>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</si>
  <si>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</si>
  <si>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</si>
  <si>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</si>
  <si>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</si>
  <si>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</si>
  <si>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</si>
  <si>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</si>
  <si>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</si>
  <si>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</si>
  <si>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</si>
  <si>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</si>
  <si>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</si>
  <si>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</si>
  <si>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</si>
  <si>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</si>
  <si>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</si>
  <si>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</si>
  <si>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</si>
  <si>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</si>
  <si>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</si>
  <si>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</si>
  <si>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</si>
  <si>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</si>
  <si>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</si>
  <si>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</si>
  <si>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</si>
  <si>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</si>
  <si>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</si>
  <si>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</si>
  <si>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</si>
  <si>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</si>
  <si>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</si>
  <si>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</si>
  <si>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</si>
  <si>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</si>
  <si>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</si>
  <si>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</si>
  <si>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</si>
  <si>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</si>
  <si>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</si>
  <si>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</si>
  <si>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</si>
  <si>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</si>
  <si>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</si>
  <si>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</si>
  <si>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</si>
  <si>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</si>
  <si>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</si>
  <si>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</si>
  <si>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</si>
  <si>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</si>
  <si>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</si>
  <si>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</si>
  <si>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</si>
  <si>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</si>
  <si>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</si>
  <si>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</si>
  <si>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</si>
  <si>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</si>
  <si>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</si>
  <si>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</si>
  <si>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</si>
  <si>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</si>
  <si>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</si>
  <si>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</si>
  <si>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</si>
  <si>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</si>
  <si>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</si>
  <si>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</si>
  <si>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</si>
  <si>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</si>
  <si>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</si>
  <si>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</si>
  <si>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</si>
  <si>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</si>
  <si>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</si>
  <si>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</si>
  <si>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</si>
  <si>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</si>
  <si>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</si>
  <si>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</si>
  <si>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</si>
  <si>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</si>
  <si>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</si>
  <si>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</si>
  <si>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</si>
  <si>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</si>
  <si>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</si>
  <si>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</si>
  <si>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</si>
  <si>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</si>
  <si>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</si>
  <si>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</si>
  <si>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</si>
  <si>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</si>
  <si>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</si>
  <si>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</si>
  <si>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</si>
  <si>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</si>
  <si>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</si>
  <si>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</si>
  <si>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</si>
  <si>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</si>
  <si>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</si>
  <si>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</si>
  <si>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</si>
  <si>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</si>
  <si>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</si>
  <si>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</si>
  <si>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</si>
  <si>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</si>
  <si>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</si>
  <si>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</si>
  <si>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</si>
  <si>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</si>
  <si>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</si>
  <si>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</si>
  <si>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</si>
  <si>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</si>
  <si>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</si>
  <si>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</si>
  <si>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</si>
  <si>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</si>
  <si>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</si>
  <si>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</si>
  <si>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</si>
  <si>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</si>
  <si>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</si>
  <si>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</si>
  <si>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</si>
  <si>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</si>
  <si>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</si>
  <si>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</si>
  <si>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</si>
  <si>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</si>
  <si>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</si>
  <si>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</si>
  <si>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</si>
  <si>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</si>
  <si>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</si>
  <si>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</si>
  <si>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</si>
  <si>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</si>
  <si>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</si>
  <si>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</si>
  <si>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</si>
  <si>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</si>
  <si>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</si>
  <si>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</si>
  <si>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</si>
  <si>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</si>
  <si>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</si>
  <si>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</si>
  <si>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</si>
  <si>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</si>
  <si>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</si>
  <si>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</si>
  <si>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</si>
  <si>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</si>
  <si>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</si>
  <si>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</si>
  <si>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</si>
  <si>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</si>
  <si>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</si>
  <si>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</si>
  <si>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</si>
  <si>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</si>
  <si>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</si>
  <si>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</si>
  <si>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</si>
  <si>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</si>
  <si>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</si>
  <si>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</si>
  <si>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</si>
  <si>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</si>
  <si>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</si>
  <si>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</si>
  <si>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</si>
  <si>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</si>
  <si>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</si>
  <si>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</si>
  <si>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</si>
  <si>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</si>
  <si>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</si>
  <si>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</si>
  <si>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</si>
  <si>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</si>
  <si>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</si>
  <si>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</si>
  <si>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</si>
  <si>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</si>
  <si>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</si>
  <si>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</si>
  <si>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</si>
  <si>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</si>
  <si>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</si>
  <si>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</si>
  <si>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</si>
  <si>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</si>
  <si>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</si>
  <si>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</si>
  <si>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</si>
  <si>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</si>
  <si>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</si>
  <si>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</si>
  <si>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</si>
  <si>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</si>
  <si>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</si>
  <si>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</si>
  <si>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</si>
  <si>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</si>
  <si>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</si>
  <si>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</si>
  <si>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</si>
  <si>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</si>
  <si>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</si>
  <si>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</si>
  <si>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</si>
  <si>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</si>
  <si>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</si>
  <si>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</si>
  <si>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</si>
  <si>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</si>
  <si>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</si>
  <si>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</si>
  <si>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</si>
  <si>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</si>
  <si>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</si>
  <si>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</si>
  <si>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</si>
  <si>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</si>
  <si>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</si>
  <si>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</si>
  <si>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</si>
  <si>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</si>
  <si>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</si>
  <si>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</si>
  <si>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</si>
  <si>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</si>
  <si>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</si>
  <si>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</si>
  <si>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</si>
  <si>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</si>
  <si>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</si>
  <si>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</si>
  <si>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</si>
  <si>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</si>
  <si>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</si>
  <si>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</si>
  <si>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</si>
  <si>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</si>
  <si>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</si>
  <si>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</si>
  <si>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</si>
  <si>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</si>
  <si>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</si>
  <si>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</si>
  <si>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</si>
  <si>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</si>
  <si>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</si>
  <si>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</si>
  <si>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</si>
  <si>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</si>
  <si>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</si>
  <si>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</si>
  <si>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</si>
  <si>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</si>
  <si>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</si>
  <si>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</si>
  <si>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</si>
  <si>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</si>
  <si>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</si>
  <si>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</si>
  <si>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</si>
  <si>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</si>
  <si>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</si>
  <si>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</si>
  <si>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</si>
  <si>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</si>
  <si>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</si>
  <si>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</si>
  <si>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</si>
  <si>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</si>
  <si>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</si>
  <si>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</si>
  <si>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</si>
  <si>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</si>
  <si>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</si>
  <si>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</si>
  <si>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</si>
  <si>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</si>
  <si>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</si>
  <si>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</si>
  <si>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</si>
  <si>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</si>
  <si>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</si>
  <si>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</si>
  <si>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</si>
  <si>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</si>
  <si>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</si>
  <si>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</si>
  <si>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</si>
  <si>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</si>
  <si>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</si>
  <si>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</si>
  <si>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</si>
  <si>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</si>
  <si>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</si>
  <si>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</si>
  <si>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</si>
  <si>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</si>
  <si>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</si>
  <si>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</si>
  <si>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</si>
  <si>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</si>
  <si>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</si>
  <si>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</si>
  <si>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</si>
  <si>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</si>
  <si>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</si>
  <si>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</si>
  <si>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</si>
  <si>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</si>
  <si>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</si>
  <si>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</si>
  <si>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</si>
  <si>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</si>
  <si>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</si>
  <si>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</si>
  <si>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</si>
  <si>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</si>
  <si>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</si>
  <si>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</si>
  <si>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</si>
  <si>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</si>
  <si>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</si>
  <si>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</si>
  <si>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</si>
  <si>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</si>
  <si>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</si>
  <si>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</si>
  <si>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</si>
  <si>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</si>
  <si>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</si>
  <si>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</si>
  <si>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</si>
  <si>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</si>
  <si>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</si>
  <si>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</si>
  <si>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</si>
  <si>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</si>
  <si>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</si>
  <si>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</si>
  <si>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</si>
  <si>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</si>
  <si>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</si>
  <si>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</si>
  <si>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</si>
  <si>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</si>
  <si>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</si>
  <si>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</si>
  <si>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</si>
  <si>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</si>
  <si>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</si>
  <si>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</si>
  <si>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</si>
  <si>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</si>
  <si>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</si>
  <si>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</si>
  <si>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</si>
  <si>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</si>
  <si>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</si>
  <si>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</si>
  <si>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</si>
  <si>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</si>
  <si>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</si>
  <si>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</si>
  <si>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</si>
  <si>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</si>
  <si>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</si>
  <si>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</si>
  <si>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</si>
  <si>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</si>
  <si>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</si>
  <si>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</si>
  <si>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</si>
  <si>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</si>
  <si>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</si>
  <si>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</si>
  <si>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</si>
  <si>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</si>
  <si>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</si>
  <si>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</si>
  <si>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</si>
  <si>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</si>
  <si>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</si>
  <si>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</si>
  <si>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</si>
  <si>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</si>
  <si>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</si>
  <si>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</si>
  <si>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</si>
  <si>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</si>
  <si>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</si>
  <si>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</si>
  <si>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</si>
  <si>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</si>
  <si>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</si>
  <si>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</si>
  <si>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</si>
  <si>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</si>
  <si>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</si>
  <si>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</si>
  <si>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</si>
  <si>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</si>
  <si>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</si>
  <si>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</si>
  <si>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</si>
  <si>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</si>
  <si>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</si>
  <si>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</si>
  <si>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</si>
  <si>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</si>
  <si>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</si>
  <si>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</si>
  <si>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</si>
  <si>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</si>
  <si>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</si>
  <si>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</si>
  <si>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</si>
  <si>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</si>
  <si>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</si>
  <si>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</si>
  <si>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</si>
  <si>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</si>
  <si>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</si>
  <si>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</si>
  <si>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</si>
  <si>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</si>
  <si>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</si>
  <si>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</si>
  <si>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</si>
  <si>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</si>
  <si>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</si>
  <si>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</si>
  <si>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</si>
  <si>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</si>
  <si>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</si>
  <si>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</si>
  <si>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</si>
  <si>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</si>
  <si>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</si>
  <si>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</si>
  <si>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</si>
  <si>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</si>
  <si>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</si>
  <si>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</si>
  <si>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</si>
  <si>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</si>
  <si>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</si>
  <si>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</si>
  <si>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</si>
  <si>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</si>
  <si>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</si>
  <si>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</si>
  <si>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</si>
  <si>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</si>
  <si>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</si>
  <si>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</si>
  <si>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</si>
  <si>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</si>
  <si>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</si>
  <si>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</si>
  <si>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</si>
  <si>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</si>
  <si>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</si>
  <si>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</si>
  <si>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</si>
  <si>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</si>
  <si>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</si>
  <si>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</si>
  <si>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</si>
  <si>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</si>
  <si>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</si>
  <si>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</si>
  <si>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</si>
  <si>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</si>
  <si>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</si>
  <si>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</si>
  <si>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</si>
  <si>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</si>
  <si>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</si>
  <si>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</si>
  <si>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</si>
  <si>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</si>
  <si>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</si>
  <si>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</si>
  <si>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</si>
  <si>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</si>
  <si>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</si>
  <si>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</si>
  <si>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</si>
  <si>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</si>
  <si>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</si>
  <si>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</si>
  <si>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</si>
  <si>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</si>
  <si>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</si>
  <si>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</si>
  <si>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</si>
  <si>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</si>
  <si>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</si>
  <si>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</si>
  <si>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</si>
  <si>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</si>
  <si>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</si>
  <si>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</si>
  <si>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</si>
  <si>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</si>
  <si>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</si>
  <si>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</si>
  <si>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</si>
  <si>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</si>
  <si>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</si>
  <si>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</si>
  <si>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</si>
  <si>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</si>
  <si>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</si>
  <si>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</si>
  <si>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</si>
  <si>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</si>
  <si>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</si>
  <si>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</si>
  <si>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</si>
  <si>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</si>
  <si>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</si>
  <si>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</si>
  <si>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</si>
  <si>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</si>
  <si>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</si>
  <si>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</si>
  <si>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</si>
  <si>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</si>
  <si>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</si>
  <si>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</si>
  <si>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</si>
  <si>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</si>
  <si>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</si>
  <si>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</si>
  <si>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</si>
  <si>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</si>
  <si>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</si>
  <si>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</si>
  <si>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</si>
  <si>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</si>
  <si>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</si>
  <si>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</si>
  <si>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</si>
  <si>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</si>
  <si>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</si>
  <si>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</si>
  <si>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</si>
  <si>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</si>
  <si>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</si>
  <si>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</si>
  <si>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</si>
  <si>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</si>
  <si>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</si>
  <si>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</si>
  <si>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</si>
  <si>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</si>
  <si>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</si>
  <si>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</si>
  <si>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</si>
  <si>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</si>
  <si>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</si>
  <si>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</si>
  <si>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</si>
  <si>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</si>
  <si>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</si>
  <si>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</si>
  <si>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</si>
  <si>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</si>
  <si>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</si>
  <si>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</si>
  <si>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</si>
  <si>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</si>
  <si>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</si>
  <si>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</si>
  <si>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</si>
  <si>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</si>
  <si>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</si>
  <si>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</si>
  <si>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</si>
  <si>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</si>
  <si>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</si>
  <si>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</si>
  <si>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</si>
  <si>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</si>
  <si>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</si>
  <si>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</si>
  <si>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</si>
  <si>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</si>
  <si>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</si>
  <si>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</si>
  <si>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</si>
  <si>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</si>
  <si>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</si>
  <si>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</si>
  <si>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</si>
  <si>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</si>
  <si>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</si>
  <si>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</si>
  <si>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</si>
  <si>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</si>
  <si>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</si>
  <si>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</si>
  <si>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</si>
  <si>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</si>
  <si>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</si>
  <si>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</si>
  <si>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</si>
  <si>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</si>
  <si>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</si>
  <si>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</si>
  <si>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</si>
  <si>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</si>
  <si>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</si>
  <si>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</si>
  <si>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</si>
  <si>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</si>
  <si>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</si>
  <si>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</si>
  <si>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</si>
  <si>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</si>
  <si>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</si>
  <si>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</si>
  <si>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</si>
  <si>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</si>
  <si>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</si>
  <si>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</si>
  <si>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</si>
  <si>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</si>
  <si>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</si>
  <si>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</si>
  <si>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</si>
  <si>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</si>
  <si>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</si>
  <si>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</si>
  <si>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</si>
  <si>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</si>
  <si>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</si>
  <si>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</si>
  <si>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</si>
  <si>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</si>
  <si>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</si>
  <si>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</si>
  <si>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</si>
  <si>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</si>
  <si>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</si>
  <si>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</si>
  <si>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</si>
  <si>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</si>
  <si>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</si>
  <si>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</si>
  <si>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</si>
  <si>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</si>
  <si>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</si>
  <si>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</si>
  <si>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</si>
  <si>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</si>
  <si>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</si>
  <si>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</si>
  <si>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</si>
  <si>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</si>
  <si>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</si>
  <si>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</si>
  <si>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</si>
  <si>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</si>
  <si>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</si>
  <si>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</si>
  <si>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</si>
  <si>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</si>
  <si>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</si>
  <si>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</si>
  <si>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</si>
  <si>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</si>
  <si>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</si>
  <si>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</si>
  <si>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</si>
  <si>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</si>
  <si>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</si>
  <si>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</si>
  <si>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</si>
  <si>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</si>
  <si>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</si>
  <si>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</si>
  <si>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</si>
  <si>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</si>
  <si>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</si>
  <si>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</si>
  <si>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</si>
  <si>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</si>
  <si>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</si>
  <si>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</si>
  <si>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</si>
  <si>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</si>
  <si>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</si>
  <si>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</si>
  <si>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</si>
  <si>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</si>
  <si>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</si>
  <si>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</si>
  <si>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</si>
  <si>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</si>
  <si>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</si>
  <si>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</si>
  <si>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</si>
  <si>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</si>
  <si>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</si>
  <si>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</si>
  <si>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</si>
  <si>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</si>
  <si>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</si>
  <si>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</si>
  <si>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</si>
  <si>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</si>
  <si>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</si>
  <si>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</si>
  <si>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</si>
  <si>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</si>
  <si>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</si>
  <si>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</si>
  <si>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</si>
  <si>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</si>
  <si>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</si>
  <si>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</si>
  <si>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</si>
  <si>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</si>
  <si>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</si>
  <si>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</si>
  <si>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</si>
  <si>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</si>
  <si>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</si>
  <si>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</si>
  <si>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</si>
  <si>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</si>
  <si>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</si>
  <si>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</si>
  <si>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</si>
  <si>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</si>
  <si>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</si>
  <si>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</si>
  <si>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</si>
  <si>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</si>
  <si>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</si>
  <si>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</si>
  <si>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</si>
  <si>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</si>
  <si>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</si>
  <si>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</si>
  <si>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</si>
  <si>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</si>
  <si>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</si>
  <si>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</si>
  <si>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</si>
  <si>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</si>
  <si>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</si>
  <si>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</si>
  <si>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</si>
  <si>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</si>
  <si>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</si>
  <si>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</si>
  <si>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</si>
  <si>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</si>
  <si>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</si>
  <si>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</si>
  <si>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</si>
  <si>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</si>
  <si>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</si>
  <si>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</si>
  <si>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</si>
  <si>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</si>
  <si>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</si>
  <si>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</si>
  <si>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</si>
  <si>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</si>
  <si>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</si>
  <si>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</si>
  <si>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</si>
  <si>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</si>
  <si>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</si>
  <si>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</si>
  <si>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</si>
  <si>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</si>
  <si>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</si>
  <si>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</si>
  <si>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</si>
  <si>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</si>
  <si>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</si>
  <si>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</si>
  <si>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</si>
  <si>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</si>
  <si>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</si>
  <si>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</si>
  <si>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</si>
  <si>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</si>
  <si>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</si>
  <si>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</si>
  <si>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</si>
  <si>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</si>
  <si>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</si>
  <si>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</si>
  <si>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</si>
  <si>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</si>
  <si>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</si>
  <si>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</si>
  <si>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</si>
  <si>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</si>
  <si>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</si>
  <si>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</si>
  <si>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</si>
  <si>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</si>
  <si>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</si>
  <si>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</si>
  <si>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</si>
  <si>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</si>
  <si>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</si>
  <si>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</si>
  <si>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</si>
  <si>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</si>
  <si>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</si>
  <si>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</si>
  <si>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</si>
  <si>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</si>
  <si>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</si>
  <si>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</si>
  <si>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</si>
  <si>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</si>
  <si>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</si>
  <si>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</si>
  <si>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</si>
  <si>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</si>
  <si>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</si>
  <si>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</si>
  <si>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</si>
  <si>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</si>
  <si>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</si>
  <si>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</si>
  <si>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</si>
  <si>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</si>
  <si>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</si>
  <si>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</si>
  <si>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</si>
  <si>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</si>
  <si>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</si>
  <si>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</si>
  <si>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</si>
  <si>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</si>
  <si>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</si>
  <si>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</si>
  <si>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</si>
  <si>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</si>
  <si>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</si>
  <si>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</si>
  <si>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</si>
  <si>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</si>
  <si>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</si>
  <si>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</si>
  <si>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</si>
  <si>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</si>
  <si>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</si>
  <si>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</si>
  <si>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</si>
  <si>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</si>
  <si>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</si>
  <si>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</si>
  <si>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</si>
  <si>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</si>
  <si>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</si>
  <si>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</si>
  <si>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</si>
  <si>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</si>
  <si>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</si>
  <si>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</si>
  <si>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</si>
  <si>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</si>
  <si>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</si>
  <si>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</si>
  <si>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</si>
  <si>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</si>
  <si>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</si>
  <si>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</si>
  <si>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</si>
  <si>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</si>
  <si>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</si>
  <si>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</si>
  <si>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</si>
  <si>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</si>
  <si>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</si>
  <si>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</si>
  <si>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</si>
  <si>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</si>
  <si>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</si>
  <si>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</si>
  <si>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</si>
  <si>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</si>
  <si>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</si>
  <si>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</si>
  <si>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</si>
  <si>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</si>
  <si>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</si>
  <si>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</si>
  <si>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</si>
  <si>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</si>
  <si>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</si>
  <si>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</si>
  <si>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</si>
  <si>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</si>
  <si>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</si>
  <si>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</si>
  <si>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</si>
  <si>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</si>
  <si>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</si>
  <si>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</si>
  <si>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</si>
  <si>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</si>
  <si>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</si>
  <si>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</si>
  <si>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</si>
  <si>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</si>
  <si>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</si>
  <si>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</si>
  <si>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</si>
  <si>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</si>
  <si>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</si>
  <si>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</si>
  <si>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</si>
  <si>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</si>
  <si>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</si>
  <si>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</si>
  <si>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</si>
  <si>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</si>
  <si>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</si>
  <si>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</si>
  <si>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</si>
  <si>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</si>
  <si>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</si>
  <si>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</si>
  <si>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</si>
  <si>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</si>
  <si>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</si>
  <si>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</si>
  <si>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</si>
  <si>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</si>
  <si>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</si>
  <si>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</si>
  <si>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</si>
  <si>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</si>
  <si>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</si>
  <si>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</si>
  <si>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</si>
  <si>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</si>
  <si>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</si>
  <si>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</si>
  <si>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</si>
  <si>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</si>
  <si>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</si>
  <si>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</si>
  <si>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</si>
  <si>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</si>
  <si>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</si>
  <si>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</si>
  <si>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</si>
  <si>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</si>
  <si>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</si>
  <si>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</si>
  <si>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</si>
  <si>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</si>
  <si>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</si>
  <si>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</si>
  <si>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</si>
  <si>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</si>
  <si>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</si>
  <si>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</si>
  <si>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</si>
  <si>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</si>
  <si>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</si>
  <si>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</si>
  <si>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</si>
  <si>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</si>
  <si>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</si>
  <si>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</si>
  <si>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</si>
  <si>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</si>
  <si>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</si>
  <si>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</si>
  <si>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</si>
  <si>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</si>
  <si>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</si>
  <si>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</si>
  <si>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</si>
  <si>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</si>
  <si>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</si>
  <si>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</si>
  <si>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</si>
  <si>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</si>
  <si>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</si>
  <si>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</si>
  <si>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</si>
  <si>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</si>
  <si>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</si>
  <si>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</si>
  <si>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</si>
  <si>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</si>
  <si>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</si>
  <si>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</si>
  <si>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</si>
  <si>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</si>
  <si>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</si>
  <si>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</si>
  <si>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</si>
  <si>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</si>
  <si>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</si>
  <si>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</si>
  <si>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</si>
  <si>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</si>
  <si>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</si>
  <si>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</si>
  <si>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</si>
  <si>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</si>
  <si>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</si>
  <si>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</si>
  <si>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</si>
  <si>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</si>
  <si>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</si>
  <si>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</si>
  <si>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</si>
  <si>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</si>
  <si>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</si>
  <si>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</si>
  <si>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</si>
  <si>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</si>
  <si>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</si>
  <si>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</si>
  <si>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</si>
  <si>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</si>
  <si>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</si>
  <si>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</si>
  <si>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</si>
  <si>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</si>
  <si>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</si>
  <si>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</si>
  <si>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</si>
  <si>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</si>
  <si>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</si>
  <si>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</si>
  <si>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</si>
  <si>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</si>
  <si>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</si>
  <si>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</si>
  <si>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</si>
  <si>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</si>
  <si>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</si>
  <si>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</si>
  <si>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</si>
  <si>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</si>
  <si>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</si>
  <si>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</si>
  <si>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</si>
  <si>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</si>
  <si>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</si>
  <si>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</si>
  <si>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</si>
  <si>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</si>
  <si>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</si>
  <si>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</si>
  <si>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</si>
  <si>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</si>
  <si>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</si>
  <si>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</si>
  <si>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</si>
  <si>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</si>
  <si>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</si>
  <si>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</si>
  <si>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</si>
  <si>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</si>
  <si>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</si>
  <si>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</si>
  <si>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</si>
  <si>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</si>
  <si>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</si>
  <si>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</si>
  <si>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</si>
  <si>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</si>
  <si>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</si>
  <si>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</si>
  <si>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</si>
  <si>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</si>
  <si>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</si>
  <si>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</si>
  <si>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</si>
  <si>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</si>
  <si>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</si>
  <si>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</si>
  <si>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</si>
  <si>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</si>
  <si>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</si>
  <si>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</si>
  <si>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</si>
  <si>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</si>
  <si>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</si>
  <si>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</si>
  <si>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</si>
  <si>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</si>
  <si>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</si>
  <si>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</si>
  <si>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</si>
  <si>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</si>
  <si>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</si>
  <si>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</si>
  <si>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</si>
  <si>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</si>
  <si>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</si>
  <si>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</si>
  <si>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</si>
  <si>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</si>
  <si>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</si>
  <si>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</si>
  <si>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</si>
  <si>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</si>
  <si>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</si>
  <si>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</si>
  <si>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</si>
  <si>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</si>
  <si>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</si>
  <si>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</si>
  <si>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</si>
  <si>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</si>
  <si>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</si>
  <si>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</si>
  <si>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</si>
  <si>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</si>
  <si>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</si>
  <si>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</si>
  <si>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</si>
  <si>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</si>
  <si>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</si>
  <si>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</si>
  <si>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</si>
  <si>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</si>
  <si>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</si>
  <si>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</si>
  <si>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</si>
  <si>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</si>
  <si>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</si>
  <si>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</si>
  <si>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</si>
  <si>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</si>
  <si>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</si>
  <si>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</si>
  <si>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</si>
  <si>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</si>
  <si>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</si>
  <si>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</si>
  <si>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</si>
  <si>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</si>
  <si>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</si>
  <si>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</si>
  <si>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</si>
  <si>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</si>
  <si>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</si>
  <si>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</si>
  <si>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</si>
  <si>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</si>
  <si>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</si>
  <si>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</si>
  <si>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</si>
  <si>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</si>
  <si>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</si>
  <si>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</si>
  <si>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</si>
  <si>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</si>
  <si>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</si>
  <si>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</si>
  <si>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</si>
  <si>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</si>
  <si>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</si>
  <si>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</si>
  <si>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</si>
  <si>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</si>
  <si>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</si>
  <si>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</si>
  <si>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</si>
  <si>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</si>
  <si>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</si>
  <si>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</si>
  <si>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</si>
  <si>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</si>
  <si>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</si>
  <si>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</si>
  <si>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</si>
  <si>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</si>
  <si>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</si>
  <si>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</si>
  <si>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</si>
  <si>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</si>
  <si>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</si>
  <si>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</si>
  <si>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</si>
  <si>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</si>
  <si>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</si>
  <si>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</si>
  <si>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</si>
  <si>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</si>
  <si>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</si>
  <si>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</si>
  <si>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</si>
  <si>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</si>
  <si>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</si>
  <si>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</si>
  <si>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</si>
  <si>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</si>
  <si>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</si>
  <si>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</si>
  <si>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</si>
  <si>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</si>
  <si>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</si>
  <si>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</si>
  <si>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</si>
  <si>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</si>
  <si>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</si>
  <si>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</si>
  <si>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</si>
  <si>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</si>
  <si>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</si>
  <si>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</si>
  <si>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</si>
  <si>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</si>
  <si>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</si>
  <si>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</si>
  <si>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</si>
  <si>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</si>
  <si>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</si>
  <si>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</si>
  <si>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</si>
  <si>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</si>
  <si>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</si>
  <si>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</si>
  <si>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</si>
  <si>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</si>
  <si>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</si>
  <si>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</si>
  <si>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</si>
  <si>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</si>
  <si>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</si>
  <si>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</si>
  <si>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</si>
  <si>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</si>
  <si>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</si>
  <si>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</si>
  <si>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</si>
  <si>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</si>
  <si>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</si>
  <si>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</si>
  <si>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</si>
  <si>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</si>
  <si>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</si>
  <si>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</si>
  <si>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</si>
  <si>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</si>
  <si>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</si>
  <si>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</si>
  <si>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</si>
  <si>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</si>
  <si>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</si>
  <si>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</si>
  <si>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</si>
  <si>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</si>
  <si>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</si>
  <si>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</si>
  <si>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</si>
  <si>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</si>
  <si>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</si>
  <si>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</si>
  <si>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</si>
  <si>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</si>
  <si>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</si>
  <si>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</si>
  <si>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</si>
  <si>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</si>
  <si>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</si>
  <si>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</si>
  <si>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</si>
  <si>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</si>
  <si>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</si>
  <si>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</si>
  <si>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</si>
  <si>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</si>
  <si>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</si>
  <si>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</si>
  <si>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</si>
  <si>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</si>
  <si>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</si>
  <si>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</si>
  <si>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</si>
  <si>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</si>
  <si>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</si>
  <si>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</si>
  <si>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</si>
  <si>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</si>
  <si>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</si>
  <si>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</si>
  <si>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</si>
  <si>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</si>
  <si>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</si>
  <si>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</si>
  <si>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</si>
  <si>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</si>
  <si>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</si>
  <si>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</si>
  <si>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</si>
  <si>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</si>
  <si>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</si>
  <si>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</si>
  <si>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</si>
  <si>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</si>
  <si>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</si>
  <si>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</si>
  <si>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</si>
  <si>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</si>
  <si>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</si>
  <si>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</si>
  <si>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</si>
  <si>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</si>
  <si>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</si>
  <si>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</si>
  <si>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</si>
  <si>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</si>
  <si>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</si>
  <si>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</si>
  <si>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</si>
  <si>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</si>
  <si>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</si>
  <si>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</si>
  <si>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</si>
  <si>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</si>
  <si>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</si>
  <si>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</si>
  <si>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</si>
  <si>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</si>
  <si>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</si>
  <si>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</si>
  <si>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</si>
  <si>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</si>
  <si>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</si>
  <si>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</si>
  <si>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</si>
  <si>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</si>
  <si>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</si>
  <si>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</si>
  <si>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</si>
  <si>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</si>
  <si>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</si>
  <si>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</si>
  <si>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</si>
  <si>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</si>
  <si>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</si>
  <si>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</si>
  <si>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</si>
  <si>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</si>
  <si>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</si>
  <si>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</si>
  <si>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</si>
  <si>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</si>
  <si>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</si>
  <si>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</si>
  <si>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</si>
  <si>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</si>
  <si>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</si>
  <si>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</si>
  <si>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</si>
  <si>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</si>
  <si>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</si>
  <si>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</si>
  <si>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</si>
  <si>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</si>
  <si>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</si>
  <si>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</si>
  <si>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</si>
  <si>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</si>
  <si>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</si>
  <si>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</si>
  <si>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</si>
  <si>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</si>
  <si>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</si>
  <si>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</si>
  <si>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</si>
  <si>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</si>
  <si>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</si>
  <si>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</si>
  <si>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</si>
  <si>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</si>
  <si>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</si>
  <si>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</si>
  <si>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</si>
  <si>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</si>
  <si>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</si>
  <si>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</si>
  <si>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</si>
  <si>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</si>
  <si>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</si>
  <si>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</si>
  <si>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</si>
  <si>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</si>
  <si>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</si>
  <si>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</si>
  <si>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</si>
  <si>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</si>
  <si>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</si>
  <si>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</si>
  <si>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</si>
  <si>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</si>
  <si>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</si>
  <si>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</si>
  <si>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</si>
  <si>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</si>
  <si>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</si>
  <si>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</si>
  <si>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</si>
  <si>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</si>
  <si>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</si>
  <si>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</si>
  <si>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</si>
  <si>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</si>
  <si>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</si>
  <si>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</si>
  <si>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</si>
  <si>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</si>
  <si>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</si>
  <si>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</si>
  <si>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</si>
  <si>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</si>
  <si>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</si>
  <si>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</si>
  <si>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</si>
  <si>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</si>
  <si>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</si>
  <si>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</si>
  <si>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</si>
  <si>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</si>
  <si>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</si>
  <si>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</si>
  <si>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</si>
  <si>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</si>
  <si>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</si>
  <si>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</si>
  <si>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</si>
  <si>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</si>
  <si>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</si>
  <si>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</si>
  <si>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</si>
  <si>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</si>
  <si>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</si>
  <si>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</si>
  <si>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</si>
  <si>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</si>
  <si>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</si>
  <si>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</si>
  <si>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</si>
  <si>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</si>
  <si>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</si>
  <si>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</si>
  <si>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</si>
  <si>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</si>
  <si>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</si>
  <si>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</si>
  <si>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</si>
  <si>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</si>
  <si>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</si>
  <si>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</si>
  <si>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</si>
  <si>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</si>
  <si>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</si>
  <si>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</si>
  <si>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</si>
  <si>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</si>
  <si>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</si>
  <si>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</si>
  <si>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</si>
  <si>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</si>
  <si>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</si>
  <si>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</si>
  <si>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</si>
  <si>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</si>
  <si>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</si>
  <si>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</si>
  <si>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</si>
  <si>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</si>
  <si>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</si>
  <si>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</si>
  <si>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</si>
  <si>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</si>
  <si>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</si>
  <si>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</si>
  <si>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</si>
  <si>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</si>
  <si>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</si>
  <si>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</si>
  <si>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</si>
  <si>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</si>
  <si>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</si>
  <si>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</si>
  <si>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</si>
  <si>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</si>
  <si>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</si>
  <si>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</si>
  <si>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</si>
  <si>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</si>
  <si>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</si>
  <si>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</si>
  <si>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</si>
  <si>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</si>
  <si>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</si>
  <si>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</si>
  <si>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</si>
  <si>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</si>
  <si>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</si>
  <si>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</si>
  <si>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</si>
  <si>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</si>
  <si>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</si>
  <si>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</si>
  <si>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</si>
  <si>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</si>
  <si>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</si>
  <si>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</si>
  <si>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</si>
  <si>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</si>
  <si>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</si>
  <si>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</si>
  <si>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</si>
  <si>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</si>
  <si>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</si>
  <si>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</si>
  <si>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</si>
  <si>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</si>
  <si>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</si>
  <si>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</si>
  <si>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</si>
  <si>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</si>
  <si>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</si>
  <si>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</si>
  <si>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</si>
  <si>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</si>
  <si>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</si>
  <si>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</si>
  <si>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</si>
  <si>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</si>
  <si>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</si>
  <si>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</si>
  <si>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</si>
  <si>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</si>
  <si>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</si>
  <si>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</si>
  <si>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</si>
  <si>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</si>
  <si>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</si>
  <si>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</si>
  <si>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</si>
  <si>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</si>
  <si>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</si>
  <si>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</si>
  <si>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</si>
  <si>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</si>
  <si>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</si>
  <si>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</si>
  <si>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</si>
  <si>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</si>
  <si>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</si>
  <si>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</si>
  <si>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</si>
  <si>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</si>
  <si>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</si>
  <si>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</si>
  <si>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</si>
  <si>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</si>
  <si>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</si>
  <si>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</si>
  <si>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</si>
  <si>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</si>
  <si>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</si>
  <si>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</si>
  <si>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</si>
  <si>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</si>
  <si>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</si>
  <si>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</si>
  <si>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</si>
  <si>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</si>
  <si>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</si>
  <si>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</si>
  <si>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</si>
  <si>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</si>
  <si>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</si>
  <si>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</si>
  <si>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</si>
  <si>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</si>
  <si>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</si>
  <si>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</si>
  <si>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</si>
  <si>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</si>
  <si>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</si>
  <si>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</si>
  <si>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</si>
  <si>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</si>
  <si>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</si>
  <si>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</si>
  <si>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</si>
  <si>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</si>
  <si>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</si>
  <si>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</si>
  <si>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</si>
  <si>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</si>
  <si>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</si>
  <si>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</si>
  <si>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</si>
  <si>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</si>
  <si>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</si>
  <si>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</si>
  <si>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</si>
  <si>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</si>
  <si>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</si>
  <si>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</si>
  <si>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</si>
  <si>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</si>
  <si>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</si>
  <si>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</si>
  <si>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</si>
  <si>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</si>
  <si>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</si>
  <si>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</si>
  <si>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</si>
  <si>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</si>
  <si>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</si>
  <si>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</si>
  <si>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</si>
  <si>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</si>
  <si>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</si>
  <si>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</si>
  <si>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</si>
  <si>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</si>
  <si>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</si>
  <si>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</si>
  <si>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</si>
  <si>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</si>
  <si>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</si>
  <si>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</si>
  <si>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</si>
  <si>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</si>
  <si>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</si>
  <si>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</si>
  <si>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</si>
  <si>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</si>
  <si>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</si>
  <si>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</si>
  <si>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</si>
  <si>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</si>
  <si>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</si>
  <si>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</si>
  <si>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</si>
  <si>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</si>
  <si>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</si>
  <si>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</si>
  <si>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</si>
  <si>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</si>
  <si>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</si>
  <si>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</si>
  <si>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</si>
  <si>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</si>
  <si>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</si>
  <si>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</si>
  <si>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</si>
  <si>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</si>
  <si>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</si>
  <si>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</si>
  <si>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</si>
  <si>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</si>
  <si>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</si>
  <si>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</si>
  <si>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</si>
  <si>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</si>
  <si>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</si>
  <si>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</si>
  <si>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</si>
  <si>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</si>
  <si>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</si>
  <si>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</si>
  <si>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</si>
  <si>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</si>
  <si>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</si>
  <si>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</si>
  <si>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</si>
  <si>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</si>
  <si>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</si>
  <si>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</si>
  <si>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</si>
  <si>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</si>
  <si>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</si>
  <si>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</si>
  <si>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</si>
  <si>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</si>
  <si>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</si>
  <si>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</si>
  <si>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</si>
  <si>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</si>
  <si>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</si>
  <si>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</si>
  <si>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</si>
  <si>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</si>
  <si>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</si>
  <si>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</si>
  <si>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</si>
  <si>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</si>
  <si>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</si>
  <si>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</si>
  <si>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</si>
  <si>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</si>
  <si>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</si>
  <si>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</si>
  <si>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</si>
  <si>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</si>
  <si>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</si>
  <si>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</si>
  <si>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</si>
  <si>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</si>
  <si>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</si>
  <si>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</si>
  <si>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</si>
  <si>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</si>
  <si>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</si>
  <si>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</si>
  <si>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</si>
  <si>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</si>
  <si>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</si>
  <si>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</si>
  <si>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</si>
  <si>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</si>
  <si>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</si>
  <si>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</si>
  <si>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</si>
  <si>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</si>
  <si>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</si>
  <si>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</si>
  <si>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</si>
  <si>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</si>
  <si>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</si>
  <si>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</si>
  <si>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</si>
  <si>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</si>
  <si>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</si>
  <si>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</si>
  <si>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</si>
  <si>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</si>
  <si>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</si>
  <si>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</si>
  <si>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</si>
  <si>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</si>
  <si>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</si>
  <si>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</si>
  <si>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</si>
  <si>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</si>
  <si>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</si>
  <si>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</si>
  <si>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</si>
  <si>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</si>
  <si>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</si>
  <si>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</si>
  <si>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</si>
  <si>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</si>
  <si>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</si>
  <si>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</si>
  <si>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</si>
  <si>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</si>
  <si>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</si>
  <si>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</si>
  <si>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</si>
  <si>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</si>
  <si>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</si>
  <si>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</si>
  <si>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</si>
  <si>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</si>
  <si>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</si>
  <si>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</si>
  <si>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</si>
  <si>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</si>
  <si>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</si>
  <si>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</si>
  <si>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</si>
  <si>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</si>
  <si>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</si>
  <si>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</si>
  <si>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</si>
  <si>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</si>
  <si>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</si>
  <si>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</si>
  <si>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</si>
  <si>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</si>
  <si>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</si>
  <si>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</si>
  <si>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</si>
  <si>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</si>
  <si>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</si>
  <si>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</si>
  <si>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</si>
  <si>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</si>
  <si>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</si>
  <si>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</si>
  <si>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</si>
  <si>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</si>
  <si>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</si>
  <si>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</si>
  <si>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</si>
  <si>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</si>
  <si>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</si>
  <si>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</si>
  <si>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</si>
  <si>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</si>
  <si>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</si>
  <si>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</si>
  <si>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</si>
  <si>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</si>
  <si>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</si>
  <si>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</si>
  <si>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</si>
  <si>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</si>
  <si>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</si>
  <si>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</si>
  <si>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</si>
  <si>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</si>
  <si>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</si>
  <si>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</si>
  <si>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</si>
  <si>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</si>
  <si>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</si>
  <si>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</si>
  <si>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</si>
  <si>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</si>
  <si>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</si>
  <si>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</si>
  <si>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</si>
  <si>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</si>
  <si>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</si>
  <si>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</si>
  <si>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</si>
  <si>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</si>
  <si>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</si>
  <si>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</si>
  <si>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</si>
  <si>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</si>
  <si>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</si>
  <si>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</si>
  <si>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</si>
  <si>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</si>
  <si>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</si>
  <si>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</si>
  <si>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</si>
  <si>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</si>
  <si>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</si>
  <si>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</si>
  <si>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</si>
  <si>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</si>
  <si>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</si>
  <si>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</si>
  <si>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</si>
  <si>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</si>
  <si>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</si>
  <si>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</si>
  <si>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</si>
  <si>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</si>
  <si>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</si>
  <si>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</si>
  <si>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</si>
  <si>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</si>
  <si>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</si>
  <si>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</si>
  <si>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</si>
  <si>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</si>
  <si>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</si>
  <si>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</si>
  <si>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</si>
  <si>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</si>
  <si>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</si>
  <si>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</si>
  <si>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</si>
  <si>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</si>
  <si>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</si>
  <si>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</si>
  <si>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</si>
  <si>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</si>
  <si>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</si>
  <si>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</si>
  <si>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</si>
  <si>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</si>
  <si>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</si>
  <si>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</si>
  <si>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</si>
  <si>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</si>
  <si>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</si>
  <si>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</si>
  <si>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</si>
  <si>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</si>
  <si>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</si>
  <si>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</si>
  <si>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</si>
  <si>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</si>
  <si>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</si>
  <si>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</si>
  <si>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</si>
  <si>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</si>
  <si>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</si>
  <si>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</si>
  <si>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</si>
  <si>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</si>
  <si>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</si>
  <si>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</si>
  <si>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</si>
  <si>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</si>
  <si>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</si>
  <si>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</si>
  <si>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</si>
  <si>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</si>
  <si>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</si>
  <si>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</si>
  <si>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</si>
  <si>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</si>
  <si>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</si>
  <si>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</si>
  <si>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</si>
  <si>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</si>
  <si>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</si>
  <si>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</si>
  <si>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</si>
  <si>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</si>
  <si>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</si>
  <si>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</si>
  <si>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</si>
  <si>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</si>
  <si>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</si>
  <si>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</si>
  <si>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</si>
  <si>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</si>
  <si>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</si>
  <si>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</si>
  <si>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</si>
  <si>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</si>
  <si>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</si>
  <si>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</si>
  <si>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</si>
  <si>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</si>
  <si>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</si>
  <si>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</si>
  <si>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</si>
  <si>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</si>
  <si>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</si>
  <si>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</si>
  <si>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</si>
  <si>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</si>
  <si>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</si>
  <si>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</si>
  <si>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</si>
  <si>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</si>
  <si>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</si>
  <si>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</si>
  <si>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</si>
  <si>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</si>
  <si>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</si>
  <si>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</si>
  <si>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</si>
  <si>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</si>
  <si>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</si>
  <si>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</si>
  <si>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</si>
  <si>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</si>
  <si>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</si>
  <si>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</si>
  <si>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</si>
  <si>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</si>
  <si>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</si>
  <si>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</si>
  <si>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</si>
  <si>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</si>
  <si>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</si>
  <si>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</si>
  <si>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</si>
  <si>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</si>
  <si>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</si>
  <si>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</si>
  <si>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</si>
  <si>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</si>
  <si>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</si>
  <si>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</si>
  <si>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</si>
  <si>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</si>
  <si>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</si>
  <si>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</si>
  <si>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</si>
  <si>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</si>
  <si>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</si>
  <si>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</si>
  <si>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</si>
  <si>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</si>
  <si>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</si>
  <si>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</si>
  <si>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</si>
  <si>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</si>
  <si>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</si>
  <si>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</si>
  <si>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</si>
  <si>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</si>
  <si>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</si>
  <si>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</si>
  <si>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</si>
  <si>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</si>
  <si>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</si>
  <si>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</si>
  <si>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</si>
  <si>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</si>
  <si>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</si>
  <si>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</si>
  <si>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</si>
  <si>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</si>
  <si>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</si>
  <si>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</si>
  <si>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</si>
  <si>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</si>
  <si>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</si>
  <si>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</si>
  <si>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</si>
  <si>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</si>
  <si>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</si>
  <si>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</si>
  <si>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</si>
  <si>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</si>
  <si>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</si>
  <si>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</si>
  <si>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</si>
  <si>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</si>
  <si>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</si>
  <si>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</si>
  <si>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</si>
  <si>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</si>
  <si>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</si>
  <si>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</si>
  <si>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</si>
  <si>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</si>
  <si>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</si>
  <si>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</si>
  <si>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</si>
  <si>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</si>
  <si>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</si>
  <si>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</si>
  <si>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</si>
  <si>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</si>
  <si>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</si>
  <si>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</si>
  <si>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</si>
  <si>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</si>
  <si>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</si>
  <si>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</si>
  <si>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</si>
  <si>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</si>
  <si>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</si>
  <si>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</si>
  <si>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</si>
  <si>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</si>
  <si>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</si>
  <si>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</si>
  <si>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</si>
  <si>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</si>
  <si>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</si>
  <si>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</si>
  <si>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</si>
  <si>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</si>
  <si>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</si>
  <si>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</si>
  <si>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</si>
  <si>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</si>
  <si>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</si>
  <si>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</si>
  <si>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</si>
  <si>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</si>
  <si>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</si>
  <si>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</si>
  <si>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</si>
  <si>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</si>
  <si>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</si>
  <si>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</si>
  <si>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</si>
  <si>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</si>
  <si>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</si>
  <si>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</si>
  <si>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</si>
  <si>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</si>
  <si>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</si>
  <si>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</si>
  <si>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</si>
  <si>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</si>
  <si>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</si>
  <si>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</si>
  <si>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</si>
  <si>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</si>
  <si>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</si>
  <si>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</si>
  <si>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</si>
  <si>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</si>
  <si>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</si>
  <si>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</si>
  <si>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</si>
  <si>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</si>
  <si>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</si>
  <si>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</si>
  <si>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</si>
  <si>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</si>
  <si>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</si>
  <si>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</si>
  <si>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</si>
  <si>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</si>
  <si>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</si>
  <si>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</si>
  <si>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</si>
  <si>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</si>
  <si>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</si>
  <si>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</si>
  <si>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</si>
  <si>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</si>
  <si>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</si>
  <si>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</si>
  <si>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</si>
  <si>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</si>
  <si>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</si>
  <si>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</si>
  <si>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</si>
  <si>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</si>
  <si>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</si>
  <si>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</si>
  <si>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</si>
  <si>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</si>
  <si>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</si>
  <si>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</si>
  <si>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</si>
  <si>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</si>
  <si>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</si>
  <si>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</si>
  <si>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</si>
  <si>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</si>
  <si>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</si>
  <si>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</si>
  <si>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</si>
  <si>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</si>
  <si>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</si>
  <si>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</si>
  <si>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</si>
  <si>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</si>
  <si>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</si>
  <si>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</si>
  <si>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</si>
  <si>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</si>
  <si>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</si>
  <si>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</si>
  <si>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</si>
  <si>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</si>
  <si>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</si>
  <si>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</si>
  <si>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</si>
  <si>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</si>
  <si>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</si>
  <si>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</si>
  <si>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</si>
  <si>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</si>
  <si>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</si>
  <si>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</si>
  <si>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</si>
  <si>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</si>
  <si>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</si>
  <si>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</si>
  <si>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</si>
  <si>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</si>
  <si>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</si>
  <si>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</si>
  <si>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</si>
  <si>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</si>
  <si>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</si>
  <si>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</si>
  <si>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</si>
  <si>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</si>
  <si>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</si>
  <si>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</si>
  <si>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</si>
  <si>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</si>
  <si>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</si>
  <si>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</si>
  <si>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</si>
  <si>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</si>
  <si>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</si>
  <si>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</si>
  <si>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</si>
  <si>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</si>
  <si>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</si>
  <si>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</si>
  <si>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</si>
  <si>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</si>
  <si>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</si>
  <si>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</si>
  <si>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</si>
  <si>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</si>
  <si>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</si>
  <si>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</si>
  <si>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</si>
  <si>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</si>
  <si>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</si>
  <si>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</si>
  <si>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</si>
  <si>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</si>
  <si>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</si>
  <si>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</si>
  <si>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</si>
  <si>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</si>
  <si>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</si>
  <si>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</si>
  <si>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</si>
  <si>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</si>
  <si>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</si>
  <si>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</si>
  <si>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</si>
  <si>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</si>
  <si>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</si>
  <si>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</si>
  <si>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</si>
  <si>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</si>
  <si>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</si>
  <si>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</si>
  <si>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</si>
  <si>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</si>
  <si>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</si>
  <si>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</si>
  <si>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</si>
  <si>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</si>
  <si>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</si>
  <si>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</si>
  <si>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</si>
  <si>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</si>
  <si>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</si>
  <si>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</si>
  <si>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</si>
  <si>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</si>
  <si>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</si>
  <si>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</si>
  <si>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</si>
  <si>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</si>
  <si>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</si>
  <si>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</si>
  <si>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</si>
  <si>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</si>
  <si>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</si>
  <si>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</si>
  <si>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</si>
  <si>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</si>
  <si>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</si>
  <si>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</si>
  <si>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</si>
  <si>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</si>
  <si>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</si>
  <si>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</si>
  <si>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</si>
  <si>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</si>
  <si>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</si>
  <si>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</si>
  <si>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</si>
  <si>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</si>
  <si>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</si>
  <si>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</si>
  <si>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</si>
  <si>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</si>
  <si>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</si>
  <si>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</si>
  <si>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</si>
  <si>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</si>
  <si>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</si>
  <si>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</si>
  <si>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</si>
  <si>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</si>
  <si>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</si>
  <si>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</si>
  <si>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</si>
  <si>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</si>
  <si>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</si>
  <si>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</si>
  <si>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</si>
  <si>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</si>
  <si>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</si>
  <si>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</si>
  <si>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</si>
  <si>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</si>
  <si>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</si>
  <si>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</si>
  <si>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</si>
  <si>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</si>
  <si>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</si>
  <si>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</si>
  <si>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</si>
  <si>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</si>
  <si>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</si>
  <si>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</si>
  <si>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</si>
  <si>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</si>
  <si>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</si>
  <si>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</si>
  <si>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</si>
  <si>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</si>
  <si>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</si>
  <si>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</si>
  <si>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</si>
  <si>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</si>
  <si>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</si>
  <si>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</si>
  <si>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</si>
  <si>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</si>
  <si>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</si>
  <si>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</si>
  <si>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</si>
  <si>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</si>
  <si>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</si>
  <si>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</si>
  <si>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</si>
  <si>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</si>
  <si>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</si>
  <si>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</si>
  <si>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</si>
  <si>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</si>
  <si>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</si>
  <si>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</si>
  <si>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</si>
  <si>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</si>
  <si>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</si>
  <si>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</si>
  <si>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</si>
  <si>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</si>
  <si>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</si>
  <si>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</si>
  <si>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</si>
  <si>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</si>
  <si>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</si>
  <si>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</si>
  <si>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</si>
  <si>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</si>
  <si>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</si>
  <si>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</si>
  <si>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</si>
  <si>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</si>
  <si>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</si>
  <si>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</si>
  <si>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</si>
  <si>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</si>
  <si>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</si>
  <si>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</si>
  <si>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</si>
  <si>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</si>
  <si>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</si>
  <si>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</si>
  <si>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</si>
  <si>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</si>
  <si>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</si>
  <si>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</si>
  <si>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</si>
  <si>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</si>
  <si>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</si>
  <si>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</si>
  <si>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</si>
  <si>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</si>
  <si>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</si>
  <si>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</si>
  <si>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</si>
  <si>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</si>
  <si>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</si>
  <si>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</si>
  <si>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</si>
  <si>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</si>
  <si>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</si>
  <si>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</si>
  <si>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</si>
  <si>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</si>
  <si>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</si>
  <si>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</si>
  <si>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</si>
  <si>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</si>
  <si>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</si>
  <si>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</si>
  <si>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</si>
  <si>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</si>
  <si>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</si>
  <si>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</si>
  <si>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</si>
  <si>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</si>
  <si>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</si>
  <si>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</si>
  <si>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</si>
  <si>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</si>
  <si>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</si>
  <si>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</si>
  <si>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</si>
  <si>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</si>
  <si>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</si>
  <si>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</si>
  <si>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</si>
  <si>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</si>
  <si>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</si>
  <si>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</si>
  <si>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</si>
  <si>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</si>
  <si>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</si>
  <si>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</si>
  <si>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</si>
  <si>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</si>
  <si>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</si>
  <si>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</si>
  <si>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</si>
  <si>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</si>
  <si>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</si>
  <si>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</si>
  <si>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</si>
  <si>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</si>
  <si>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</si>
  <si>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</si>
  <si>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</si>
  <si>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</si>
  <si>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</si>
  <si>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</si>
  <si>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</si>
  <si>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</si>
  <si>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</si>
  <si>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</si>
  <si>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</si>
  <si>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</si>
  <si>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</si>
  <si>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</si>
  <si>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</si>
  <si>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</si>
  <si>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</si>
  <si>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</si>
  <si>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</si>
  <si>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</si>
  <si>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</si>
  <si>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</si>
  <si>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</si>
  <si>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</si>
  <si>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</si>
  <si>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</si>
  <si>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</si>
  <si>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</si>
  <si>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</si>
  <si>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</si>
  <si>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</si>
  <si>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</si>
  <si>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</si>
  <si>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</si>
  <si>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</si>
  <si>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</si>
  <si>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</si>
  <si>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</si>
  <si>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</si>
  <si>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</si>
  <si>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</si>
  <si>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</si>
  <si>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</si>
  <si>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</si>
  <si>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</si>
  <si>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</si>
  <si>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</si>
  <si>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</si>
  <si>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</si>
  <si>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</si>
  <si>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</si>
  <si>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</si>
  <si>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</si>
  <si>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</si>
  <si>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</si>
  <si>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</si>
  <si>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</si>
  <si>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</si>
  <si>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</si>
  <si>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</si>
  <si>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</si>
  <si>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</si>
  <si>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</si>
  <si>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</si>
  <si>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</si>
  <si>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</si>
  <si>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</si>
  <si>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</si>
  <si>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</si>
  <si>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</si>
  <si>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</si>
  <si>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</si>
  <si>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</si>
  <si>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</si>
  <si>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</si>
  <si>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</si>
  <si>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</si>
  <si>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</si>
  <si>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</si>
  <si>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</si>
  <si>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</si>
  <si>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</si>
  <si>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</si>
  <si>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</si>
  <si>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</si>
  <si>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</si>
  <si>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</si>
  <si>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</si>
  <si>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</si>
  <si>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</si>
  <si>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</si>
  <si>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</si>
  <si>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</si>
  <si>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</si>
  <si>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</si>
  <si>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</si>
  <si>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</si>
  <si>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</si>
  <si>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</si>
  <si>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</si>
  <si>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</si>
  <si>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</si>
  <si>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</si>
  <si>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</si>
  <si>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</si>
  <si>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</si>
  <si>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</si>
  <si>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</si>
  <si>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</si>
  <si>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</si>
  <si>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</si>
  <si>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</si>
  <si>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</si>
  <si>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</si>
  <si>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</si>
  <si>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</si>
  <si>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</si>
  <si>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</si>
  <si>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</si>
  <si>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</si>
  <si>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</si>
  <si>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</si>
  <si>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</si>
  <si>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</si>
  <si>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</si>
  <si>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</si>
  <si>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</si>
  <si>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</si>
  <si>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</si>
  <si>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</si>
  <si>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</si>
  <si>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</si>
  <si>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</si>
  <si>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</si>
  <si>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</si>
  <si>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</si>
  <si>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</si>
  <si>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</si>
  <si>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</si>
  <si>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</si>
  <si>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</si>
  <si>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</si>
  <si>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</si>
  <si>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</si>
  <si>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</si>
  <si>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</si>
  <si>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</si>
  <si>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</si>
  <si>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</si>
  <si>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</si>
  <si>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</si>
  <si>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</si>
  <si>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</si>
  <si>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</si>
  <si>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</si>
  <si>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</si>
  <si>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</si>
  <si>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</si>
  <si>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</si>
  <si>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</si>
  <si>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</si>
  <si>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</si>
  <si>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</si>
  <si>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</si>
  <si>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</si>
  <si>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</si>
  <si>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</si>
  <si>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</si>
  <si>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</si>
  <si>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</si>
  <si>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</si>
  <si>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</si>
  <si>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</si>
  <si>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</si>
  <si>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</si>
  <si>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</si>
  <si>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</si>
  <si>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</si>
  <si>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</si>
  <si>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</si>
  <si>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</si>
  <si>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</si>
  <si>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</si>
  <si>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</si>
  <si>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</si>
  <si>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</si>
  <si>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</si>
  <si>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</si>
  <si>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</si>
  <si>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</si>
  <si>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</si>
  <si>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</si>
  <si>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</si>
  <si>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</si>
  <si>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</si>
  <si>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</si>
  <si>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</si>
  <si>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</si>
  <si>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</si>
  <si>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</si>
  <si>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</si>
  <si>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</si>
  <si>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</si>
  <si>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</si>
  <si>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</si>
  <si>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</si>
  <si>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</si>
  <si>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</si>
  <si>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</si>
  <si>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</si>
  <si>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</si>
  <si>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</si>
  <si>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</si>
  <si>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</si>
  <si>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</si>
  <si>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</si>
  <si>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</si>
  <si>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</si>
  <si>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</si>
  <si>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</si>
  <si>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</si>
  <si>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</si>
  <si>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</si>
  <si>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</si>
  <si>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</si>
  <si>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</si>
  <si>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</si>
  <si>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</si>
  <si>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</si>
  <si>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</si>
  <si>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</si>
  <si>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</si>
  <si>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</si>
  <si>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</si>
  <si>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</si>
  <si>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</si>
  <si>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</si>
  <si>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</si>
  <si>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</si>
  <si>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</si>
  <si>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</si>
  <si>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</si>
  <si>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</si>
  <si>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</si>
  <si>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</si>
  <si>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</si>
  <si>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</si>
  <si>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</si>
  <si>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</si>
  <si>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</si>
  <si>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</si>
  <si>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</si>
  <si>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</si>
  <si>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</si>
  <si>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</si>
  <si>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</si>
  <si>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</si>
  <si>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</si>
  <si>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</si>
  <si>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</si>
  <si>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</si>
  <si>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</si>
  <si>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</si>
  <si>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</si>
  <si>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</si>
  <si>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</si>
  <si>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</si>
  <si>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</si>
  <si>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</si>
  <si>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</si>
  <si>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</si>
  <si>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</si>
  <si>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</si>
  <si>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</si>
  <si>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</si>
  <si>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</si>
  <si>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</si>
  <si>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</si>
  <si>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</si>
  <si>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</si>
  <si>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</si>
  <si>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</si>
  <si>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</si>
  <si>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</si>
  <si>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</si>
  <si>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</si>
  <si>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</si>
  <si>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</si>
  <si>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</si>
  <si>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</si>
  <si>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</si>
  <si>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</si>
  <si>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</si>
  <si>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</si>
  <si>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</si>
  <si>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</si>
  <si>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</si>
  <si>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</si>
  <si>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</si>
  <si>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</si>
  <si>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</si>
  <si>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</si>
  <si>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</si>
  <si>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</si>
  <si>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</si>
  <si>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</si>
  <si>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</si>
  <si>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</si>
  <si>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</si>
  <si>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</si>
  <si>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</si>
  <si>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</si>
  <si>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</si>
  <si>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</si>
  <si>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</si>
  <si>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</si>
  <si>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</si>
  <si>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</si>
  <si>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</si>
  <si>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</si>
  <si>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</si>
  <si>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</si>
  <si>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</si>
  <si>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</si>
  <si>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</si>
  <si>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</si>
  <si>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</si>
  <si>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</si>
  <si>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</si>
  <si>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</si>
  <si>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</si>
  <si>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</si>
  <si>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</si>
  <si>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</si>
  <si>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</si>
  <si>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</si>
  <si>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</si>
  <si>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</si>
  <si>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</si>
  <si>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</si>
  <si>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</si>
  <si>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</si>
  <si>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</si>
  <si>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</si>
  <si>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</si>
  <si>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</si>
  <si>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</si>
  <si>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</si>
  <si>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</si>
  <si>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</si>
  <si>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</si>
  <si>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</si>
  <si>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</si>
  <si>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</si>
  <si>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</si>
  <si>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</si>
  <si>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</si>
  <si>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</si>
  <si>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</si>
  <si>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</si>
  <si>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</si>
  <si>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</si>
  <si>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</si>
  <si>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</si>
  <si>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</si>
  <si>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</si>
  <si>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</si>
  <si>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</si>
  <si>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</si>
  <si>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</si>
  <si>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</si>
  <si>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</si>
  <si>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</si>
  <si>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</si>
  <si>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</si>
  <si>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</si>
  <si>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</si>
  <si>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</si>
  <si>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</si>
  <si>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</si>
  <si>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</si>
  <si>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</si>
  <si>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</si>
  <si>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</si>
  <si>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</si>
  <si>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</si>
  <si>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</si>
  <si>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</si>
  <si>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</si>
  <si>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</si>
  <si>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</si>
  <si>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</si>
  <si>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</si>
  <si>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</si>
  <si>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</si>
  <si>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</si>
  <si>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</si>
  <si>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</si>
  <si>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</si>
  <si>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</si>
  <si>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</si>
  <si>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</si>
  <si>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</si>
  <si>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</si>
  <si>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</si>
  <si>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</si>
  <si>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</si>
  <si>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</si>
  <si>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</si>
  <si>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</si>
  <si>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</si>
  <si>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</si>
  <si>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</si>
  <si>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</si>
  <si>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</si>
  <si>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</si>
  <si>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</si>
  <si>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</si>
  <si>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</si>
  <si>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</si>
  <si>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</si>
  <si>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</si>
  <si>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</si>
  <si>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</si>
  <si>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</si>
  <si>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</si>
  <si>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</si>
  <si>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</si>
  <si>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</si>
  <si>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</si>
  <si>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</si>
  <si>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</si>
  <si>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</si>
  <si>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</si>
  <si>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</si>
  <si>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</si>
  <si>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</si>
  <si>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</si>
  <si>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</si>
  <si>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</si>
  <si>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</si>
  <si>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</si>
  <si>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</si>
  <si>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</si>
  <si>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</si>
  <si>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</si>
  <si>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</si>
  <si>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</si>
  <si>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</si>
  <si>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</si>
  <si>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</si>
  <si>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</si>
  <si>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</si>
  <si>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</si>
  <si>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</si>
  <si>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</si>
  <si>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</si>
  <si>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</si>
  <si>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</si>
  <si>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</si>
  <si>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</si>
  <si>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</si>
  <si>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</si>
  <si>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</si>
  <si>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</si>
  <si>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</si>
  <si>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</si>
  <si>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</si>
  <si>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</si>
  <si>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</si>
  <si>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</si>
  <si>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</si>
  <si>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</si>
  <si>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</si>
  <si>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</si>
  <si>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</si>
  <si>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</si>
  <si>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</si>
  <si>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</si>
  <si>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</si>
  <si>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</si>
  <si>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</si>
  <si>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</si>
  <si>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</si>
  <si>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</si>
  <si>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</si>
  <si>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</si>
  <si>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</si>
  <si>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</si>
  <si>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</si>
  <si>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</si>
  <si>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</si>
  <si>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</si>
  <si>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</si>
  <si>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</si>
  <si>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</si>
  <si>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</si>
  <si>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</si>
  <si>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</si>
  <si>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</si>
  <si>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</si>
  <si>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</si>
  <si>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</si>
  <si>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</si>
  <si>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</si>
  <si>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</si>
  <si>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</si>
  <si>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</si>
  <si>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</si>
  <si>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</si>
  <si>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</si>
  <si>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</si>
  <si>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</si>
  <si>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</si>
  <si>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</si>
  <si>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</si>
  <si>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</si>
  <si>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</si>
  <si>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</si>
  <si>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</si>
  <si>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</si>
  <si>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</si>
  <si>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</si>
  <si>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</si>
  <si>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</si>
  <si>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</si>
  <si>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</si>
  <si>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</si>
  <si>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</si>
  <si>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</si>
  <si>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</si>
  <si>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</si>
  <si>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</si>
  <si>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</si>
  <si>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</si>
  <si>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</si>
  <si>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</si>
  <si>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</si>
  <si>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</si>
  <si>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</si>
  <si>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</si>
  <si>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</si>
  <si>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</si>
  <si>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</si>
  <si>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</si>
  <si>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</si>
  <si>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</si>
  <si>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</si>
  <si>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</si>
  <si>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</si>
  <si>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</si>
  <si>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</si>
  <si>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</si>
  <si>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</si>
  <si>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</si>
  <si>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</si>
  <si>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</si>
  <si>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</si>
  <si>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</si>
  <si>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</si>
  <si>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</si>
  <si>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</si>
  <si>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</si>
  <si>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</si>
  <si>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</si>
  <si>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</si>
  <si>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</si>
  <si>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</si>
  <si>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</si>
  <si>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</si>
  <si>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</si>
  <si>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</si>
  <si>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</si>
  <si>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</si>
  <si>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</si>
  <si>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</si>
  <si>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</si>
  <si>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</si>
  <si>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</si>
  <si>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</si>
  <si>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</si>
  <si>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</si>
  <si>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</si>
  <si>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</si>
  <si>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</si>
  <si>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</si>
  <si>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</si>
  <si>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</si>
  <si>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</si>
  <si>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</si>
  <si>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</si>
  <si>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</si>
  <si>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</si>
  <si>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</si>
  <si>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</si>
  <si>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</si>
  <si>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</si>
  <si>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</si>
  <si>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</si>
  <si>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</si>
  <si>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</si>
  <si>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</si>
  <si>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</si>
  <si>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</si>
  <si>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</si>
  <si>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</si>
  <si>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</si>
  <si>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</si>
  <si>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</si>
  <si>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</si>
  <si>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</si>
  <si>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</si>
  <si>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</si>
  <si>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</si>
  <si>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</si>
  <si>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</si>
  <si>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</si>
  <si>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</si>
  <si>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</si>
  <si>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</si>
  <si>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</si>
  <si>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</si>
  <si>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</si>
  <si>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</si>
  <si>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</si>
  <si>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</si>
  <si>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</si>
  <si>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</si>
  <si>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</si>
  <si>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</si>
  <si>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</si>
  <si>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</si>
  <si>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</si>
  <si>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</si>
  <si>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</si>
  <si>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</si>
  <si>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</si>
  <si>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</si>
  <si>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</si>
  <si>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</si>
  <si>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</si>
  <si>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</si>
  <si>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</si>
  <si>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</si>
  <si>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</si>
  <si>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</si>
  <si>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</si>
  <si>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</si>
  <si>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</si>
  <si>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</si>
  <si>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</si>
  <si>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</si>
  <si>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</si>
  <si>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</si>
  <si>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</si>
  <si>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</si>
  <si>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</si>
  <si>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</si>
  <si>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</si>
  <si>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</si>
  <si>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</si>
  <si>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</si>
  <si>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</si>
  <si>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</si>
  <si>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</si>
  <si>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</si>
  <si>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</si>
  <si>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</si>
  <si>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</si>
  <si>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</si>
  <si>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</si>
  <si>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</si>
  <si>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</si>
  <si>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</si>
  <si>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</si>
  <si>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</si>
  <si>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</si>
  <si>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</si>
  <si>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</si>
  <si>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</si>
  <si>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</si>
  <si>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</si>
  <si>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</si>
  <si>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</si>
  <si>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</si>
  <si>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</si>
  <si>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</si>
  <si>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</si>
  <si>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</si>
  <si>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</si>
  <si>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</si>
  <si>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</si>
  <si>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</si>
  <si>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</si>
  <si>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</si>
  <si>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</si>
  <si>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</si>
  <si>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</si>
  <si>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</si>
  <si>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</si>
  <si>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</si>
  <si>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</si>
  <si>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</si>
  <si>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</si>
  <si>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</si>
  <si>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</si>
  <si>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</si>
  <si>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</si>
  <si>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</si>
  <si>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</si>
  <si>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</si>
  <si>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</si>
  <si>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</si>
  <si>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</si>
  <si>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</si>
  <si>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</si>
  <si>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</si>
  <si>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</si>
  <si>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</si>
  <si>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</si>
  <si>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</si>
  <si>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</si>
  <si>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</si>
  <si>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</si>
  <si>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</si>
  <si>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</si>
  <si>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</si>
  <si>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</si>
  <si>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</si>
  <si>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</si>
  <si>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</si>
  <si>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</si>
  <si>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</si>
  <si>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</si>
  <si>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</si>
  <si>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</si>
  <si>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</si>
  <si>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</si>
  <si>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</si>
  <si>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</si>
  <si>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</si>
  <si>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</si>
  <si>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</si>
  <si>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</si>
  <si>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</si>
  <si>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</si>
  <si>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</si>
  <si>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</si>
  <si>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</si>
  <si>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</si>
  <si>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</si>
  <si>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</si>
  <si>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</si>
  <si>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</si>
  <si>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</si>
  <si>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</si>
  <si>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</si>
  <si>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</si>
  <si>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</si>
  <si>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</si>
  <si>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</si>
  <si>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</si>
  <si>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</si>
  <si>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</si>
  <si>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</si>
  <si>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</si>
  <si>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</si>
  <si>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</si>
  <si>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</si>
  <si>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</si>
  <si>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</si>
  <si>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</si>
  <si>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</si>
  <si>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</si>
  <si>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</si>
  <si>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</si>
  <si>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</si>
  <si>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</si>
  <si>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</si>
  <si>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</si>
  <si>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</si>
  <si>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</si>
  <si>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</si>
  <si>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</si>
  <si>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</si>
  <si>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</si>
  <si>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</si>
  <si>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</si>
  <si>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</si>
  <si>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</si>
  <si>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</si>
  <si>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</si>
  <si>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</si>
  <si>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</si>
  <si>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</si>
  <si>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</si>
  <si>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</si>
  <si>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</si>
  <si>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</si>
  <si>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</si>
  <si>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</si>
  <si>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</si>
  <si>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</si>
  <si>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</si>
  <si>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</si>
  <si>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</si>
  <si>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</si>
  <si>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</si>
  <si>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</si>
  <si>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</si>
  <si>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</si>
  <si>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</si>
  <si>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</si>
  <si>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</si>
  <si>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</si>
  <si>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</si>
  <si>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</si>
  <si>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</si>
  <si>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</si>
  <si>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</si>
  <si>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</si>
  <si>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</si>
  <si>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</si>
  <si>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</si>
  <si>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</si>
  <si>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</si>
  <si>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</si>
  <si>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</si>
  <si>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</si>
  <si>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</si>
  <si>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</si>
  <si>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</si>
  <si>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</si>
  <si>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</si>
  <si>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</si>
  <si>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</si>
  <si>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</si>
  <si>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</si>
  <si>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</si>
  <si>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</si>
  <si>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</si>
  <si>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</si>
  <si>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</si>
  <si>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</si>
  <si>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</si>
  <si>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</si>
  <si>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</si>
  <si>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</si>
  <si>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</si>
  <si>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</si>
  <si>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</si>
  <si>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</si>
  <si>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</si>
  <si>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</si>
  <si>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</si>
  <si>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</si>
  <si>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</si>
  <si>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</si>
  <si>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</si>
  <si>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</si>
  <si>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</si>
  <si>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</si>
  <si>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</si>
  <si>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</si>
  <si>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</si>
  <si>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</si>
  <si>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</si>
  <si>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</si>
  <si>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</si>
  <si>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</si>
  <si>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</si>
  <si>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</si>
  <si>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</si>
  <si>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</si>
  <si>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</si>
  <si>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</si>
  <si>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</si>
  <si>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</si>
  <si>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</si>
  <si>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</si>
  <si>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</si>
  <si>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</si>
  <si>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</si>
  <si>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</si>
  <si>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</si>
  <si>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</si>
  <si>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</si>
  <si>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</si>
  <si>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</si>
  <si>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</si>
  <si>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</si>
  <si>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</si>
  <si>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</si>
  <si>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</si>
  <si>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</si>
  <si>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</si>
  <si>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</si>
  <si>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</si>
  <si>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</si>
  <si>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</si>
  <si>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</si>
  <si>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</si>
  <si>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</si>
  <si>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</si>
  <si>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</si>
  <si>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</si>
  <si>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</si>
  <si>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</si>
  <si>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</si>
  <si>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</si>
  <si>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</si>
  <si>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</si>
  <si>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</si>
  <si>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</si>
  <si>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</si>
  <si>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</si>
  <si>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</si>
  <si>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</si>
  <si>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</si>
  <si>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</si>
  <si>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</si>
  <si>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</si>
  <si>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</si>
  <si>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</si>
  <si>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</si>
  <si>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</si>
  <si>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</si>
  <si>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</si>
  <si>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</si>
  <si>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</si>
  <si>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</si>
  <si>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</si>
  <si>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</si>
  <si>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</si>
  <si>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</si>
  <si>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</si>
  <si>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</si>
  <si>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</si>
  <si>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</si>
  <si>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</si>
  <si>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</si>
  <si>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</si>
  <si>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</si>
  <si>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</si>
  <si>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</si>
  <si>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</si>
  <si>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</si>
  <si>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</si>
  <si>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</si>
  <si>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</si>
  <si>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</si>
  <si>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</si>
  <si>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</si>
  <si>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</si>
  <si>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</si>
  <si>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</si>
  <si>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</si>
  <si>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</si>
  <si>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</si>
  <si>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</si>
  <si>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</si>
  <si>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</si>
  <si>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</si>
  <si>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</si>
  <si>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</si>
  <si>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</si>
  <si>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</si>
  <si>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</si>
  <si>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</si>
  <si>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</si>
  <si>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</si>
  <si>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</si>
  <si>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</si>
  <si>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</si>
  <si>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</si>
  <si>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</si>
  <si>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</si>
  <si>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</si>
  <si>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</si>
  <si>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</si>
  <si>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</si>
  <si>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</si>
  <si>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</si>
  <si>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</si>
  <si>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</si>
  <si>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</si>
  <si>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</si>
  <si>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</si>
  <si>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</si>
  <si>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</si>
  <si>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</si>
  <si>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</si>
  <si>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</si>
  <si>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</si>
  <si>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</si>
  <si>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</si>
  <si>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</si>
  <si>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</si>
  <si>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</si>
  <si>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</si>
  <si>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</si>
  <si>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</si>
  <si>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</si>
  <si>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</si>
  <si>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</si>
  <si>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</si>
  <si>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</si>
  <si>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</si>
  <si>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</si>
  <si>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</si>
  <si>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</si>
  <si>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</si>
  <si>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</si>
  <si>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</si>
  <si>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</si>
  <si>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</si>
  <si>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</si>
  <si>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</si>
  <si>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</si>
  <si>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</si>
  <si>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</si>
  <si>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</si>
  <si>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</si>
  <si>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</si>
  <si>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</si>
  <si>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</si>
  <si>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</si>
  <si>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</si>
  <si>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</si>
  <si>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</si>
  <si>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</si>
  <si>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</si>
  <si>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</si>
  <si>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</si>
  <si>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</si>
  <si>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</si>
  <si>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</si>
  <si>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</si>
  <si>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</si>
  <si>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</si>
  <si>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</si>
  <si>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</si>
  <si>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</si>
  <si>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</si>
  <si>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</si>
  <si>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</si>
  <si>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</si>
  <si>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</si>
  <si>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</si>
  <si>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</si>
  <si>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</si>
  <si>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</si>
  <si>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</si>
  <si>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</si>
  <si>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</si>
  <si>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</si>
  <si>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</si>
  <si>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</si>
  <si>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</si>
  <si>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</si>
  <si>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</si>
  <si>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</si>
  <si>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</si>
  <si>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</si>
  <si>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</si>
  <si>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</si>
  <si>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</si>
  <si>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</si>
  <si>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</si>
  <si>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</si>
  <si>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</si>
  <si>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</si>
  <si>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</si>
  <si>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</si>
  <si>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</si>
  <si>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</si>
  <si>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</si>
  <si>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</si>
  <si>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</si>
  <si>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</si>
  <si>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</si>
  <si>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</si>
  <si>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</si>
  <si>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</si>
  <si>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</si>
  <si>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</si>
  <si>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</si>
  <si>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</si>
  <si>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</si>
  <si>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</si>
  <si>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</si>
  <si>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</si>
  <si>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</si>
  <si>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</si>
  <si>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</si>
  <si>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</si>
  <si>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</si>
  <si>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</si>
  <si>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</si>
  <si>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</si>
  <si>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</si>
  <si>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</si>
  <si>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</si>
  <si>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</si>
  <si>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</si>
  <si>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</si>
  <si>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</si>
  <si>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</si>
  <si>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</si>
  <si>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</si>
  <si>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</si>
  <si>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</si>
  <si>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</si>
  <si>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</si>
  <si>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</si>
  <si>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</si>
  <si>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</si>
  <si>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</si>
  <si>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</si>
  <si>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</si>
  <si>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</si>
  <si>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</si>
  <si>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</si>
  <si>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</si>
  <si>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</si>
  <si>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</si>
  <si>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</si>
  <si>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</si>
  <si>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</si>
  <si>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</si>
  <si>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</si>
  <si>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</si>
  <si>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</si>
  <si>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</si>
  <si>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</si>
  <si>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</si>
  <si>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</si>
  <si>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</si>
  <si>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</si>
  <si>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</si>
  <si>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</si>
  <si>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</si>
  <si>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</si>
  <si>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</si>
  <si>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</si>
  <si>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</si>
  <si>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</si>
  <si>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</si>
  <si>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</si>
  <si>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</si>
  <si>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</si>
  <si>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</si>
  <si>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</si>
  <si>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</si>
  <si>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</si>
  <si>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</si>
  <si>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</si>
  <si>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</si>
  <si>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</si>
  <si>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</si>
  <si>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</si>
  <si>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</si>
  <si>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</si>
  <si>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</si>
  <si>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</si>
  <si>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</si>
  <si>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</si>
  <si>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</si>
  <si>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</si>
  <si>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</si>
  <si>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</si>
  <si>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</si>
  <si>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</si>
  <si>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</si>
  <si>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</si>
  <si>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</si>
  <si>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</si>
  <si>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</si>
  <si>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</si>
  <si>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</si>
  <si>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</si>
  <si>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</si>
  <si>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</si>
  <si>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</si>
  <si>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</si>
  <si>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</si>
  <si>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</si>
  <si>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</si>
  <si>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</si>
  <si>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</si>
  <si>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</si>
  <si>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</si>
  <si>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</si>
  <si>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</si>
  <si>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</si>
  <si>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</si>
  <si>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</si>
  <si>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</si>
  <si>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</si>
  <si>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</si>
  <si>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</si>
  <si>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</si>
  <si>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</si>
  <si>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</si>
  <si>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</si>
  <si>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</si>
  <si>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</si>
  <si>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</si>
  <si>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</si>
  <si>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</si>
  <si>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</si>
  <si>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</si>
  <si>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</si>
  <si>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</si>
  <si>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</si>
  <si>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</si>
  <si>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</si>
  <si>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</si>
  <si>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</si>
  <si>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</si>
  <si>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</si>
  <si>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</si>
  <si>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</si>
  <si>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</si>
  <si>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</si>
  <si>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</si>
  <si>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</si>
  <si>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</si>
  <si>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</si>
  <si>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</si>
  <si>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</si>
  <si>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</si>
  <si>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</si>
  <si>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</si>
  <si>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</si>
  <si>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</si>
  <si>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</si>
  <si>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</si>
  <si>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</si>
  <si>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</si>
  <si>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</si>
  <si>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</si>
  <si>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</si>
  <si>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</si>
  <si>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</si>
  <si>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</si>
  <si>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</si>
  <si>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</si>
  <si>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</si>
  <si>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</si>
  <si>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</si>
  <si>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</si>
  <si>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</si>
  <si>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</si>
  <si>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</si>
  <si>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</si>
  <si>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</si>
  <si>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</si>
  <si>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</si>
  <si>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</si>
  <si>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</si>
  <si>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</si>
  <si>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</si>
  <si>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</si>
  <si>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</si>
  <si>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</si>
  <si>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</si>
  <si>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</si>
  <si>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</si>
  <si>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</si>
  <si>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</si>
  <si>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</si>
  <si>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</si>
  <si>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</si>
  <si>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</si>
  <si>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</si>
  <si>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</si>
  <si>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</si>
  <si>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</si>
  <si>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</si>
  <si>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</si>
  <si>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</si>
  <si>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</si>
  <si>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</si>
  <si>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</si>
  <si>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</si>
  <si>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</si>
  <si>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</si>
  <si>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</si>
  <si>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</si>
  <si>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</si>
  <si>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</si>
  <si>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</si>
  <si>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</si>
  <si>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</si>
  <si>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</si>
  <si>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</si>
  <si>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</si>
  <si>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</si>
  <si>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</si>
  <si>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</si>
  <si>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</si>
  <si>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</si>
  <si>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</si>
  <si>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</si>
  <si>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</si>
  <si>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</si>
  <si>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</si>
  <si>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</si>
  <si>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</si>
  <si>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</si>
  <si>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</si>
  <si>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</si>
  <si>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</si>
  <si>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</si>
  <si>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</si>
  <si>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</si>
  <si>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</si>
  <si>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</si>
  <si>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</si>
  <si>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</si>
  <si>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</si>
  <si>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</si>
  <si>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</si>
  <si>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</si>
  <si>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</si>
  <si>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</si>
  <si>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</si>
  <si>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</si>
  <si>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</si>
  <si>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</si>
  <si>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</si>
  <si>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</si>
  <si>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</si>
  <si>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</si>
  <si>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</si>
  <si>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</si>
  <si>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</si>
  <si>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</si>
  <si>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</si>
  <si>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</si>
  <si>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</si>
  <si>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</si>
  <si>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</si>
  <si>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</si>
  <si>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</si>
  <si>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</si>
  <si>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</si>
  <si>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</si>
  <si>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</si>
  <si>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</si>
  <si>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</si>
  <si>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</si>
  <si>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</si>
  <si>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</si>
  <si>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</si>
  <si>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</si>
  <si>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</si>
  <si>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</si>
  <si>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</si>
  <si>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</si>
  <si>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</si>
  <si>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</si>
  <si>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</si>
  <si>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</si>
  <si>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</si>
  <si>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</si>
  <si>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</si>
  <si>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</si>
  <si>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</si>
  <si>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</si>
  <si>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</si>
  <si>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</si>
  <si>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</si>
  <si>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</si>
  <si>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</si>
  <si>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</si>
  <si>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</si>
  <si>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</si>
  <si>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</si>
  <si>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</si>
  <si>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</si>
  <si>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</si>
  <si>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</si>
  <si>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</si>
  <si>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</si>
  <si>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</si>
  <si>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</si>
  <si>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</si>
  <si>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</si>
  <si>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</si>
  <si>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</si>
  <si>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</si>
  <si>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</si>
  <si>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</si>
  <si>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</si>
  <si>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</si>
  <si>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</si>
  <si>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</si>
  <si>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</si>
  <si>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</si>
  <si>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</si>
  <si>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</si>
  <si>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</si>
  <si>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</si>
  <si>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</si>
  <si>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</si>
  <si>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</si>
  <si>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</si>
  <si>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</si>
  <si>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</si>
  <si>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</si>
  <si>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</si>
  <si>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</si>
  <si>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</si>
  <si>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</si>
  <si>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</si>
  <si>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</si>
  <si>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</si>
  <si>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</si>
  <si>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</si>
  <si>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</si>
  <si>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</si>
  <si>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</si>
  <si>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</si>
  <si>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</si>
  <si>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</si>
  <si>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</si>
  <si>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</si>
  <si>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</si>
  <si>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</si>
  <si>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</si>
  <si>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</si>
  <si>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</si>
  <si>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</si>
  <si>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</si>
  <si>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</si>
  <si>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</si>
  <si>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</si>
  <si>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</si>
  <si>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</si>
  <si>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</si>
  <si>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</si>
  <si>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</si>
  <si>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</si>
  <si>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</si>
  <si>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</si>
  <si>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</si>
  <si>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</si>
  <si>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</si>
  <si>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</si>
  <si>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</si>
  <si>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</si>
  <si>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</si>
  <si>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</si>
  <si>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</si>
  <si>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</si>
  <si>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</si>
  <si>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</si>
  <si>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</si>
  <si>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</si>
  <si>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</si>
  <si>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</si>
  <si>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</si>
  <si>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</si>
  <si>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</si>
  <si>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</si>
  <si>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</si>
  <si>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</si>
  <si>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</si>
  <si>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</si>
  <si>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</si>
  <si>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</si>
  <si>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</si>
  <si>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</si>
  <si>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</si>
  <si>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</si>
  <si>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</si>
  <si>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</si>
  <si>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</si>
  <si>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</si>
  <si>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</si>
  <si>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</si>
  <si>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</si>
  <si>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</si>
  <si>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</si>
  <si>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</si>
  <si>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</si>
  <si>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</si>
  <si>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</si>
  <si>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</si>
  <si>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</si>
  <si>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</si>
  <si>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</si>
  <si>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</si>
  <si>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</si>
  <si>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</si>
  <si>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</si>
  <si>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</si>
  <si>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</si>
  <si>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</si>
  <si>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</si>
  <si>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</si>
  <si>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</si>
  <si>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</si>
  <si>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</si>
  <si>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</si>
  <si>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</si>
  <si>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</si>
  <si>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</si>
  <si>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</si>
  <si>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</si>
  <si>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</si>
  <si>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</si>
  <si>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</si>
  <si>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</si>
  <si>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</si>
  <si>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</si>
  <si>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</si>
  <si>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</si>
  <si>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</si>
  <si>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</si>
  <si>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</si>
  <si>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</si>
  <si>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</si>
  <si>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</si>
  <si>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</si>
  <si>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</si>
  <si>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</si>
  <si>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</si>
  <si>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</si>
  <si>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</si>
  <si>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</si>
  <si>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</si>
  <si>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</si>
  <si>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</si>
  <si>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</si>
  <si>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</si>
  <si>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</si>
  <si>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</si>
  <si>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</si>
  <si>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</si>
  <si>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</si>
  <si>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</si>
  <si>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</si>
  <si>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</si>
  <si>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</si>
  <si>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</si>
  <si>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</si>
  <si>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</si>
  <si>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</si>
  <si>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</si>
  <si>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</si>
  <si>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</si>
  <si>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</si>
  <si>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</si>
  <si>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</si>
  <si>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</si>
  <si>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</si>
  <si>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</si>
  <si>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</si>
  <si>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</si>
  <si>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</si>
  <si>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</si>
  <si>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</si>
  <si>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</si>
  <si>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</si>
  <si>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</si>
  <si>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</si>
  <si>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</si>
  <si>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</si>
  <si>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</si>
  <si>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</si>
  <si>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</si>
  <si>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</si>
  <si>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</si>
  <si>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</si>
  <si>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</si>
  <si>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</si>
  <si>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</si>
  <si>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</si>
  <si>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</si>
  <si>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</si>
  <si>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</si>
  <si>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</si>
  <si>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</si>
  <si>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</si>
  <si>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</si>
  <si>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</si>
  <si>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</si>
  <si>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</si>
  <si>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</si>
  <si>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</si>
  <si>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</si>
  <si>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</si>
  <si>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</si>
  <si>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</si>
  <si>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</si>
  <si>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</si>
  <si>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</si>
  <si>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</si>
  <si>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</si>
  <si>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</si>
  <si>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</si>
  <si>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</si>
  <si>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</si>
  <si>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</si>
  <si>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</si>
  <si>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</si>
  <si>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</si>
  <si>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</si>
  <si>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</si>
  <si>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</si>
  <si>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</si>
  <si>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</si>
  <si>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</si>
  <si>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</si>
  <si>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</si>
  <si>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</si>
  <si>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</si>
  <si>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</si>
  <si>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</si>
  <si>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</si>
  <si>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</si>
  <si>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</si>
  <si>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</si>
  <si>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</si>
  <si>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</si>
  <si>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</si>
  <si>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</si>
  <si>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</si>
  <si>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</si>
  <si>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</si>
  <si>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</si>
  <si>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</si>
  <si>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</si>
  <si>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</si>
  <si>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</si>
  <si>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</si>
  <si>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</si>
  <si>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</si>
  <si>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</si>
  <si>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</si>
  <si>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</si>
  <si>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</si>
  <si>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</si>
  <si>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</si>
  <si>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</si>
  <si>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</si>
  <si>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</si>
  <si>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</si>
  <si>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</si>
  <si>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</si>
  <si>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</si>
  <si>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</si>
  <si>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</si>
  <si>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</si>
  <si>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</si>
  <si>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</si>
  <si>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</si>
  <si>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</si>
  <si>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</si>
  <si>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</si>
  <si>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</si>
  <si>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</si>
  <si>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</si>
  <si>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</si>
  <si>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</si>
  <si>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</si>
  <si>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</si>
  <si>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</si>
  <si>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</si>
  <si>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</si>
  <si>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</si>
  <si>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</si>
  <si>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</si>
  <si>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</si>
  <si>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</si>
  <si>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</si>
  <si>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</si>
  <si>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</si>
  <si>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</si>
  <si>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</si>
  <si>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</si>
  <si>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</si>
  <si>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</si>
  <si>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</si>
  <si>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</si>
  <si>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</si>
  <si>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</si>
  <si>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</si>
  <si>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</si>
  <si>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</si>
  <si>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</si>
  <si>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</si>
  <si>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</si>
  <si>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</si>
  <si>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</si>
  <si>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</si>
  <si>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</si>
  <si>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</si>
  <si>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</si>
  <si>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</si>
  <si>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</si>
  <si>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</si>
  <si>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</si>
  <si>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</si>
  <si>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</si>
  <si>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</si>
  <si>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</si>
  <si>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</si>
  <si>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</si>
  <si>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</si>
  <si>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</si>
  <si>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</si>
  <si>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</si>
  <si>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</si>
  <si>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</si>
  <si>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</si>
  <si>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</si>
  <si>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</si>
  <si>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</si>
  <si>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</si>
  <si>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</si>
  <si>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</si>
  <si>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</si>
  <si>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</si>
  <si>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</si>
  <si>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</si>
  <si>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</si>
  <si>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</si>
  <si>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</si>
  <si>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</si>
  <si>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</si>
  <si>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</si>
  <si>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</si>
  <si>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</si>
  <si>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</si>
  <si>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</si>
  <si>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</si>
  <si>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</si>
  <si>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</si>
  <si>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</si>
  <si>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</si>
  <si>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</si>
  <si>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</si>
  <si>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</si>
  <si>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</si>
  <si>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</si>
  <si>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</si>
  <si>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</si>
  <si>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</si>
  <si>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</si>
  <si>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</si>
  <si>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</si>
  <si>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</si>
  <si>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</si>
  <si>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</si>
  <si>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</si>
  <si>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</si>
  <si>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</si>
  <si>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</si>
  <si>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</si>
  <si>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</si>
  <si>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</si>
  <si>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</si>
  <si>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</si>
  <si>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</si>
  <si>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</si>
  <si>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</si>
  <si>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</si>
  <si>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</si>
  <si>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</si>
  <si>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</si>
  <si>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</si>
  <si>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</si>
  <si>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</si>
  <si>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</si>
  <si>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</si>
  <si>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</si>
  <si>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</si>
  <si>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</si>
  <si>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</si>
  <si>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</si>
  <si>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</si>
  <si>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</si>
  <si>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</si>
  <si>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</si>
  <si>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</si>
  <si>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</si>
  <si>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</si>
  <si>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</si>
  <si>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</si>
  <si>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</si>
  <si>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</si>
  <si>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</si>
  <si>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</si>
  <si>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</si>
  <si>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</si>
  <si>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</si>
  <si>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</si>
  <si>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</si>
  <si>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</si>
  <si>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</si>
  <si>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</si>
  <si>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</si>
  <si>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</si>
  <si>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</si>
  <si>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</si>
  <si>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</si>
  <si>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</si>
  <si>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</si>
  <si>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</si>
  <si>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</si>
  <si>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</si>
  <si>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</si>
  <si>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</si>
  <si>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</si>
  <si>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</si>
  <si>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</si>
  <si>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</si>
  <si>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</si>
  <si>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</si>
  <si>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</si>
  <si>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</si>
  <si>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</si>
  <si>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</si>
  <si>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</si>
  <si>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</si>
  <si>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</si>
  <si>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</si>
  <si>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</si>
  <si>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</si>
  <si>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</si>
  <si>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</si>
  <si>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</si>
  <si>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</si>
  <si>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</si>
  <si>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</si>
  <si>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</si>
  <si>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</si>
  <si>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</si>
  <si>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</si>
  <si>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</si>
  <si>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</si>
  <si>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</si>
  <si>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</si>
  <si>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</si>
  <si>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</si>
  <si>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</si>
  <si>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</si>
  <si>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</si>
  <si>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</si>
  <si>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</si>
  <si>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</si>
  <si>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</si>
  <si>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</si>
  <si>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</si>
  <si>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</si>
  <si>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</si>
  <si>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</si>
  <si>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</si>
  <si>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</si>
  <si>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</si>
  <si>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</si>
  <si>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</si>
  <si>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</si>
  <si>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</si>
  <si>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</si>
  <si>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</si>
  <si>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</si>
  <si>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</si>
  <si>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</si>
  <si>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</si>
  <si>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</si>
  <si>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</si>
  <si>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</si>
  <si>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</si>
  <si>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</si>
  <si>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</si>
  <si>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</si>
  <si>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</si>
  <si>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</si>
  <si>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</si>
  <si>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</si>
  <si>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</si>
  <si>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</si>
  <si>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</si>
  <si>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</si>
  <si>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</si>
  <si>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</si>
  <si>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</si>
  <si>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</si>
  <si>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</si>
  <si>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</si>
  <si>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</si>
  <si>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</si>
  <si>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</si>
  <si>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</si>
  <si>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</si>
  <si>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</si>
  <si>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</si>
  <si>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</si>
  <si>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</si>
  <si>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</si>
  <si>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</si>
  <si>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</si>
  <si>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</si>
  <si>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</si>
  <si>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</si>
  <si>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</si>
  <si>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</si>
  <si>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</si>
  <si>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</si>
  <si>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</si>
  <si>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</si>
  <si>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</si>
  <si>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</si>
  <si>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</si>
  <si>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</si>
  <si>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</si>
  <si>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</si>
  <si>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</si>
  <si>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</si>
  <si>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</si>
  <si>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</si>
  <si>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</si>
  <si>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</si>
  <si>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</si>
  <si>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</si>
  <si>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</si>
  <si>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</si>
  <si>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</si>
  <si>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</si>
  <si>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</si>
  <si>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</si>
  <si>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</si>
  <si>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</si>
  <si>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</si>
  <si>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</si>
  <si>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</si>
  <si>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</si>
  <si>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</si>
  <si>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</si>
  <si>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</si>
  <si>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</si>
  <si>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</si>
  <si>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</si>
  <si>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</si>
  <si>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</si>
  <si>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</si>
  <si>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</si>
  <si>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</si>
  <si>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</si>
  <si>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</si>
  <si>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</si>
  <si>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</si>
  <si>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</si>
  <si>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</si>
  <si>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</si>
  <si>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</si>
  <si>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</si>
  <si>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</si>
  <si>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</si>
  <si>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</si>
  <si>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</si>
  <si>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</si>
  <si>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</si>
  <si>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</si>
  <si>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</si>
  <si>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</si>
  <si>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</si>
  <si>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</si>
  <si>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</si>
  <si>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</si>
  <si>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</si>
  <si>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</si>
  <si>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</si>
  <si>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</si>
  <si>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</si>
  <si>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</si>
  <si>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</si>
  <si>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</si>
  <si>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</si>
  <si>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</si>
  <si>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</si>
  <si>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</si>
  <si>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</si>
  <si>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</si>
  <si>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</si>
  <si>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</si>
  <si>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</si>
  <si>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</si>
  <si>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</si>
  <si>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</si>
  <si>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</si>
  <si>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</si>
  <si>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</si>
  <si>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</si>
  <si>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</si>
  <si>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</si>
  <si>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</si>
  <si>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</si>
  <si>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</si>
  <si>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</si>
  <si>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</si>
  <si>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</si>
  <si>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</si>
  <si>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</si>
  <si>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</si>
  <si>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</si>
  <si>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</si>
  <si>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</si>
  <si>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</si>
  <si>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</si>
  <si>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</si>
  <si>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</si>
  <si>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</si>
  <si>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</si>
  <si>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</si>
  <si>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</si>
  <si>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</si>
  <si>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</si>
  <si>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</si>
  <si>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</si>
  <si>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</si>
  <si>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</si>
  <si>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</si>
  <si>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</si>
  <si>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</si>
  <si>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</si>
  <si>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</si>
  <si>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</si>
  <si>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</si>
  <si>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</si>
  <si>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</si>
  <si>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</si>
  <si>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</si>
  <si>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</si>
  <si>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</si>
  <si>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</si>
  <si>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</si>
  <si>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</si>
  <si>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</si>
  <si>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</si>
  <si>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</si>
  <si>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</si>
  <si>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</si>
  <si>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</si>
  <si>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</si>
  <si>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</si>
  <si>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</si>
  <si>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</si>
  <si>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</si>
  <si>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</si>
  <si>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</si>
  <si>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</si>
  <si>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</si>
  <si>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</si>
  <si>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</si>
  <si>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</si>
  <si>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</si>
  <si>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</si>
  <si>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</si>
  <si>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</si>
  <si>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</si>
  <si>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</si>
  <si>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</si>
  <si>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</si>
  <si>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</si>
  <si>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</si>
  <si>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</si>
  <si>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</si>
  <si>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</si>
  <si>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</si>
  <si>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</si>
  <si>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</si>
  <si>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</si>
  <si>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</si>
  <si>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</si>
  <si>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</si>
  <si>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</si>
  <si>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</si>
  <si>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</si>
  <si>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</si>
  <si>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</si>
  <si>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</si>
  <si>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</si>
  <si>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</si>
  <si>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</si>
  <si>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</si>
  <si>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</si>
  <si>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</si>
  <si>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</si>
  <si>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</si>
  <si>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</si>
  <si>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</si>
  <si>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</si>
  <si>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</si>
  <si>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</si>
  <si>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</si>
  <si>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</si>
  <si>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</si>
  <si>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</si>
  <si>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</si>
  <si>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</si>
  <si>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</si>
  <si>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</si>
  <si>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</si>
  <si>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</si>
  <si>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</si>
  <si>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</si>
  <si>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</si>
  <si>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</si>
  <si>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</si>
  <si>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</si>
  <si>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</si>
  <si>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</si>
  <si>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</si>
  <si>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</si>
  <si>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</si>
  <si>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</si>
  <si>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</si>
  <si>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</si>
  <si>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</si>
  <si>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</si>
  <si>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</si>
  <si>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</si>
  <si>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</si>
  <si>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</si>
  <si>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</si>
  <si>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</si>
  <si>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</si>
  <si>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</si>
  <si>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</si>
  <si>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</si>
  <si>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</si>
  <si>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</si>
  <si>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</si>
  <si>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</si>
  <si>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</si>
  <si>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</si>
  <si>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</si>
  <si>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</si>
  <si>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</si>
  <si>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</si>
  <si>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</si>
  <si>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</si>
  <si>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</si>
  <si>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</si>
  <si>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</si>
  <si>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</si>
  <si>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</si>
  <si>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</si>
  <si>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</si>
  <si>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</si>
  <si>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</si>
  <si>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</si>
  <si>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</si>
  <si>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</si>
  <si>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</si>
  <si>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</si>
  <si>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</si>
  <si>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</si>
  <si>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</si>
  <si>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</si>
  <si>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</si>
  <si>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</si>
  <si>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</si>
  <si>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</si>
  <si>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</si>
  <si>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</si>
  <si>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</si>
  <si>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</si>
  <si>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</si>
  <si>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</si>
  <si>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</si>
  <si>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</si>
  <si>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</si>
  <si>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</si>
  <si>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</si>
  <si>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</si>
  <si>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</si>
  <si>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</si>
  <si>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</si>
  <si>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</si>
  <si>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</si>
  <si>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</si>
  <si>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</si>
  <si>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</si>
  <si>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</si>
  <si>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</si>
  <si>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</si>
  <si>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</si>
  <si>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</si>
  <si>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</si>
  <si>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</si>
  <si>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</si>
  <si>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</si>
  <si>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</si>
  <si>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</si>
  <si>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</si>
  <si>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</si>
  <si>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</si>
  <si>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</si>
  <si>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</si>
  <si>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</si>
  <si>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</si>
  <si>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</si>
  <si>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</si>
  <si>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</si>
  <si>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</si>
  <si>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</si>
  <si>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</si>
  <si>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</si>
  <si>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</si>
  <si>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</si>
  <si>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</si>
  <si>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</si>
  <si>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</si>
  <si>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</si>
  <si>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</si>
  <si>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</si>
  <si>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</si>
  <si>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</si>
  <si>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</si>
  <si>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</si>
  <si>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</si>
  <si>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</si>
  <si>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</si>
  <si>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</si>
  <si>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</si>
  <si>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</si>
  <si>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</si>
  <si>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</si>
  <si>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</si>
  <si>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</si>
  <si>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</si>
  <si>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</si>
  <si>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</si>
  <si>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</si>
  <si>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</si>
  <si>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</si>
  <si>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</si>
  <si>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</si>
  <si>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</si>
  <si>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</si>
  <si>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</si>
  <si>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</si>
  <si>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</si>
  <si>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</si>
  <si>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</si>
  <si>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</si>
  <si>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</si>
  <si>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</si>
  <si>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</si>
  <si>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</si>
  <si>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</si>
  <si>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</si>
  <si>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</si>
  <si>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</si>
  <si>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</si>
  <si>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</si>
  <si>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</si>
  <si>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</si>
  <si>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</si>
  <si>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</si>
  <si>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</si>
  <si>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</si>
  <si>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</si>
  <si>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</si>
  <si>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</si>
  <si>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</si>
  <si>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</si>
  <si>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</si>
  <si>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</si>
  <si>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</si>
  <si>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</si>
  <si>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</si>
  <si>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</si>
  <si>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</si>
  <si>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</si>
  <si>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</si>
  <si>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</si>
  <si>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</si>
  <si>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</si>
  <si>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</si>
  <si>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</si>
  <si>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</si>
  <si>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</si>
  <si>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</si>
  <si>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</si>
  <si>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</si>
  <si>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</si>
  <si>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</si>
  <si>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</si>
  <si>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</si>
  <si>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</si>
  <si>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</si>
  <si>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</si>
  <si>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</si>
  <si>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</si>
  <si>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</si>
  <si>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</si>
  <si>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</si>
  <si>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</si>
  <si>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</si>
  <si>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</si>
  <si>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</si>
  <si>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</si>
  <si>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</si>
  <si>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</si>
  <si>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</si>
  <si>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</si>
  <si>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</si>
  <si>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</si>
  <si>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</si>
  <si>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</si>
  <si>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</si>
  <si>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</si>
  <si>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</si>
  <si>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</si>
  <si>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</si>
  <si>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</si>
  <si>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</si>
  <si>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</si>
  <si>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</si>
  <si>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</si>
  <si>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</si>
  <si>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</si>
  <si>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</si>
  <si>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</si>
  <si>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</si>
  <si>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</si>
  <si>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</si>
  <si>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</si>
  <si>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</si>
  <si>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</si>
  <si>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</si>
  <si>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</si>
  <si>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</si>
  <si>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</si>
  <si>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</si>
  <si>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</si>
  <si>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</si>
  <si>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</si>
  <si>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</si>
  <si>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</si>
  <si>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</si>
  <si>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</si>
  <si>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</si>
  <si>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</si>
  <si>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</si>
  <si>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</si>
  <si>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</si>
  <si>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</si>
  <si>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</si>
  <si>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</si>
  <si>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</si>
  <si>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</si>
  <si>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</si>
  <si>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</si>
  <si>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</si>
  <si>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</si>
  <si>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</si>
  <si>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</si>
  <si>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</si>
  <si>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</si>
  <si>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</si>
  <si>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</si>
  <si>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</si>
  <si>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</si>
  <si>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</si>
  <si>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</si>
  <si>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</si>
  <si>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</si>
  <si>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</si>
  <si>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</si>
  <si>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</si>
  <si>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</si>
  <si>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</si>
  <si>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</si>
  <si>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</si>
  <si>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</si>
  <si>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</si>
  <si>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</si>
  <si>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</si>
  <si>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</si>
  <si>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</si>
  <si>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</si>
  <si>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</si>
  <si>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</si>
  <si>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</si>
  <si>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</si>
  <si>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</si>
  <si>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</si>
  <si>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</si>
  <si>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</si>
  <si>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</si>
  <si>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</si>
  <si>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</si>
  <si>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</si>
  <si>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</si>
  <si>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</si>
  <si>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</si>
  <si>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</si>
  <si>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</si>
  <si>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</si>
  <si>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</si>
  <si>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</si>
  <si>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</si>
  <si>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</si>
  <si>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</si>
  <si>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</si>
  <si>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</si>
  <si>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</si>
  <si>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</si>
  <si>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</si>
  <si>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</si>
  <si>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</si>
  <si>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</si>
  <si>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</si>
  <si>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</si>
  <si>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</si>
  <si>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</si>
  <si>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</si>
  <si>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</si>
  <si>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</si>
  <si>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</si>
  <si>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</si>
  <si>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</si>
  <si>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</si>
  <si>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</si>
  <si>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</si>
  <si>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</si>
  <si>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</si>
  <si>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</si>
  <si>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</si>
  <si>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</si>
  <si>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</si>
  <si>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</si>
  <si>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</si>
  <si>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</si>
  <si>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</si>
  <si>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</si>
  <si>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</si>
  <si>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</si>
  <si>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</si>
  <si>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</si>
  <si>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</si>
  <si>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</si>
  <si>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</si>
  <si>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</si>
  <si>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</si>
  <si>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</si>
  <si>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</si>
  <si>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</si>
  <si>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</si>
  <si>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</si>
  <si>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</si>
  <si>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</si>
  <si>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</si>
  <si>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</si>
  <si>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</si>
  <si>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</si>
  <si>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</si>
  <si>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</si>
  <si>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</si>
  <si>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</si>
  <si>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</si>
  <si>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</si>
  <si>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</si>
  <si>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</si>
  <si>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</si>
  <si>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</si>
  <si>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</si>
  <si>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</si>
  <si>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</si>
  <si>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</si>
  <si>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</si>
  <si>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</si>
  <si>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</si>
  <si>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</si>
  <si>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</si>
  <si>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</si>
  <si>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</si>
  <si>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</si>
  <si>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</si>
  <si>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</si>
  <si>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</si>
  <si>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</si>
  <si>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</si>
  <si>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</si>
  <si>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</si>
  <si>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</si>
  <si>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</si>
  <si>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</si>
  <si>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</si>
  <si>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</si>
  <si>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</si>
  <si>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</si>
  <si>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</si>
  <si>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</si>
  <si>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</si>
  <si>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</si>
  <si>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</si>
  <si>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</si>
  <si>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</si>
  <si>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</si>
  <si>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</si>
  <si>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</si>
  <si>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</si>
  <si>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</si>
  <si>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</si>
  <si>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</si>
  <si>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</si>
  <si>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</si>
  <si>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</si>
  <si>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</si>
  <si>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</si>
  <si>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</si>
  <si>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</si>
  <si>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</si>
  <si>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</si>
  <si>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</si>
  <si>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</si>
  <si>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</si>
  <si>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</si>
  <si>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</si>
  <si>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</si>
  <si>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</si>
  <si>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</si>
  <si>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</si>
  <si>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</si>
  <si>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</si>
  <si>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</si>
  <si>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</si>
  <si>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</si>
  <si>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</si>
  <si>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</si>
  <si>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</si>
  <si>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</si>
  <si>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</si>
  <si>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</si>
  <si>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</si>
  <si>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</si>
  <si>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</si>
  <si>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</si>
  <si>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</si>
  <si>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</si>
  <si>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</si>
  <si>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</si>
  <si>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</si>
  <si>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</si>
  <si>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</si>
  <si>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</si>
  <si>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</si>
  <si>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</si>
  <si>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</si>
  <si>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</si>
  <si>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</si>
  <si>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</si>
  <si>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</si>
  <si>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</si>
  <si>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</si>
  <si>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</si>
  <si>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</si>
  <si>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</si>
  <si>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</si>
  <si>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</si>
  <si>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</si>
  <si>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</si>
  <si>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</si>
  <si>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</si>
  <si>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</si>
  <si>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</si>
  <si>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</si>
  <si>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</si>
  <si>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</si>
  <si>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</si>
  <si>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</si>
  <si>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</si>
  <si>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</si>
  <si>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</si>
  <si>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</si>
  <si>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</si>
  <si>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</si>
  <si>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</si>
  <si>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</si>
  <si>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</si>
  <si>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</si>
  <si>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</si>
  <si>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</si>
  <si>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</si>
  <si>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</si>
  <si>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</si>
  <si>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</si>
  <si>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</si>
  <si>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</si>
  <si>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</si>
  <si>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</si>
  <si>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</si>
  <si>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</si>
  <si>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</si>
  <si>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</si>
  <si>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</si>
  <si>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</si>
  <si>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</si>
  <si>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</si>
  <si>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</si>
  <si>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</si>
  <si>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</si>
  <si>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</si>
  <si>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</si>
  <si>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</si>
  <si>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</si>
  <si>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</si>
  <si>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</si>
  <si>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</si>
  <si>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</si>
  <si>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</si>
  <si>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</si>
  <si>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</si>
  <si>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</si>
  <si>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</si>
  <si>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</si>
  <si>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</si>
  <si>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</si>
  <si>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</si>
  <si>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</si>
  <si>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</si>
  <si>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</si>
  <si>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</si>
  <si>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</si>
  <si>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</si>
  <si>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</si>
  <si>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</si>
  <si>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</si>
  <si>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</si>
  <si>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</si>
  <si>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</si>
  <si>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</si>
  <si>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</si>
  <si>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</si>
  <si>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</si>
  <si>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</si>
  <si>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</si>
  <si>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</si>
  <si>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</si>
  <si>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</si>
  <si>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</si>
  <si>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</si>
  <si>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</si>
  <si>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</si>
  <si>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</si>
  <si>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</si>
  <si>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</si>
  <si>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</si>
  <si>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</si>
  <si>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</si>
  <si>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</si>
  <si>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</si>
  <si>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</si>
  <si>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</si>
  <si>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</si>
  <si>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</si>
  <si>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</si>
  <si>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</si>
  <si>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</si>
  <si>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</si>
  <si>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</si>
  <si>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</si>
  <si>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</si>
  <si>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</si>
  <si>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</si>
  <si>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</si>
  <si>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</si>
  <si>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</si>
  <si>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</si>
  <si>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</si>
  <si>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</si>
  <si>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</si>
  <si>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</si>
  <si>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</si>
  <si>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</si>
  <si>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</si>
  <si>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</si>
  <si>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</si>
  <si>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</si>
  <si>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</si>
  <si>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</si>
  <si>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</si>
  <si>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</si>
  <si>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</si>
  <si>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</si>
  <si>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</si>
  <si>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</si>
  <si>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</si>
  <si>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</si>
  <si>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</si>
  <si>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</si>
  <si>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</si>
  <si>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</si>
  <si>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</si>
  <si>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</si>
  <si>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</si>
  <si>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</si>
  <si>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</si>
  <si>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</si>
  <si>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</si>
  <si>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</si>
  <si>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</si>
  <si>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</si>
  <si>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</si>
  <si>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</si>
  <si>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</si>
  <si>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</si>
  <si>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</si>
  <si>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</si>
  <si>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</si>
  <si>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</si>
  <si>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</si>
  <si>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</si>
  <si>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</si>
  <si>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</si>
  <si>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</si>
  <si>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</si>
  <si>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</si>
  <si>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</si>
  <si>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</si>
  <si>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</si>
  <si>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</si>
  <si>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</si>
  <si>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</si>
  <si>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</si>
  <si>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</si>
  <si>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</si>
  <si>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</si>
  <si>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</si>
  <si>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</si>
  <si>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</si>
  <si>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</si>
  <si>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</si>
  <si>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</si>
  <si>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</si>
  <si>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</si>
  <si>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</si>
  <si>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</si>
  <si>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</si>
  <si>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</si>
  <si>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</si>
  <si>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</si>
  <si>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</si>
  <si>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</si>
  <si>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</si>
  <si>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</si>
  <si>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</si>
  <si>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</si>
  <si>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</si>
  <si>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</si>
  <si>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</si>
  <si>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</si>
  <si>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</si>
  <si>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</si>
  <si>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</si>
  <si>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</si>
  <si>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</si>
  <si>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</si>
  <si>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</si>
  <si>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</si>
  <si>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</si>
  <si>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</si>
  <si>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</si>
  <si>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</si>
  <si>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</si>
  <si>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</si>
  <si>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</si>
  <si>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</si>
  <si>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</si>
  <si>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</si>
  <si>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</si>
  <si>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</si>
  <si>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</si>
  <si>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</si>
  <si>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</si>
  <si>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</si>
  <si>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</si>
  <si>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</si>
  <si>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</si>
  <si>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</si>
  <si>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</si>
  <si>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</si>
  <si>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</si>
  <si>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</si>
  <si>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</si>
  <si>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</si>
  <si>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</si>
  <si>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</si>
  <si>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</si>
  <si>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</si>
  <si>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</si>
  <si>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</si>
  <si>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</si>
  <si>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</si>
  <si>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</si>
  <si>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</si>
  <si>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</si>
  <si>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</si>
  <si>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</si>
  <si>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</si>
  <si>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</si>
  <si>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</si>
  <si>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</si>
  <si>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</si>
  <si>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</si>
  <si>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</si>
  <si>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</si>
  <si>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</si>
  <si>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</si>
  <si>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</si>
  <si>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</si>
  <si>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</si>
  <si>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</si>
  <si>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</si>
  <si>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</si>
  <si>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</si>
  <si>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</si>
  <si>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</si>
  <si>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</si>
  <si>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</si>
  <si>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</si>
  <si>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</si>
  <si>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</si>
  <si>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</si>
  <si>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</si>
  <si>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</si>
  <si>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</si>
  <si>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</si>
  <si>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</si>
  <si>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</si>
  <si>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</si>
  <si>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</si>
  <si>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</si>
  <si>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</si>
  <si>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</si>
  <si>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</si>
  <si>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</si>
  <si>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</si>
  <si>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</si>
  <si>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</si>
  <si>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</si>
  <si>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</si>
  <si>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</si>
  <si>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</si>
  <si>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</si>
  <si>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</si>
  <si>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</si>
  <si>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</si>
  <si>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</si>
  <si>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</si>
  <si>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</si>
  <si>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</si>
  <si>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</si>
  <si>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</si>
  <si>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</si>
  <si>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</si>
  <si>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</si>
  <si>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</si>
  <si>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</si>
  <si>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</si>
  <si>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</si>
  <si>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</si>
  <si>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</si>
  <si>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</si>
  <si>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</si>
  <si>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</si>
  <si>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</si>
  <si>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</si>
  <si>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</si>
  <si>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</si>
  <si>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</si>
  <si>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</si>
  <si>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</si>
  <si>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</si>
  <si>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</si>
  <si>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</si>
  <si>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</si>
  <si>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</si>
  <si>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</si>
  <si>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</si>
  <si>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</si>
  <si>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</si>
  <si>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</si>
  <si>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</si>
  <si>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</si>
  <si>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</si>
  <si>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</si>
  <si>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</si>
  <si>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</si>
  <si>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</si>
  <si>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</si>
  <si>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</si>
  <si>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</si>
  <si>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</si>
  <si>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</si>
  <si>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</si>
  <si>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</si>
  <si>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</si>
  <si>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</si>
  <si>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</si>
  <si>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</si>
  <si>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</si>
  <si>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</si>
  <si>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</si>
  <si>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</si>
  <si>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</si>
  <si>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</si>
  <si>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</si>
  <si>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</si>
  <si>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</si>
  <si>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</si>
  <si>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</si>
  <si>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</si>
  <si>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</si>
  <si>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</si>
  <si>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</si>
  <si>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</si>
  <si>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</si>
  <si>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</si>
  <si>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</si>
  <si>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</si>
  <si>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</si>
  <si>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</si>
  <si>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</si>
  <si>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</si>
  <si>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</si>
  <si>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</si>
  <si>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</si>
  <si>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</si>
  <si>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</si>
  <si>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</si>
  <si>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</si>
  <si>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</si>
  <si>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</si>
  <si>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</si>
  <si>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</si>
  <si>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</si>
  <si>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</si>
  <si>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</si>
  <si>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</si>
  <si>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</si>
  <si>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</si>
  <si>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</si>
  <si>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</si>
  <si>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</si>
  <si>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</si>
  <si>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</si>
  <si>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</si>
  <si>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</si>
  <si>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</si>
  <si>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</si>
  <si>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</si>
  <si>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</si>
  <si>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</si>
  <si>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</si>
  <si>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</si>
  <si>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</si>
  <si>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</si>
  <si>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</si>
  <si>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</si>
  <si>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</si>
  <si>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</si>
  <si>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</si>
  <si>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</si>
  <si>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</si>
  <si>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</si>
  <si>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</si>
  <si>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</si>
  <si>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</si>
  <si>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</si>
  <si>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</si>
  <si>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</si>
  <si>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</si>
  <si>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</si>
  <si>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</si>
  <si>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</si>
  <si>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</si>
  <si>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</si>
  <si>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</si>
  <si>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</si>
  <si>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</si>
  <si>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</si>
  <si>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</si>
  <si>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</si>
  <si>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</si>
  <si>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</si>
  <si>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</si>
  <si>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</si>
  <si>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</si>
  <si>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</si>
  <si>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</si>
  <si>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</si>
  <si>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</si>
  <si>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</si>
  <si>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</si>
  <si>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</si>
  <si>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</si>
  <si>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</si>
  <si>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</si>
  <si>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</si>
  <si>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</si>
  <si>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</si>
  <si>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</si>
  <si>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</si>
  <si>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</si>
  <si>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</si>
  <si>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</si>
  <si>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</si>
  <si>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</si>
  <si>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</si>
  <si>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</si>
  <si>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</si>
  <si>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</si>
  <si>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</si>
  <si>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</si>
  <si>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</si>
  <si>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</si>
  <si>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</si>
  <si>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</si>
  <si>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</si>
  <si>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</si>
  <si>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</si>
  <si>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</si>
  <si>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</si>
  <si>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</si>
  <si>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</si>
  <si>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</si>
  <si>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</si>
  <si>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</si>
  <si>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</si>
  <si>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</si>
  <si>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</si>
  <si>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</si>
  <si>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</si>
  <si>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</si>
  <si>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</si>
  <si>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</si>
  <si>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</si>
  <si>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</si>
  <si>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</si>
  <si>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</si>
  <si>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</si>
  <si>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</si>
  <si>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</si>
  <si>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</si>
  <si>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</si>
  <si>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</si>
  <si>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</si>
  <si>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</si>
  <si>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</si>
  <si>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</si>
  <si>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</si>
  <si>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</si>
  <si>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</si>
  <si>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</si>
  <si>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</si>
  <si>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</si>
  <si>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</si>
  <si>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</si>
  <si>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</si>
  <si>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</si>
  <si>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</si>
  <si>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</si>
  <si>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</si>
  <si>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</si>
  <si>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</si>
  <si>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</si>
  <si>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</si>
  <si>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</si>
  <si>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</si>
  <si>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</si>
  <si>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</si>
  <si>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</si>
  <si>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</si>
  <si>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</si>
  <si>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</si>
  <si>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</si>
  <si>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</si>
  <si>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</si>
  <si>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</si>
  <si>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</si>
  <si>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</si>
  <si>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</si>
  <si>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</si>
  <si>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</si>
  <si>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</si>
  <si>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</si>
  <si>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</si>
  <si>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</si>
  <si>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</si>
  <si>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</si>
  <si>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</si>
  <si>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</si>
  <si>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</si>
  <si>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</si>
  <si>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</si>
  <si>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</si>
  <si>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</si>
  <si>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</si>
  <si>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</si>
  <si>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</si>
  <si>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</si>
  <si>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</si>
  <si>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</si>
  <si>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</si>
  <si>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</si>
  <si>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</si>
  <si>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</si>
  <si>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</si>
  <si>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</si>
  <si>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</si>
  <si>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</si>
  <si>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</si>
  <si>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</si>
  <si>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</si>
  <si>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</si>
  <si>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</si>
  <si>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</si>
  <si>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</si>
  <si>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</si>
  <si>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</si>
  <si>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</si>
  <si>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</si>
  <si>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</si>
  <si>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</si>
  <si>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</si>
  <si>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</si>
  <si>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</si>
  <si>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</si>
  <si>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</si>
  <si>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</si>
  <si>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</si>
  <si>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</si>
  <si>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</si>
  <si>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</si>
  <si>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</si>
  <si>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</si>
  <si>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</si>
  <si>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</si>
  <si>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</si>
  <si>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</si>
  <si>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</si>
  <si>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</si>
  <si>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</si>
  <si>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</si>
  <si>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</si>
  <si>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</si>
  <si>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</si>
  <si>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</si>
  <si>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</si>
  <si>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</si>
  <si>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</si>
  <si>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</si>
  <si>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</si>
  <si>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</si>
  <si>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</si>
  <si>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</si>
  <si>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</si>
  <si>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</si>
  <si>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</si>
  <si>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</si>
  <si>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</si>
  <si>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</si>
  <si>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</si>
  <si>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</si>
  <si>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</si>
  <si>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</si>
  <si>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</si>
  <si>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</si>
  <si>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</si>
  <si>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</si>
  <si>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</si>
  <si>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</si>
  <si>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</si>
  <si>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</si>
  <si>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</si>
  <si>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</si>
  <si>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</si>
  <si>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</si>
  <si>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</si>
  <si>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</si>
  <si>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</si>
  <si>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</si>
  <si>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</si>
  <si>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</si>
  <si>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</si>
  <si>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</si>
  <si>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</si>
  <si>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</si>
  <si>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</si>
  <si>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</si>
  <si>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</si>
  <si>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</si>
  <si>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</si>
  <si>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</si>
  <si>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</si>
  <si>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</si>
  <si>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</si>
  <si>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</si>
  <si>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</si>
  <si>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</si>
  <si>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</si>
  <si>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</si>
  <si>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</si>
  <si>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</si>
  <si>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</si>
  <si>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</si>
  <si>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</si>
  <si>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</si>
  <si>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</si>
  <si>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</si>
  <si>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</si>
  <si>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</si>
  <si>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</si>
  <si>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</si>
  <si>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</si>
  <si>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</si>
  <si>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</si>
  <si>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</si>
  <si>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</si>
  <si>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</si>
  <si>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</si>
  <si>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</si>
  <si>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</si>
  <si>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</si>
  <si>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</si>
  <si>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</si>
  <si>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</si>
  <si>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</si>
  <si>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</si>
  <si>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</si>
  <si>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</si>
  <si>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</si>
  <si>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</si>
  <si>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</si>
  <si>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</si>
  <si>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</si>
  <si>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</si>
  <si>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</si>
  <si>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</si>
  <si>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</si>
  <si>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</si>
  <si>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</si>
  <si>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</si>
  <si>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</si>
  <si>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</si>
  <si>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</si>
  <si>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</si>
  <si>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</si>
  <si>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</si>
  <si>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</si>
  <si>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</si>
  <si>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</si>
  <si>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</si>
  <si>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</si>
  <si>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</si>
  <si>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</si>
  <si>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</si>
  <si>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</si>
  <si>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</si>
  <si>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</si>
  <si>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</si>
  <si>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</si>
  <si>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</si>
  <si>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</si>
  <si>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</si>
  <si>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</si>
  <si>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</si>
  <si>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</si>
  <si>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</si>
  <si>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</si>
  <si>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</si>
  <si>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</si>
  <si>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</si>
  <si>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</si>
  <si>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</si>
  <si>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</si>
  <si>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</si>
  <si>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</si>
  <si>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</si>
  <si>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</si>
  <si>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</si>
  <si>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</si>
  <si>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</si>
  <si>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</si>
  <si>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</si>
  <si>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</si>
  <si>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</si>
  <si>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</si>
  <si>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</si>
  <si>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</si>
  <si>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</si>
  <si>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</si>
  <si>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</si>
  <si>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</si>
  <si>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</si>
  <si>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</si>
  <si>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</si>
  <si>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</si>
  <si>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</si>
  <si>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</si>
  <si>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</si>
  <si>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</si>
  <si>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</si>
  <si>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</si>
  <si>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</si>
  <si>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</si>
  <si>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</si>
  <si>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</si>
  <si>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</si>
  <si>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</si>
  <si>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</si>
  <si>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</si>
  <si>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</si>
  <si>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</si>
  <si>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</si>
  <si>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</si>
  <si>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</si>
  <si>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</si>
  <si>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</si>
  <si>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</si>
  <si>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</si>
  <si>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</si>
  <si>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</si>
  <si>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</si>
  <si>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</si>
  <si>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</si>
  <si>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</si>
  <si>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</si>
  <si>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</si>
  <si>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</si>
  <si>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</si>
  <si>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</si>
  <si>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</si>
  <si>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</si>
  <si>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</si>
  <si>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</si>
  <si>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</si>
  <si>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</si>
  <si>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</si>
  <si>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</si>
  <si>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</si>
  <si>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</si>
  <si>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</si>
  <si>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</si>
  <si>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</si>
  <si>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</si>
  <si>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</si>
  <si>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</si>
  <si>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</si>
  <si>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</si>
  <si>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</si>
  <si>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</si>
  <si>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</si>
  <si>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</si>
  <si>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</si>
  <si>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</si>
  <si>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</si>
  <si>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</si>
  <si>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</si>
  <si>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</si>
  <si>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</si>
  <si>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</si>
  <si>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</si>
  <si>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</si>
  <si>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</si>
  <si>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</si>
  <si>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</si>
  <si>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</si>
  <si>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</si>
  <si>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</si>
  <si>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</si>
  <si>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</si>
  <si>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</si>
  <si>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</si>
  <si>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</si>
  <si>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</si>
  <si>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</si>
  <si>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</si>
  <si>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</si>
  <si>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</si>
  <si>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</si>
  <si>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</si>
  <si>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</si>
  <si>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</si>
  <si>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</si>
  <si>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</si>
  <si>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</si>
  <si>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</si>
  <si>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</si>
  <si>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</si>
  <si>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</si>
  <si>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</si>
  <si>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</si>
  <si>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</si>
  <si>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</si>
  <si>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</si>
  <si>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</si>
  <si>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</si>
  <si>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</si>
  <si>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</si>
  <si>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</si>
  <si>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</si>
  <si>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</si>
  <si>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</si>
  <si>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</si>
  <si>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</si>
  <si>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</si>
  <si>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</si>
  <si>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</si>
  <si>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</si>
  <si>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</si>
  <si>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</si>
  <si>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</si>
  <si>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</si>
  <si>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</si>
  <si>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</si>
  <si>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</si>
  <si>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</si>
  <si>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</si>
  <si>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</si>
  <si>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</si>
  <si>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</si>
  <si>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</si>
  <si>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</si>
  <si>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</si>
  <si>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</si>
  <si>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</si>
  <si>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</si>
  <si>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</si>
  <si>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</si>
  <si>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</si>
  <si>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</si>
  <si>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</si>
  <si>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</si>
  <si>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</si>
  <si>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</si>
  <si>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</si>
  <si>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</si>
  <si>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</si>
  <si>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</si>
  <si>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</si>
  <si>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</si>
  <si>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</si>
  <si>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</si>
  <si>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</si>
  <si>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</si>
  <si>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</si>
  <si>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</si>
  <si>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</si>
  <si>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</si>
  <si>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</si>
  <si>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</si>
  <si>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</si>
  <si>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</si>
  <si>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</si>
  <si>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</si>
  <si>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</si>
  <si>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</si>
  <si>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</si>
  <si>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</si>
  <si>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</si>
  <si>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</si>
  <si>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</si>
  <si>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</si>
  <si>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</si>
  <si>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</si>
  <si>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</si>
  <si>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</si>
  <si>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</si>
  <si>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</si>
  <si>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</si>
  <si>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</si>
  <si>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</si>
  <si>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</si>
  <si>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</si>
  <si>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</si>
  <si>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</si>
  <si>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</si>
  <si>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</si>
  <si>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</si>
  <si>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</si>
  <si>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</si>
  <si>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</si>
  <si>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</si>
  <si>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</si>
  <si>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</si>
  <si>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</si>
  <si>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</si>
  <si>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</si>
  <si>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</si>
  <si>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</si>
  <si>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</si>
  <si>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</si>
  <si>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</si>
  <si>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</si>
  <si>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</si>
  <si>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</si>
  <si>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</si>
  <si>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</si>
  <si>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</si>
  <si>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</si>
  <si>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</si>
  <si>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</si>
  <si>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</si>
  <si>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</si>
  <si>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</si>
  <si>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</si>
  <si>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</si>
  <si>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</si>
  <si>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</si>
  <si>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</si>
  <si>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</si>
  <si>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</si>
  <si>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</si>
  <si>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</si>
  <si>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</si>
  <si>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</si>
  <si>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</si>
  <si>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</si>
  <si>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</si>
  <si>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</si>
  <si>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</si>
  <si>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</si>
  <si>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</si>
  <si>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</si>
  <si>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</si>
  <si>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</si>
  <si>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</si>
  <si>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</si>
  <si>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</si>
  <si>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</si>
  <si>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</si>
  <si>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</si>
  <si>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</si>
  <si>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</si>
  <si>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</si>
  <si>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</si>
  <si>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</si>
  <si>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</si>
  <si>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</si>
  <si>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</si>
  <si>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</si>
  <si>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</si>
  <si>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</si>
  <si>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</si>
  <si>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</si>
  <si>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</si>
  <si>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</si>
  <si>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</si>
  <si>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</si>
  <si>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</si>
  <si>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</si>
  <si>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</si>
  <si>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</si>
  <si>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</si>
  <si>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</si>
  <si>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</si>
  <si>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</si>
  <si>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</si>
  <si>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</si>
  <si>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</si>
  <si>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</si>
  <si>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</si>
  <si>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</si>
  <si>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</si>
  <si>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</si>
  <si>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</si>
  <si>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</si>
  <si>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</si>
  <si>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</si>
  <si>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</si>
  <si>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</si>
  <si>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</si>
  <si>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</si>
  <si>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</si>
  <si>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</si>
  <si>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</si>
  <si>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</si>
  <si>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</si>
  <si>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</si>
  <si>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</si>
  <si>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</si>
  <si>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</si>
  <si>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</si>
  <si>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</si>
  <si>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</si>
  <si>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</si>
  <si>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</si>
  <si>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</si>
  <si>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</si>
  <si>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</si>
  <si>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</si>
  <si>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</si>
  <si>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</si>
  <si>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</si>
  <si>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</si>
  <si>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</si>
  <si>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</si>
  <si>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</si>
  <si>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</si>
  <si>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</si>
  <si>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</si>
  <si>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</si>
  <si>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</si>
  <si>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</si>
  <si>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</si>
  <si>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</si>
  <si>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</si>
  <si>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</si>
  <si>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</si>
  <si>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</si>
  <si>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</si>
  <si>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</si>
  <si>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</si>
  <si>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</si>
  <si>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</si>
  <si>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</si>
  <si>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</si>
  <si>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</si>
  <si>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</si>
  <si>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</si>
  <si>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</si>
  <si>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</si>
  <si>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</si>
  <si>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</si>
  <si>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</si>
  <si>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</si>
  <si>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</si>
  <si>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</si>
  <si>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</si>
  <si>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</si>
  <si>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</si>
  <si>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</si>
  <si>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</si>
  <si>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</si>
  <si>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</si>
  <si>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</si>
  <si>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</si>
  <si>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</si>
  <si>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</si>
  <si>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</si>
  <si>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</si>
  <si>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</si>
  <si>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</si>
  <si>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</si>
  <si>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</si>
  <si>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</si>
  <si>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</si>
  <si>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</si>
  <si>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</si>
  <si>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</si>
  <si>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</si>
  <si>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</si>
  <si>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</si>
  <si>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</si>
  <si>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</si>
  <si>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</si>
  <si>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</si>
  <si>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</si>
  <si>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</si>
  <si>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</si>
  <si>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</si>
  <si>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</si>
  <si>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</si>
  <si>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</si>
  <si>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</si>
  <si>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</si>
  <si>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</si>
  <si>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</si>
  <si>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</si>
  <si>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</si>
  <si>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</si>
  <si>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</si>
  <si>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</si>
  <si>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</si>
  <si>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</si>
  <si>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</si>
  <si>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</si>
  <si>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</si>
  <si>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</si>
  <si>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</si>
  <si>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</si>
  <si>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</si>
  <si>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</si>
  <si>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</si>
  <si>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</si>
  <si>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</si>
  <si>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</si>
  <si>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</si>
  <si>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</si>
  <si>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</si>
  <si>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</si>
  <si>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</si>
  <si>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</si>
  <si>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</si>
  <si>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</si>
  <si>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</si>
  <si>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</si>
  <si>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</si>
  <si>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</si>
  <si>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</si>
  <si>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</si>
  <si>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</si>
  <si>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</si>
  <si>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</si>
  <si>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</si>
  <si>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</si>
  <si>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</si>
  <si>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</si>
  <si>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</si>
  <si>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</si>
  <si>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</si>
  <si>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</si>
  <si>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</si>
  <si>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</si>
  <si>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</si>
  <si>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</si>
  <si>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</si>
  <si>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</si>
  <si>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</si>
  <si>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</si>
  <si>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</si>
  <si>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</si>
  <si>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</si>
  <si>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</si>
  <si>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</si>
  <si>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</si>
  <si>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</si>
  <si>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</si>
  <si>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</si>
  <si>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</si>
  <si>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</si>
  <si>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</si>
  <si>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</si>
  <si>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</si>
  <si>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</si>
  <si>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</si>
  <si>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</si>
  <si>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</si>
  <si>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</si>
  <si>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</si>
  <si>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</si>
  <si>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</si>
  <si>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</si>
  <si>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</si>
  <si>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</si>
  <si>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</si>
  <si>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</si>
  <si>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</si>
  <si>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</si>
  <si>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</si>
  <si>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</si>
  <si>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</si>
  <si>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</si>
  <si>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</si>
  <si>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</si>
  <si>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</si>
  <si>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</si>
  <si>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</si>
  <si>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</si>
  <si>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</si>
  <si>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</si>
  <si>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</si>
  <si>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</si>
  <si>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</si>
  <si>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</si>
  <si>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</si>
  <si>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</si>
  <si>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</si>
  <si>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</si>
  <si>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</si>
  <si>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</si>
  <si>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</si>
  <si>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</si>
  <si>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</si>
  <si>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</si>
  <si>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</si>
  <si>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</si>
  <si>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</si>
  <si>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</si>
  <si>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</si>
  <si>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</si>
  <si>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</si>
  <si>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</si>
  <si>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</si>
  <si>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</si>
  <si>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</si>
  <si>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</si>
  <si>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</si>
  <si>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</si>
  <si>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</si>
  <si>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</si>
  <si>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</si>
  <si>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</si>
  <si>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</si>
  <si>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</si>
  <si>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</si>
  <si>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</si>
  <si>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</si>
  <si>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</si>
  <si>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</si>
  <si>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</si>
  <si>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</si>
  <si>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</si>
  <si>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</si>
  <si>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</si>
  <si>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</si>
  <si>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</si>
  <si>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</si>
  <si>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</si>
  <si>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</si>
  <si>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</si>
  <si>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</si>
  <si>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</si>
  <si>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</si>
  <si>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</si>
  <si>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</si>
  <si>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</si>
  <si>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</si>
  <si>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</si>
  <si>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</si>
  <si>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</si>
  <si>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</si>
  <si>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</si>
  <si>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</si>
  <si>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</si>
  <si>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</si>
  <si>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</si>
  <si>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</si>
  <si>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</si>
  <si>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</si>
  <si>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</si>
  <si>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</si>
  <si>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</si>
  <si>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</si>
  <si>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</si>
  <si>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</si>
  <si>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</si>
  <si>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</si>
  <si>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</si>
  <si>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</si>
  <si>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</si>
  <si>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</si>
  <si>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</si>
  <si>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</si>
  <si>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</si>
  <si>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</si>
  <si>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</si>
  <si>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</si>
  <si>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</si>
  <si>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</si>
  <si>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</si>
  <si>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</si>
  <si>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</si>
  <si>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</si>
  <si>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</si>
  <si>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</si>
  <si>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</si>
  <si>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</si>
  <si>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</si>
  <si>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</si>
  <si>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</si>
  <si>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</si>
  <si>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</si>
  <si>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</si>
  <si>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</si>
  <si>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</si>
  <si>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</si>
  <si>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</si>
  <si>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</si>
  <si>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</si>
  <si>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</si>
  <si>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</si>
  <si>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</si>
  <si>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</si>
  <si>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</si>
  <si>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</si>
  <si>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</si>
  <si>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</si>
  <si>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</si>
  <si>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</si>
  <si>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</si>
  <si>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</si>
  <si>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</si>
  <si>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</si>
  <si>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</si>
  <si>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</si>
  <si>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</si>
  <si>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</si>
  <si>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</si>
  <si>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</si>
  <si>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</si>
  <si>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</si>
  <si>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</si>
  <si>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</si>
  <si>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</si>
  <si>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</si>
  <si>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</si>
  <si>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</si>
  <si>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</si>
  <si>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</si>
  <si>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</si>
  <si>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</si>
  <si>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</si>
  <si>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</si>
  <si>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</si>
  <si>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</si>
  <si>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</si>
  <si>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</si>
  <si>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</si>
  <si>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</si>
  <si>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</si>
  <si>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</si>
  <si>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</si>
  <si>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</si>
  <si>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</si>
  <si>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</si>
  <si>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</si>
  <si>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</si>
  <si>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</si>
  <si>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</si>
  <si>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</si>
  <si>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</si>
  <si>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</si>
  <si>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</si>
  <si>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</si>
  <si>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</si>
  <si>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</si>
  <si>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</si>
  <si>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</si>
  <si>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</si>
  <si>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</si>
  <si>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</si>
  <si>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</si>
  <si>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</si>
  <si>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</si>
  <si>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</si>
  <si>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</si>
  <si>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</si>
  <si>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</si>
  <si>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</si>
  <si>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</si>
  <si>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</si>
  <si>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</si>
  <si>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</si>
  <si>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</si>
  <si>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</si>
  <si>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</si>
  <si>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</si>
  <si>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</si>
  <si>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</si>
  <si>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</si>
  <si>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</si>
  <si>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</si>
  <si>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</si>
  <si>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</si>
  <si>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</si>
  <si>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</si>
  <si>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</si>
  <si>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</si>
  <si>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</si>
  <si>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</si>
  <si>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</si>
  <si>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</si>
  <si>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</si>
  <si>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</si>
  <si>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</si>
  <si>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</si>
  <si>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</si>
  <si>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</si>
  <si>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</si>
  <si>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</si>
  <si>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</si>
  <si>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</si>
  <si>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</si>
  <si>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</si>
  <si>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</si>
  <si>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</si>
  <si>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</si>
  <si>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</si>
  <si>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</si>
  <si>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</si>
  <si>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</si>
  <si>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</si>
  <si>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</si>
  <si>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</si>
  <si>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</si>
  <si>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</si>
  <si>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</si>
  <si>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</si>
  <si>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</si>
  <si>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</si>
  <si>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</si>
  <si>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</si>
  <si>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</si>
  <si>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</si>
  <si>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</si>
  <si>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</si>
  <si>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</si>
  <si>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</si>
  <si>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</si>
  <si>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</si>
  <si>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</si>
  <si>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</si>
  <si>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</si>
  <si>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</si>
  <si>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</si>
  <si>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</si>
  <si>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</si>
  <si>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</si>
  <si>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</si>
  <si>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</si>
  <si>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</si>
  <si>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</si>
  <si>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</si>
  <si>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</si>
  <si>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</si>
  <si>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</si>
  <si>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</si>
  <si>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</si>
  <si>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</si>
  <si>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</si>
  <si>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</si>
  <si>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</si>
  <si>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</si>
  <si>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</si>
  <si>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</si>
  <si>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</si>
  <si>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</si>
  <si>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</si>
  <si>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</si>
  <si>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</si>
  <si>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</si>
  <si>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</si>
  <si>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</si>
  <si>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</si>
  <si>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</si>
  <si>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</si>
  <si>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</si>
  <si>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</si>
  <si>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</si>
  <si>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</si>
  <si>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</si>
  <si>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</si>
  <si>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</si>
  <si>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</si>
  <si>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</si>
  <si>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</si>
  <si>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</si>
  <si>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</si>
  <si>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</si>
  <si>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</si>
  <si>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</si>
  <si>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</si>
  <si>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</si>
  <si>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</si>
  <si>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</si>
  <si>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</si>
  <si>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</si>
  <si>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</si>
  <si>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</si>
  <si>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</si>
  <si>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</si>
  <si>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</si>
  <si>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</si>
  <si>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</si>
  <si>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</si>
  <si>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</si>
  <si>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</si>
  <si>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</si>
  <si>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</si>
  <si>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</si>
  <si>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</si>
  <si>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</si>
  <si>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</si>
  <si>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</si>
  <si>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</si>
  <si>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</si>
  <si>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</si>
  <si>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</si>
  <si>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</si>
  <si>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</si>
  <si>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</si>
  <si>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</si>
  <si>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</si>
  <si>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</si>
  <si>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</si>
  <si>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</si>
  <si>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</si>
  <si>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</si>
  <si>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</si>
  <si>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</si>
  <si>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</si>
  <si>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</si>
  <si>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</si>
  <si>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</si>
  <si>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</si>
  <si>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</si>
  <si>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</si>
  <si>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</si>
  <si>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</si>
  <si>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</si>
  <si>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</si>
  <si>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</si>
  <si>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</si>
  <si>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</si>
  <si>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</si>
  <si>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</si>
  <si>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</si>
  <si>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</si>
  <si>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</si>
  <si>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</si>
  <si>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</si>
  <si>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</si>
  <si>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</si>
  <si>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</si>
  <si>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</si>
  <si>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</si>
  <si>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</si>
  <si>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</si>
  <si>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</si>
  <si>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</si>
  <si>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</si>
  <si>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</si>
  <si>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</si>
  <si>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</si>
  <si>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</si>
  <si>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</si>
  <si>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</si>
  <si>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</si>
  <si>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</si>
  <si>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</si>
  <si>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</si>
  <si>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</si>
  <si>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</si>
  <si>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</si>
  <si>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</si>
  <si>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</si>
  <si>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</si>
  <si>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</si>
  <si>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</si>
  <si>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</si>
  <si>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</si>
  <si>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</si>
  <si>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</si>
  <si>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</si>
  <si>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</si>
  <si>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</si>
  <si>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</si>
  <si>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</si>
  <si>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</si>
  <si>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</si>
  <si>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</si>
  <si>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</si>
  <si>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</si>
  <si>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</si>
  <si>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</si>
  <si>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</si>
  <si>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</si>
  <si>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</si>
  <si>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</si>
  <si>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</si>
  <si>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</si>
  <si>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</si>
  <si>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</si>
  <si>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</si>
  <si>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</si>
  <si>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</si>
  <si>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</si>
  <si>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</si>
  <si>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</si>
  <si>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</si>
  <si>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</si>
  <si>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</si>
  <si>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</si>
  <si>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</si>
  <si>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</si>
  <si>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</si>
  <si>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</si>
  <si>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</si>
  <si>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</si>
  <si>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</si>
  <si>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</si>
  <si>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</si>
  <si>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</si>
  <si>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</si>
  <si>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</si>
  <si>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</si>
  <si>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</si>
  <si>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</si>
  <si>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</si>
  <si>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</si>
  <si>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</si>
  <si>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</si>
  <si>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</si>
  <si>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</si>
  <si>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</si>
  <si>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</si>
  <si>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</si>
  <si>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</si>
  <si>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</si>
  <si>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</si>
  <si>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</si>
  <si>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</si>
  <si>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</si>
  <si>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</si>
  <si>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</si>
  <si>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</si>
  <si>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</si>
  <si>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</si>
  <si>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</si>
  <si>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</si>
  <si>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</si>
  <si>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</si>
  <si>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</si>
  <si>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</si>
  <si>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</si>
  <si>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</si>
  <si>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</si>
  <si>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</si>
  <si>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</si>
  <si>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</si>
  <si>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</si>
  <si>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</si>
  <si>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</si>
  <si>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</si>
  <si>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</si>
  <si>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</si>
  <si>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</si>
  <si>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</si>
  <si>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</si>
  <si>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</si>
  <si>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</si>
  <si>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</si>
  <si>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</si>
  <si>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</si>
  <si>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</si>
  <si>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</si>
  <si>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</si>
  <si>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</si>
  <si>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</si>
  <si>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</si>
  <si>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</si>
  <si>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</si>
  <si>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</si>
  <si>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</si>
  <si>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</si>
  <si>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</si>
  <si>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</si>
  <si>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</si>
  <si>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</si>
  <si>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</si>
  <si>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</si>
  <si>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</si>
  <si>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</si>
  <si>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</si>
  <si>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</si>
  <si>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</si>
  <si>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</si>
  <si>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</si>
  <si>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</si>
  <si>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</si>
  <si>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</si>
  <si>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</si>
  <si>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</si>
  <si>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</si>
  <si>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</si>
  <si>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</si>
  <si>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</si>
  <si>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</si>
  <si>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</si>
  <si>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</si>
  <si>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</si>
  <si>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</si>
  <si>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</si>
  <si>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</si>
  <si>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</si>
  <si>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</si>
  <si>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</si>
  <si>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</si>
  <si>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</si>
  <si>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</si>
  <si>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</si>
  <si>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</si>
  <si>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</si>
  <si>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</si>
  <si>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</si>
  <si>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</si>
  <si>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</si>
  <si>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</si>
  <si>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</si>
  <si>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</si>
  <si>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</si>
  <si>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</si>
  <si>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</si>
  <si>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</si>
  <si>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</si>
  <si>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</si>
  <si>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</si>
  <si>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</si>
  <si>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</si>
  <si>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</si>
  <si>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</si>
  <si>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</si>
  <si>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</si>
  <si>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</si>
  <si>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</si>
  <si>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</si>
  <si>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</si>
  <si>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</si>
  <si>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</si>
  <si>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</si>
  <si>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</si>
  <si>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</si>
  <si>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</si>
  <si>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</si>
  <si>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</si>
  <si>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</si>
  <si>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</si>
  <si>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</si>
  <si>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</si>
  <si>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</si>
  <si>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</si>
  <si>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</si>
  <si>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</si>
  <si>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</si>
  <si>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</si>
  <si>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</si>
  <si>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</si>
  <si>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</si>
  <si>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</si>
  <si>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</si>
  <si>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</si>
  <si>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</si>
  <si>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</si>
  <si>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</si>
  <si>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</si>
  <si>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</si>
  <si>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</si>
  <si>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</si>
  <si>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</si>
  <si>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</si>
  <si>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</si>
  <si>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</si>
  <si>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</si>
  <si>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</si>
  <si>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</si>
  <si>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</si>
  <si>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</si>
  <si>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</si>
  <si>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</si>
  <si>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</si>
  <si>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</si>
  <si>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</si>
  <si>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</si>
  <si>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</si>
  <si>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</si>
  <si>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</si>
  <si>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</si>
  <si>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</si>
  <si>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</si>
  <si>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</si>
  <si>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</si>
  <si>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</si>
  <si>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</si>
  <si>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</si>
  <si>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</si>
  <si>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</si>
  <si>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</si>
  <si>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</si>
  <si>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</si>
  <si>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</si>
  <si>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</si>
  <si>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</si>
  <si>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</si>
  <si>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</si>
  <si>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</si>
  <si>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</si>
  <si>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</si>
  <si>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</si>
  <si>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</si>
  <si>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</si>
  <si>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</si>
  <si>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</si>
  <si>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</si>
  <si>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</si>
  <si>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</si>
  <si>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</si>
  <si>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</si>
  <si>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</si>
  <si>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</si>
  <si>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</si>
  <si>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</si>
  <si>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</si>
  <si>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</si>
  <si>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</si>
  <si>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</si>
  <si>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</si>
  <si>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</si>
  <si>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</si>
  <si>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</si>
  <si>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</si>
  <si>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</si>
  <si>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</si>
  <si>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</si>
  <si>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</si>
  <si>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</si>
  <si>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</si>
  <si>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</si>
  <si>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</si>
  <si>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</si>
  <si>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</si>
  <si>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</si>
  <si>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</si>
  <si>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</si>
  <si>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</si>
  <si>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</si>
  <si>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</si>
  <si>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</si>
  <si>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</si>
  <si>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</si>
  <si>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</si>
  <si>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</si>
  <si>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</si>
  <si>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</si>
  <si>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</si>
  <si>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</si>
  <si>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</si>
  <si>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</si>
  <si>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</si>
  <si>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</si>
  <si>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</si>
  <si>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</si>
  <si>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</si>
  <si>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</si>
  <si>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</si>
  <si>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</si>
  <si>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</si>
  <si>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</si>
  <si>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</si>
  <si>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</si>
  <si>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</si>
  <si>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</si>
  <si>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</si>
  <si>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</si>
  <si>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</si>
  <si>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</si>
  <si>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</si>
  <si>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</si>
  <si>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</si>
  <si>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</si>
  <si>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</si>
  <si>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</si>
  <si>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</si>
  <si>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</si>
  <si>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</si>
  <si>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</si>
  <si>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</si>
  <si>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</si>
  <si>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</si>
  <si>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</si>
  <si>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</si>
  <si>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</si>
  <si>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</si>
  <si>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</si>
  <si>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</si>
  <si>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</si>
  <si>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</si>
  <si>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</si>
  <si>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</si>
  <si>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</si>
  <si>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</si>
  <si>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</si>
  <si>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</si>
  <si>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</si>
  <si>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</si>
  <si>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</si>
  <si>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</si>
  <si>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</si>
  <si>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</si>
  <si>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</si>
  <si>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</si>
  <si>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</si>
  <si>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</si>
  <si>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</si>
  <si>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</si>
  <si>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</si>
  <si>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</si>
  <si>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</si>
  <si>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</si>
  <si>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</si>
  <si>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</si>
  <si>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</si>
  <si>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</si>
  <si>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</si>
  <si>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</si>
  <si>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</si>
  <si>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</si>
  <si>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</si>
  <si>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</si>
  <si>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</si>
  <si>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</si>
  <si>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</si>
  <si>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</si>
  <si>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</si>
  <si>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</si>
  <si>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</si>
  <si>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</si>
  <si>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</si>
  <si>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</si>
  <si>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</si>
  <si>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</si>
  <si>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</si>
  <si>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</si>
  <si>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</si>
  <si>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</si>
  <si>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</si>
  <si>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</si>
  <si>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</si>
  <si>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</si>
  <si>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</si>
  <si>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</si>
  <si>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</si>
  <si>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</si>
  <si>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</si>
  <si>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</si>
  <si>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</si>
  <si>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</si>
  <si>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</si>
  <si>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</si>
  <si>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</si>
  <si>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</si>
  <si>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</si>
  <si>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</si>
  <si>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</si>
  <si>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</si>
  <si>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</si>
  <si>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</si>
  <si>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</si>
  <si>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</si>
  <si>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</si>
  <si>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</si>
  <si>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</si>
  <si>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</si>
  <si>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</si>
  <si>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</si>
  <si>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</si>
  <si>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</si>
  <si>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</si>
  <si>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</si>
  <si>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</si>
  <si>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</si>
  <si>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</si>
  <si>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</si>
  <si>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</si>
  <si>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</si>
  <si>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</si>
  <si>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</si>
  <si>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</si>
  <si>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</si>
  <si>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</si>
  <si>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</si>
  <si>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</si>
  <si>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</si>
  <si>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</si>
  <si>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</si>
  <si>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</si>
  <si>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</si>
  <si>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</si>
  <si>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</si>
  <si>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</si>
  <si>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</si>
  <si>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</si>
  <si>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</si>
  <si>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</si>
  <si>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</si>
  <si>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</si>
  <si>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</si>
  <si>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</si>
  <si>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</si>
  <si>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</si>
  <si>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</si>
  <si>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</si>
  <si>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</si>
  <si>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</si>
  <si>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</si>
  <si>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</si>
  <si>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</si>
  <si>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</si>
  <si>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</si>
  <si>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</si>
  <si>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</si>
  <si>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</si>
  <si>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</si>
  <si>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</si>
  <si>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</si>
  <si>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</si>
  <si>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</si>
  <si>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</si>
  <si>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</si>
  <si>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</si>
  <si>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</si>
  <si>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</si>
  <si>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</si>
  <si>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</si>
  <si>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</si>
  <si>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</si>
  <si>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</si>
  <si>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</si>
  <si>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</si>
  <si>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</si>
  <si>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</si>
  <si>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</si>
  <si>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</si>
  <si>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</si>
  <si>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</si>
  <si>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</si>
  <si>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</si>
  <si>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</si>
  <si>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</si>
  <si>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</si>
  <si>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</si>
  <si>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</si>
  <si>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</si>
  <si>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</si>
  <si>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</si>
  <si>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</si>
  <si>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</si>
  <si>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</si>
  <si>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</si>
  <si>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</si>
  <si>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</si>
  <si>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</si>
  <si>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</si>
  <si>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</si>
  <si>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</si>
  <si>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</si>
  <si>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</si>
  <si>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</si>
  <si>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</si>
  <si>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</si>
  <si>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</si>
  <si>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</si>
  <si>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</si>
  <si>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</si>
  <si>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</si>
  <si>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</si>
  <si>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</si>
  <si>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</si>
  <si>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</si>
  <si>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</si>
  <si>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</si>
  <si>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</si>
  <si>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</si>
  <si>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</si>
  <si>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</si>
  <si>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</si>
  <si>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</si>
  <si>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</si>
  <si>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</si>
  <si>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</si>
  <si>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</si>
  <si>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</si>
  <si>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</si>
  <si>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</si>
  <si>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</si>
  <si>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</si>
  <si>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</si>
  <si>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</si>
  <si>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</si>
  <si>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</si>
  <si>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</si>
  <si>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</si>
  <si>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</si>
  <si>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</si>
  <si>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</si>
  <si>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</si>
  <si>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</si>
  <si>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</si>
  <si>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</si>
  <si>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</si>
  <si>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</si>
  <si>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</si>
  <si>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</si>
  <si>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</si>
  <si>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</si>
  <si>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</si>
  <si>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</si>
  <si>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</si>
  <si>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</si>
  <si>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</si>
  <si>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</si>
  <si>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</si>
  <si>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</si>
  <si>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</si>
  <si>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</si>
  <si>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</si>
  <si>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</si>
  <si>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</si>
  <si>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</si>
  <si>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</si>
  <si>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</si>
  <si>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</si>
  <si>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</si>
  <si>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</si>
  <si>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</si>
  <si>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</si>
  <si>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</si>
  <si>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</si>
  <si>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</si>
  <si>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</si>
  <si>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</si>
  <si>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</si>
  <si>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</si>
  <si>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</si>
  <si>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</si>
  <si>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</si>
  <si>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</si>
  <si>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</si>
  <si>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</si>
  <si>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</si>
  <si>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</si>
  <si>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</si>
  <si>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</si>
  <si>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</si>
  <si>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</si>
  <si>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</si>
  <si>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</si>
  <si>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</si>
  <si>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</si>
  <si>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</si>
  <si>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</si>
  <si>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</si>
  <si>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</si>
  <si>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</si>
  <si>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</si>
  <si>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</si>
  <si>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</si>
  <si>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</si>
  <si>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</si>
  <si>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</si>
  <si>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</si>
  <si>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</si>
  <si>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</si>
  <si>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</si>
  <si>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</si>
  <si>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</si>
  <si>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</si>
  <si>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</si>
  <si>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</si>
  <si>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</si>
  <si>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</si>
  <si>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</si>
  <si>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</si>
  <si>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</si>
  <si>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</si>
  <si>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</si>
  <si>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</si>
  <si>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</si>
  <si>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</si>
  <si>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</si>
  <si>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</si>
  <si>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</si>
  <si>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</si>
  <si>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</si>
  <si>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</si>
  <si>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</si>
  <si>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</si>
  <si>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</si>
  <si>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</si>
  <si>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</si>
  <si>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</si>
  <si>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</si>
  <si>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</si>
  <si>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</si>
  <si>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</si>
  <si>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</si>
  <si>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</si>
  <si>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</si>
  <si>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</si>
  <si>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</si>
  <si>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</si>
  <si>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</si>
  <si>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</si>
  <si>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</si>
  <si>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</si>
  <si>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</si>
  <si>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</si>
  <si>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</si>
  <si>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</si>
  <si>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</si>
  <si>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</si>
  <si>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</si>
  <si>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</si>
  <si>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</si>
  <si>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</si>
  <si>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</si>
  <si>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</si>
  <si>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</si>
  <si>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</si>
  <si>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</si>
  <si>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</si>
  <si>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</si>
  <si>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</si>
  <si>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</si>
  <si>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</si>
  <si>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</si>
  <si>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</si>
  <si>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</si>
  <si>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</si>
  <si>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</si>
  <si>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</si>
  <si>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</si>
  <si>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</si>
  <si>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</si>
  <si>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</si>
  <si>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</si>
  <si>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</si>
  <si>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</si>
  <si>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</si>
  <si>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</si>
  <si>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</si>
  <si>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</si>
  <si>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</si>
  <si>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</si>
  <si>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</si>
  <si>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</si>
  <si>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</si>
  <si>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</si>
  <si>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</si>
  <si>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</si>
  <si>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</si>
  <si>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</si>
  <si>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</si>
  <si>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</si>
  <si>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</si>
  <si>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</si>
  <si>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</si>
  <si>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</si>
  <si>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</si>
  <si>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</si>
  <si>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</si>
  <si>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</si>
  <si>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</si>
  <si>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</si>
  <si>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</si>
  <si>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</si>
  <si>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</si>
  <si>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</si>
  <si>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</si>
  <si>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</si>
  <si>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</si>
  <si>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</si>
  <si>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</si>
  <si>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</si>
  <si>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</si>
  <si>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</si>
  <si>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</si>
  <si>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</si>
  <si>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</si>
  <si>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</si>
  <si>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</si>
  <si>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</si>
  <si>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</si>
  <si>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</si>
  <si>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</si>
  <si>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</si>
  <si>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</si>
  <si>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</si>
  <si>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</si>
  <si>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</si>
  <si>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</si>
  <si>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</si>
  <si>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</si>
  <si>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</si>
  <si>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</si>
  <si>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</si>
  <si>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</si>
  <si>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</si>
  <si>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</si>
  <si>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</si>
  <si>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</si>
  <si>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</si>
  <si>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</si>
  <si>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</si>
  <si>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</si>
  <si>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</si>
  <si>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</si>
  <si>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</si>
  <si>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</si>
  <si>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</si>
  <si>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</si>
  <si>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</si>
  <si>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</si>
  <si>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</si>
  <si>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</si>
  <si>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</si>
  <si>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</si>
  <si>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</si>
  <si>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</si>
  <si>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</si>
  <si>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</si>
  <si>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</si>
  <si>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</si>
  <si>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</si>
  <si>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</si>
  <si>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</si>
  <si>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</si>
  <si>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</si>
  <si>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</si>
  <si>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</si>
  <si>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</si>
  <si>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</si>
  <si>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</si>
  <si>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</si>
  <si>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</si>
  <si>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</si>
  <si>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</si>
  <si>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</si>
  <si>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</si>
  <si>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</si>
  <si>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</si>
  <si>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</si>
  <si>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</si>
  <si>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</si>
  <si>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</si>
  <si>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</si>
  <si>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</si>
  <si>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</si>
  <si>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</si>
  <si>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</si>
  <si>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</si>
  <si>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</si>
  <si>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</si>
  <si>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</si>
  <si>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</si>
  <si>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</si>
  <si>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</si>
  <si>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</si>
  <si>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</si>
  <si>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</si>
  <si>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</si>
  <si>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</si>
  <si>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</si>
  <si>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</si>
  <si>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</si>
  <si>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</si>
  <si>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</si>
  <si>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</si>
  <si>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</si>
  <si>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</si>
  <si>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</si>
  <si>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</si>
  <si>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</si>
  <si>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</si>
  <si>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</si>
  <si>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</si>
  <si>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</si>
  <si>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</si>
  <si>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</si>
  <si>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</si>
  <si>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</si>
  <si>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</si>
  <si>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</si>
  <si>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</si>
  <si>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</si>
  <si>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</si>
  <si>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</si>
  <si>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</si>
  <si>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</si>
  <si>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</si>
  <si>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</si>
  <si>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</si>
  <si>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</si>
  <si>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</si>
  <si>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</si>
  <si>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</si>
  <si>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</si>
  <si>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</si>
  <si>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</si>
  <si>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</si>
  <si>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</si>
  <si>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</si>
  <si>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</si>
  <si>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</si>
  <si>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</si>
  <si>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</si>
  <si>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</si>
  <si>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</si>
  <si>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</si>
  <si>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</si>
  <si>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</si>
  <si>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</si>
  <si>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</si>
  <si>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</si>
  <si>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</si>
  <si>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</si>
  <si>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</si>
  <si>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</si>
  <si>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</si>
  <si>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</si>
  <si>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</si>
  <si>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</si>
  <si>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</si>
  <si>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</si>
  <si>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</si>
  <si>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</si>
  <si>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</si>
  <si>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</si>
  <si>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</si>
  <si>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</si>
  <si>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</si>
  <si>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</si>
  <si>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</si>
  <si>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</si>
  <si>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</si>
  <si>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</si>
  <si>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</si>
  <si>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</si>
  <si>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</si>
  <si>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</si>
  <si>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</si>
  <si>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</si>
  <si>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</si>
  <si>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</si>
  <si>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</si>
  <si>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</si>
  <si>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</si>
  <si>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</si>
  <si>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</si>
  <si>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</si>
  <si>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</si>
  <si>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</si>
  <si>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</si>
  <si>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</si>
  <si>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</si>
  <si>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</si>
  <si>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</si>
  <si>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</si>
  <si>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</si>
  <si>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</si>
  <si>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</si>
  <si>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</si>
  <si>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</si>
  <si>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</si>
  <si>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</si>
  <si>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</si>
  <si>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</si>
  <si>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</si>
  <si>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</si>
  <si>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</si>
  <si>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</si>
  <si>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</si>
  <si>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</si>
  <si>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</si>
  <si>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</si>
  <si>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</si>
  <si>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</si>
  <si>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</si>
  <si>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</si>
  <si>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</si>
  <si>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</si>
  <si>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</si>
  <si>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</si>
  <si>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</si>
  <si>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</si>
  <si>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</si>
  <si>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</si>
  <si>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</si>
  <si>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</si>
  <si>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</si>
  <si>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</si>
  <si>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</si>
  <si>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</si>
  <si>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</si>
  <si>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</si>
  <si>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</si>
  <si>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</si>
  <si>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</si>
  <si>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</si>
  <si>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</si>
  <si>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</si>
  <si>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</si>
  <si>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</si>
  <si>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</si>
  <si>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</si>
  <si>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</si>
  <si>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</si>
  <si>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</si>
  <si>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</si>
  <si>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</si>
  <si>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</si>
  <si>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</si>
  <si>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</si>
  <si>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</si>
  <si>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</si>
  <si>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</si>
  <si>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</si>
  <si>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</si>
  <si>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</si>
  <si>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</si>
  <si>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</si>
  <si>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</si>
  <si>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</si>
  <si>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</si>
  <si>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</si>
  <si>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</si>
  <si>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</si>
  <si>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</si>
  <si>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</si>
  <si>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</si>
  <si>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</si>
  <si>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</si>
  <si>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</si>
  <si>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</si>
  <si>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</si>
  <si>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</si>
  <si>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</si>
  <si>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</si>
  <si>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</si>
  <si>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</si>
  <si>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</si>
  <si>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</si>
  <si>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</si>
  <si>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</si>
  <si>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</si>
  <si>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</si>
  <si>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</si>
  <si>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</si>
  <si>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</si>
  <si>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</si>
  <si>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</si>
  <si>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</si>
  <si>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</si>
  <si>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</si>
  <si>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</si>
  <si>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</si>
  <si>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</si>
  <si>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</si>
  <si>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</si>
  <si>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</si>
  <si>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</si>
  <si>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</si>
  <si>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</si>
  <si>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</si>
  <si>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</si>
  <si>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</si>
  <si>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</si>
  <si>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</si>
  <si>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</si>
  <si>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</si>
  <si>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</si>
  <si>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</si>
  <si>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</si>
  <si>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</si>
  <si>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</si>
  <si>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</si>
  <si>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</si>
  <si>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</si>
  <si>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</si>
  <si>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</si>
  <si>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</si>
  <si>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</si>
  <si>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</si>
  <si>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</si>
  <si>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</si>
  <si>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</si>
  <si>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</si>
  <si>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</si>
  <si>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</si>
  <si>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</si>
  <si>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</si>
  <si>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</si>
  <si>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</si>
  <si>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</si>
  <si>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</si>
  <si>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</si>
  <si>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</si>
  <si>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</si>
  <si>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</si>
  <si>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</si>
  <si>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</si>
  <si>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</si>
  <si>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</si>
  <si>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</si>
  <si>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</si>
  <si>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</si>
  <si>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</si>
  <si>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</si>
  <si>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</si>
  <si>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</si>
  <si>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</si>
  <si>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</si>
  <si>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</si>
  <si>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</si>
  <si>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</si>
  <si>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</si>
  <si>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</si>
  <si>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</si>
  <si>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</si>
  <si>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</si>
  <si>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</si>
  <si>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</si>
  <si>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</si>
  <si>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</si>
  <si>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</si>
  <si>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</si>
  <si>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</si>
  <si>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</si>
  <si>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</si>
  <si>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</si>
  <si>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</si>
  <si>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</si>
  <si>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</si>
  <si>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</si>
  <si>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</si>
  <si>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</si>
  <si>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</si>
  <si>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</si>
  <si>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</si>
  <si>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</si>
  <si>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</si>
  <si>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</si>
  <si>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</si>
  <si>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</si>
  <si>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</si>
  <si>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</si>
  <si>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</si>
  <si>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</si>
  <si>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</si>
  <si>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</si>
  <si>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</si>
  <si>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</si>
  <si>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</si>
  <si>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</si>
  <si>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</si>
  <si>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</si>
  <si>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</si>
  <si>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</si>
  <si>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</si>
  <si>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</si>
  <si>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</si>
  <si>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</si>
  <si>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</si>
  <si>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</si>
  <si>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</si>
  <si>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</si>
  <si>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</si>
  <si>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</si>
  <si>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</si>
  <si>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</si>
  <si>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</si>
  <si>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</si>
  <si>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</si>
  <si>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</si>
  <si>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</si>
  <si>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</si>
  <si>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</si>
  <si>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</si>
  <si>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</si>
  <si>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</si>
  <si>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</si>
  <si>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</si>
  <si>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</si>
  <si>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</si>
  <si>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</si>
  <si>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</si>
  <si>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</si>
  <si>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</si>
  <si>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</si>
  <si>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</si>
  <si>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</si>
  <si>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</si>
  <si>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</si>
  <si>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</si>
  <si>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</si>
  <si>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</si>
  <si>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</si>
  <si>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</si>
  <si>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</si>
  <si>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</si>
  <si>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</si>
  <si>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</si>
  <si>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</si>
  <si>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</si>
  <si>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</si>
  <si>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</si>
  <si>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</si>
  <si>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</si>
  <si>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</si>
  <si>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</si>
  <si>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</si>
  <si>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</si>
  <si>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</si>
  <si>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</si>
  <si>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</si>
  <si>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</si>
  <si>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</si>
  <si>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</si>
  <si>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</si>
  <si>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</si>
  <si>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</si>
  <si>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</si>
  <si>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</si>
  <si>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</si>
  <si>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</si>
  <si>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</si>
  <si>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</si>
  <si>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</si>
  <si>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</si>
  <si>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</si>
  <si>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</si>
  <si>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</si>
  <si>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</si>
  <si>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</si>
  <si>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</si>
  <si>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</si>
  <si>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</si>
  <si>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</si>
  <si>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</si>
  <si>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</si>
  <si>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</si>
  <si>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</si>
  <si>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</si>
  <si>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</si>
  <si>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</si>
  <si>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</si>
  <si>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</si>
  <si>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</si>
  <si>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</si>
  <si>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</si>
  <si>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</si>
  <si>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</si>
  <si>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</si>
  <si>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</si>
  <si>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</si>
  <si>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</si>
  <si>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</si>
  <si>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</si>
  <si>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</si>
  <si>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</si>
  <si>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</si>
  <si>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</si>
  <si>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</si>
  <si>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</si>
  <si>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</si>
  <si>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</si>
  <si>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</si>
  <si>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</si>
  <si>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</si>
  <si>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</si>
  <si>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</si>
  <si>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</si>
  <si>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</si>
  <si>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</si>
  <si>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</si>
  <si>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</si>
  <si>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</si>
  <si>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</si>
  <si>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</si>
  <si>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</si>
  <si>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</si>
  <si>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</si>
  <si>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</si>
  <si>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</si>
  <si>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</si>
  <si>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</si>
  <si>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</si>
  <si>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</si>
  <si>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</si>
  <si>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</si>
  <si>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</si>
  <si>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</si>
  <si>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</si>
  <si>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</si>
  <si>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</si>
  <si>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</si>
  <si>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</si>
  <si>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</si>
  <si>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</si>
  <si>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</si>
  <si>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</si>
  <si>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</si>
  <si>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</si>
  <si>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</si>
  <si>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</si>
  <si>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</si>
  <si>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</si>
  <si>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</si>
  <si>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</si>
  <si>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</si>
  <si>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</si>
  <si>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</si>
  <si>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</si>
  <si>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</si>
  <si>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</si>
  <si>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</si>
  <si>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</si>
  <si>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</si>
  <si>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</si>
  <si>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</si>
  <si>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</si>
  <si>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</si>
  <si>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</si>
  <si>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</si>
  <si>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</si>
  <si>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</si>
  <si>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</si>
  <si>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</si>
  <si>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</si>
  <si>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</si>
  <si>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</si>
  <si>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</si>
  <si>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</si>
  <si>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</si>
  <si>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</si>
  <si>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</si>
  <si>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</si>
  <si>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</si>
  <si>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</si>
  <si>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</si>
  <si>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</si>
  <si>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</si>
  <si>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</si>
  <si>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</si>
  <si>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</si>
  <si>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</si>
  <si>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</si>
  <si>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</si>
  <si>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</si>
  <si>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</si>
  <si>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</si>
  <si>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</si>
  <si>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</si>
  <si>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</si>
  <si>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</si>
  <si>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</si>
  <si>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</si>
  <si>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</si>
  <si>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</si>
  <si>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</si>
  <si>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</si>
  <si>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</si>
  <si>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</si>
  <si>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</si>
  <si>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</si>
  <si>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</si>
  <si>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</si>
  <si>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</si>
  <si>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</si>
  <si>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</si>
  <si>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</si>
  <si>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</si>
  <si>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</si>
  <si>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</si>
  <si>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</si>
  <si>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</si>
  <si>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</si>
  <si>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</si>
  <si>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</si>
  <si>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</si>
  <si>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</si>
  <si>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</si>
  <si>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</si>
  <si>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</si>
  <si>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</si>
  <si>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</si>
  <si>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</si>
  <si>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</si>
  <si>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</si>
  <si>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</si>
  <si>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</si>
  <si>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</si>
  <si>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</si>
  <si>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</si>
  <si>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</si>
  <si>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</si>
  <si>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</si>
  <si>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</si>
  <si>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</si>
  <si>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</si>
  <si>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</si>
  <si>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</si>
  <si>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</si>
  <si>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</si>
  <si>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</si>
  <si>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</si>
  <si>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</si>
  <si>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</si>
  <si>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</si>
  <si>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</si>
  <si>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</si>
  <si>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</si>
  <si>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</si>
  <si>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</si>
  <si>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</si>
  <si>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</si>
  <si>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</si>
  <si>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</si>
  <si>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</si>
  <si>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</si>
  <si>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</si>
  <si>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</si>
  <si>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</si>
  <si>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</si>
  <si>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</si>
  <si>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</si>
  <si>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</si>
  <si>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</si>
  <si>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</si>
  <si>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</si>
  <si>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</si>
  <si>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</si>
  <si>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</si>
  <si>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</si>
  <si>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</si>
  <si>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</si>
  <si>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</si>
  <si>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</si>
  <si>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</si>
  <si>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</si>
  <si>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</si>
  <si>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</si>
  <si>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</si>
  <si>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</si>
  <si>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</si>
  <si>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</si>
  <si>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</si>
  <si>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</si>
  <si>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</si>
  <si>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</si>
  <si>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</si>
  <si>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</si>
  <si>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</si>
  <si>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</si>
  <si>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</si>
  <si>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</si>
  <si>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</si>
  <si>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</si>
  <si>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</si>
  <si>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</si>
  <si>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</si>
  <si>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</si>
  <si>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</si>
  <si>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</si>
  <si>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</si>
  <si>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</si>
  <si>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</si>
  <si>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</si>
  <si>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</si>
  <si>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</si>
  <si>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</si>
  <si>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</si>
  <si>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</si>
  <si>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</si>
  <si>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</si>
  <si>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</si>
  <si>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</si>
  <si>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</si>
  <si>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</si>
  <si>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</si>
  <si>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</si>
  <si>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</si>
  <si>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</si>
  <si>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</si>
  <si>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</si>
  <si>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</si>
  <si>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</si>
  <si>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</si>
  <si>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</si>
  <si>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</si>
  <si>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</si>
  <si>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</si>
  <si>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</si>
  <si>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</si>
  <si>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</si>
  <si>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</si>
  <si>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</si>
  <si>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</si>
  <si>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</si>
  <si>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</si>
  <si>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</si>
  <si>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</si>
  <si>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</si>
  <si>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</si>
  <si>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</si>
  <si>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</si>
  <si>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</si>
  <si>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</si>
  <si>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</si>
  <si>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</si>
  <si>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</si>
  <si>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</si>
  <si>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</si>
  <si>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</si>
  <si>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</si>
  <si>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</si>
  <si>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</si>
  <si>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</si>
  <si>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</si>
  <si>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</si>
  <si>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</si>
  <si>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</si>
  <si>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</si>
  <si>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</si>
  <si>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</si>
  <si>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</si>
  <si>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</si>
  <si>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</si>
  <si>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</si>
  <si>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</si>
  <si>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</si>
  <si>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</si>
  <si>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</si>
  <si>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</si>
  <si>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</si>
  <si>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</si>
  <si>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</si>
  <si>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</si>
  <si>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</si>
  <si>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</si>
  <si>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</si>
  <si>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</si>
  <si>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</si>
  <si>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</si>
  <si>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</si>
  <si>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</si>
  <si>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</si>
  <si>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</si>
  <si>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</si>
  <si>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</si>
  <si>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</si>
  <si>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</si>
  <si>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</si>
  <si>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</si>
  <si>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</si>
  <si>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</si>
  <si>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</si>
  <si>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</si>
  <si>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</si>
  <si>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</si>
  <si>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</si>
  <si>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</si>
  <si>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</si>
  <si>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</si>
  <si>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</si>
  <si>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</si>
  <si>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</si>
  <si>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</si>
  <si>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</si>
  <si>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</si>
  <si>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</si>
  <si>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</si>
  <si>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</si>
  <si>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</si>
  <si>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</si>
  <si>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</si>
  <si>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</si>
  <si>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</si>
  <si>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</si>
  <si>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</si>
  <si>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</si>
  <si>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</si>
  <si>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</si>
  <si>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</si>
  <si>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</si>
  <si>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</si>
  <si>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</si>
  <si>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</si>
  <si>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</si>
  <si>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</si>
  <si>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</si>
  <si>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</si>
  <si>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</si>
  <si>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</si>
  <si>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</si>
  <si>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</si>
  <si>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</si>
  <si>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</si>
  <si>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</si>
  <si>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</si>
  <si>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</si>
  <si>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</si>
  <si>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</si>
  <si>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</si>
  <si>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</si>
  <si>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</si>
  <si>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</si>
  <si>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</si>
  <si>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</si>
  <si>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</si>
  <si>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</si>
  <si>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</si>
  <si>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</si>
  <si>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</si>
  <si>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</si>
  <si>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</si>
  <si>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</si>
  <si>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</si>
  <si>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</si>
  <si>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</si>
  <si>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</si>
  <si>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</si>
  <si>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</si>
  <si>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</si>
  <si>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</si>
  <si>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</si>
  <si>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</si>
  <si>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</si>
  <si>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</si>
  <si>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</si>
  <si>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</si>
  <si>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</si>
  <si>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</si>
  <si>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</si>
  <si>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</si>
  <si>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</si>
  <si>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</si>
  <si>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</si>
  <si>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</si>
  <si>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</si>
  <si>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</si>
  <si>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</si>
  <si>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</si>
  <si>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</si>
  <si>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</si>
  <si>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</si>
  <si>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</si>
  <si>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</si>
  <si>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</si>
  <si>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</si>
  <si>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</si>
  <si>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</si>
  <si>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</si>
  <si>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</si>
  <si>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</si>
  <si>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</si>
  <si>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</si>
  <si>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</si>
  <si>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</si>
  <si>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</si>
  <si>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</si>
  <si>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</si>
  <si>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</si>
  <si>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</si>
  <si>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</si>
  <si>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</si>
  <si>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</si>
  <si>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</si>
  <si>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</si>
  <si>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</si>
  <si>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</si>
  <si>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</si>
  <si>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</si>
  <si>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</si>
  <si>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</si>
  <si>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</si>
  <si>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</si>
  <si>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</si>
  <si>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</si>
  <si>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</si>
  <si>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</si>
  <si>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</si>
  <si>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</si>
  <si>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</si>
  <si>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</si>
  <si>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</si>
  <si>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</si>
  <si>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</si>
  <si>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</si>
  <si>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</si>
  <si>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</si>
  <si>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</si>
  <si>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</si>
  <si>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</si>
  <si>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</si>
  <si>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</si>
  <si>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</si>
  <si>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</si>
  <si>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</si>
  <si>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</si>
  <si>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</si>
  <si>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</si>
  <si>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</si>
  <si>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</si>
  <si>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</si>
  <si>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</si>
  <si>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</si>
  <si>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</si>
  <si>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</si>
  <si>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</si>
  <si>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</si>
  <si>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</si>
  <si>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</si>
  <si>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</si>
  <si>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</si>
  <si>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</si>
  <si>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</si>
  <si>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</si>
  <si>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</si>
  <si>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</si>
  <si>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</si>
  <si>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</si>
  <si>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</si>
  <si>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</si>
  <si>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</si>
  <si>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</si>
  <si>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</si>
  <si>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</si>
  <si>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</si>
  <si>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</si>
  <si>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</si>
  <si>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</si>
  <si>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</si>
  <si>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</si>
  <si>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</si>
  <si>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</si>
  <si>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</si>
  <si>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</si>
  <si>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</si>
  <si>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</si>
  <si>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</si>
  <si>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</si>
  <si>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</si>
  <si>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</si>
  <si>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</si>
  <si>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</si>
  <si>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</si>
  <si>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</si>
  <si>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</si>
  <si>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</si>
  <si>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</si>
  <si>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</si>
  <si>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</si>
  <si>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</si>
  <si>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</si>
  <si>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</si>
  <si>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</si>
  <si>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</si>
  <si>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</si>
  <si>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</si>
  <si>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</si>
  <si>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</si>
  <si>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</si>
  <si>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</si>
  <si>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</si>
  <si>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</si>
  <si>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</si>
  <si>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</si>
  <si>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</si>
  <si>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</si>
  <si>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</si>
  <si>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</si>
  <si>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</si>
  <si>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</si>
  <si>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</si>
  <si>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</si>
  <si>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</si>
  <si>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</si>
  <si>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</si>
  <si>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</si>
  <si>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</si>
  <si>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</si>
  <si>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</si>
  <si>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</si>
  <si>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</si>
  <si>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</si>
  <si>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</si>
  <si>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</si>
  <si>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</si>
  <si>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</si>
  <si>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</si>
  <si>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</si>
  <si>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</si>
  <si>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</si>
  <si>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</si>
  <si>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</si>
  <si>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</si>
  <si>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</si>
  <si>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</si>
  <si>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</si>
  <si>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</si>
  <si>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</si>
  <si>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</si>
  <si>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</si>
  <si>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</si>
  <si>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</si>
  <si>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</si>
  <si>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</si>
  <si>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</si>
  <si>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</si>
  <si>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</si>
  <si>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</si>
  <si>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</si>
  <si>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</si>
  <si>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</si>
  <si>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</si>
  <si>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</si>
  <si>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</si>
  <si>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</si>
  <si>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</si>
  <si>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</si>
  <si>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</si>
  <si>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</si>
  <si>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</si>
  <si>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</si>
  <si>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</si>
  <si>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</si>
  <si>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</si>
  <si>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</si>
  <si>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</si>
  <si>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</si>
  <si>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</si>
  <si>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</si>
  <si>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</si>
  <si>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</si>
  <si>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</si>
  <si>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</si>
  <si>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</si>
  <si>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</si>
  <si>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</si>
  <si>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</si>
  <si>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</si>
  <si>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</si>
  <si>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</si>
  <si>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</si>
  <si>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</si>
  <si>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</si>
  <si>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</si>
  <si>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</si>
  <si>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</si>
  <si>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</si>
  <si>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</si>
  <si>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</si>
  <si>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</si>
  <si>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</si>
  <si>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</si>
  <si>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</si>
  <si>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</si>
  <si>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</si>
  <si>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</si>
  <si>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</si>
  <si>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</si>
  <si>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</si>
  <si>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</si>
  <si>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</si>
  <si>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</si>
  <si>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</si>
  <si>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</si>
  <si>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</si>
  <si>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</si>
  <si>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</si>
  <si>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</si>
  <si>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</si>
  <si>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</si>
  <si>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</si>
  <si>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</si>
  <si>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</si>
  <si>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</si>
  <si>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</si>
  <si>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</si>
  <si>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</si>
  <si>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</si>
  <si>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</si>
  <si>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</si>
  <si>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</si>
  <si>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</si>
  <si>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</si>
  <si>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</si>
  <si>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</si>
  <si>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</si>
  <si>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</si>
  <si>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</si>
  <si>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</si>
  <si>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</si>
  <si>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</si>
  <si>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</si>
  <si>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</si>
  <si>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</si>
  <si>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</si>
  <si>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</si>
  <si>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</si>
  <si>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</si>
  <si>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</si>
  <si>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</si>
  <si>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</si>
  <si>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</si>
  <si>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</si>
  <si>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</si>
  <si>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</si>
  <si>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</si>
  <si>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</si>
  <si>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</si>
  <si>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</si>
  <si>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</si>
  <si>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</si>
  <si>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</si>
  <si>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</si>
  <si>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</si>
  <si>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</si>
  <si>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</si>
  <si>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</si>
  <si>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</si>
  <si>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</si>
  <si>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</si>
  <si>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</si>
  <si>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</si>
  <si>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</si>
  <si>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</si>
  <si>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</si>
  <si>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</si>
  <si>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</si>
  <si>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</si>
  <si>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</si>
  <si>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</si>
  <si>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</si>
  <si>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</si>
  <si>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</si>
  <si>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</si>
  <si>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</si>
  <si>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</si>
  <si>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</si>
  <si>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</si>
  <si>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</si>
  <si>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</si>
  <si>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</si>
  <si>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</si>
  <si>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</si>
  <si>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</si>
  <si>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</si>
  <si>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</si>
  <si>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</si>
  <si>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</si>
  <si>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</si>
  <si>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</si>
  <si>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</si>
  <si>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</si>
  <si>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</si>
  <si>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</si>
  <si>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</si>
  <si>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</si>
  <si>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</si>
  <si>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</si>
  <si>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</si>
  <si>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</si>
  <si>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</si>
  <si>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</si>
  <si>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</si>
  <si>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</si>
  <si>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</si>
  <si>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</si>
  <si>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</si>
  <si>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</si>
  <si>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</si>
  <si>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</si>
  <si>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</si>
  <si>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</si>
  <si>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</si>
  <si>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</si>
  <si>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</si>
  <si>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</si>
  <si>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</si>
  <si>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</si>
  <si>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</si>
  <si>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</si>
  <si>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</si>
  <si>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</si>
  <si>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</si>
  <si>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</si>
  <si>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</si>
  <si>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</si>
  <si>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</si>
  <si>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</si>
  <si>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</si>
  <si>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</si>
  <si>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</si>
  <si>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</si>
  <si>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</si>
  <si>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</si>
  <si>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</si>
  <si>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</si>
  <si>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</si>
  <si>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</si>
  <si>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</si>
  <si>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</si>
  <si>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</si>
  <si>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</si>
  <si>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</si>
  <si>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</si>
  <si>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</si>
  <si>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</si>
  <si>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</si>
  <si>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</si>
  <si>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</si>
  <si>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</si>
  <si>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</si>
  <si>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</si>
  <si>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</si>
  <si>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</si>
  <si>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</si>
  <si>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</si>
  <si>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</si>
  <si>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</si>
  <si>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</si>
  <si>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</si>
  <si>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</si>
  <si>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</si>
  <si>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</si>
  <si>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</si>
  <si>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</si>
  <si>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</si>
  <si>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</si>
  <si>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</si>
  <si>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</si>
  <si>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</si>
  <si>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</si>
  <si>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</si>
  <si>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</si>
  <si>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</si>
  <si>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</si>
  <si>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</si>
  <si>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</si>
  <si>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</si>
  <si>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</si>
  <si>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</si>
  <si>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</si>
  <si>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</si>
  <si>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</si>
  <si>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</si>
  <si>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</si>
  <si>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</si>
  <si>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</si>
  <si>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</si>
  <si>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</si>
  <si>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</si>
  <si>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</si>
  <si>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</si>
  <si>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</si>
  <si>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</si>
  <si>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</si>
  <si>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</si>
  <si>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</si>
  <si>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</si>
  <si>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</si>
  <si>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</si>
  <si>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</si>
  <si>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</si>
  <si>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</si>
  <si>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</si>
  <si>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</si>
  <si>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</si>
  <si>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</si>
  <si>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</si>
  <si>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</si>
  <si>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</si>
  <si>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</si>
  <si>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</si>
  <si>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</si>
  <si>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</si>
  <si>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</si>
  <si>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</si>
  <si>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</si>
  <si>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</si>
  <si>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</si>
  <si>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</si>
  <si>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</si>
  <si>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</si>
  <si>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</si>
  <si>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</si>
  <si>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</si>
  <si>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</si>
  <si>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</si>
  <si>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</si>
  <si>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</si>
  <si>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</si>
  <si>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</si>
  <si>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</si>
  <si>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</si>
  <si>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</si>
  <si>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</si>
  <si>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</si>
  <si>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</si>
  <si>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</si>
  <si>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</si>
  <si>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</si>
  <si>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</si>
  <si>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</si>
  <si>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</si>
  <si>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</si>
  <si>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</si>
  <si>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</si>
  <si>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</si>
  <si>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</si>
  <si>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</si>
  <si>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</si>
  <si>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</si>
  <si>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</si>
  <si>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</si>
  <si>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</si>
  <si>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</si>
  <si>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</si>
  <si>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</si>
  <si>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</si>
  <si>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</si>
  <si>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</si>
  <si>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</si>
  <si>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</si>
  <si>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</si>
  <si>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</si>
  <si>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</si>
  <si>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</si>
  <si>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</si>
  <si>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</si>
  <si>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</si>
  <si>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</si>
  <si>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</si>
  <si>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</si>
  <si>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</si>
  <si>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</si>
  <si>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</si>
  <si>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</si>
  <si>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</si>
  <si>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</si>
  <si>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</si>
  <si>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</si>
  <si>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</si>
  <si>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</si>
  <si>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</si>
  <si>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</si>
  <si>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</si>
  <si>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</si>
  <si>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</si>
  <si>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</si>
  <si>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</si>
  <si>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</si>
  <si>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</si>
  <si>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</si>
  <si>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</si>
  <si>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</si>
  <si>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</si>
  <si>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</si>
  <si>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</si>
  <si>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</si>
  <si>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</si>
  <si>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</si>
  <si>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</si>
  <si>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</si>
  <si>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</si>
  <si>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</si>
  <si>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</si>
  <si>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</si>
  <si>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</si>
  <si>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</si>
  <si>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</si>
  <si>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</si>
  <si>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</si>
  <si>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</si>
  <si>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</si>
  <si>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</si>
  <si>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</si>
  <si>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</si>
  <si>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</si>
  <si>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</si>
  <si>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</si>
  <si>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</si>
  <si>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</si>
  <si>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</si>
  <si>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</si>
  <si>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</si>
  <si>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</si>
  <si>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</si>
  <si>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</si>
  <si>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</si>
  <si>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</si>
  <si>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</si>
  <si>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</si>
  <si>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</si>
  <si>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</si>
  <si>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</si>
  <si>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</si>
  <si>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</si>
  <si>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</si>
  <si>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</si>
  <si>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</si>
  <si>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</si>
  <si>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</si>
  <si>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</si>
  <si>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</si>
  <si>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</si>
  <si>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</si>
  <si>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</si>
  <si>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</si>
  <si>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</si>
  <si>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</si>
  <si>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</si>
  <si>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</si>
  <si>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</si>
  <si>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</si>
  <si>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</si>
  <si>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</si>
  <si>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</si>
  <si>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</si>
  <si>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</si>
  <si>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</si>
  <si>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</si>
  <si>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</si>
  <si>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</si>
  <si>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</si>
  <si>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</si>
  <si>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</si>
  <si>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</si>
  <si>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</si>
  <si>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</si>
  <si>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</si>
  <si>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</si>
  <si>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</si>
  <si>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</si>
  <si>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</si>
  <si>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</si>
  <si>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</si>
  <si>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</si>
  <si>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</si>
  <si>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</si>
  <si>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</si>
  <si>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</si>
  <si>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</si>
  <si>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</si>
  <si>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</si>
  <si>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</si>
  <si>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</si>
  <si>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</si>
  <si>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</si>
  <si>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</si>
  <si>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</si>
  <si>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</si>
  <si>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</si>
  <si>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</si>
  <si>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</si>
  <si>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</si>
  <si>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</si>
  <si>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</si>
  <si>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</si>
  <si>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</si>
  <si>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</si>
  <si>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</si>
  <si>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</si>
  <si>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</si>
  <si>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</si>
  <si>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</si>
  <si>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</si>
  <si>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</si>
  <si>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</si>
  <si>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</si>
  <si>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</si>
  <si>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</si>
  <si>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</si>
  <si>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</si>
  <si>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</si>
  <si>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</si>
  <si>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</si>
  <si>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</si>
  <si>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</si>
  <si>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</si>
  <si>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</si>
  <si>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</si>
  <si>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</si>
  <si>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</si>
  <si>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</si>
  <si>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</si>
  <si>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</si>
  <si>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</si>
  <si>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</si>
  <si>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</si>
  <si>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</si>
  <si>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</si>
  <si>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</si>
  <si>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</si>
  <si>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</si>
  <si>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</si>
  <si>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Quantity</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</si>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</sst>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10"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0"/>
      <name val="Calibri"/>
      <family val="2"/>
      <scheme val="minor"/>
    </font>
    <font>
      <b/>
      <sz val="11"/>
      <color theme="1"/>
      <name val="Calibri"/>
      <scheme val="minor"/>
    </font>
    <font>
      <sz val="11"/>
      <color theme="1"/>
      <name val="Lato black"/>
    </font>
    <font>
      <sz val="12"/>
      <color theme="1"/>
      <name val="Lato black"/>
    </font>
  </fonts>
  <fills count="4">
    <fill>
      <patternFill patternType="none"/>
    </fill>
    <fill>
      <patternFill patternType="gray125"/>
    </fill>
    <fill>
      <patternFill patternType="solid">
        <fgColor theme="4"/>
        <bgColor indexed="64"/>
      </patternFill>
    </fill>
    <fill>
      <patternFill patternType="solid">
        <fgColor theme="0"/>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7">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applyAlignment="1">
      <alignment horizontal="left"/>
    </xf>
    <xf numFmtId="0" fontId="5" fillId="2" borderId="1" xfId="0" applyFont="1" applyFill="1" applyBorder="1"/>
    <xf numFmtId="0" fontId="5" fillId="2" borderId="8" xfId="0" applyFont="1" applyFill="1" applyBorder="1"/>
    <xf numFmtId="14" fontId="0" fillId="0" borderId="0" xfId="0" applyNumberFormat="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5" fillId="2" borderId="4" xfId="0" applyFont="1" applyFill="1" applyBorder="1"/>
    <xf numFmtId="0" fontId="5" fillId="2" borderId="7" xfId="0" applyFont="1" applyFill="1" applyBorder="1" applyAlignment="1">
      <alignment horizontal="left"/>
    </xf>
    <xf numFmtId="0" fontId="5" fillId="0" borderId="0" xfId="0" applyFont="1"/>
    <xf numFmtId="0" fontId="5" fillId="2" borderId="0" xfId="0" applyFont="1" applyFill="1"/>
    <xf numFmtId="0" fontId="5" fillId="3" borderId="0" xfId="0" applyFont="1" applyFill="1"/>
    <xf numFmtId="165" fontId="0" fillId="0" borderId="0" xfId="0" applyNumberFormat="1"/>
    <xf numFmtId="10" fontId="0" fillId="0" borderId="4" xfId="0" applyNumberFormat="1" applyBorder="1"/>
    <xf numFmtId="10" fontId="0" fillId="0" borderId="5" xfId="0" applyNumberFormat="1" applyBorder="1"/>
    <xf numFmtId="10" fontId="5" fillId="2" borderId="6" xfId="0" applyNumberFormat="1" applyFont="1" applyFill="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3" xfId="0" applyBorder="1" applyAlignment="1">
      <alignment horizontal="left"/>
    </xf>
    <xf numFmtId="0" fontId="5" fillId="2" borderId="11" xfId="0" applyFont="1" applyFill="1" applyBorder="1"/>
    <xf numFmtId="0" fontId="0" fillId="0" borderId="0" xfId="0" applyAlignment="1">
      <alignment horizontal="center"/>
    </xf>
    <xf numFmtId="164" fontId="8" fillId="0" borderId="0" xfId="0" applyNumberFormat="1" applyFont="1" applyAlignment="1">
      <alignment horizontal="center"/>
    </xf>
    <xf numFmtId="0" fontId="6" fillId="0" borderId="0" xfId="0" applyFont="1"/>
    <xf numFmtId="164" fontId="9" fillId="0" borderId="0" xfId="0" applyNumberFormat="1" applyFont="1" applyAlignment="1">
      <alignment horizontal="center"/>
    </xf>
    <xf numFmtId="0" fontId="7" fillId="2" borderId="1" xfId="0" applyFont="1" applyFill="1" applyBorder="1"/>
    <xf numFmtId="0" fontId="7" fillId="2" borderId="4" xfId="0" applyFont="1" applyFill="1" applyBorder="1"/>
    <xf numFmtId="0" fontId="0" fillId="0" borderId="4" xfId="0" applyBorder="1"/>
    <xf numFmtId="0" fontId="0" fillId="0" borderId="5" xfId="0" applyBorder="1"/>
    <xf numFmtId="0" fontId="5" fillId="2" borderId="6" xfId="0" applyFont="1" applyFill="1" applyBorder="1"/>
    <xf numFmtId="0" fontId="0" fillId="0" borderId="1" xfId="0" applyBorder="1"/>
    <xf numFmtId="0" fontId="0" fillId="0" borderId="8" xfId="0" applyBorder="1"/>
    <xf numFmtId="0" fontId="5" fillId="2" borderId="7" xfId="0" applyFont="1" applyFill="1" applyBorder="1"/>
    <xf numFmtId="0" fontId="5" fillId="2" borderId="9" xfId="0" applyFont="1" applyFill="1" applyBorder="1"/>
    <xf numFmtId="0" fontId="0" fillId="0" borderId="11"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87">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ont>
        <b/>
        <family val="2"/>
      </font>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ont>
        <b/>
        <family val="2"/>
      </font>
    </dxf>
    <dxf>
      <fill>
        <patternFill patternType="solid">
          <bgColor theme="4"/>
        </patternFill>
      </fill>
    </dxf>
    <dxf>
      <fill>
        <patternFill patternType="solid">
          <bgColor theme="4"/>
        </patternFill>
      </fill>
    </dxf>
    <dxf>
      <font>
        <b/>
      </font>
    </dxf>
    <dxf>
      <font>
        <b/>
      </fon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family val="2"/>
      </font>
      <fill>
        <patternFill patternType="solid">
          <fgColor indexed="64"/>
          <bgColor theme="4"/>
        </patternFill>
      </fill>
      <alignment horizontal="general" vertical="bottom" textRotation="0" wrapText="0" indent="0" justifyLastLine="0" shrinkToFit="0" readingOrder="0"/>
    </dxf>
    <dxf>
      <font>
        <b/>
        <family val="2"/>
      </font>
      <fill>
        <patternFill patternType="solid">
          <fgColor indexed="64"/>
          <bgColor theme="4"/>
        </patternFill>
      </fill>
      <alignment horizontal="general" vertical="bottom" textRotation="0" wrapText="0" indent="0" justifyLastLine="0" shrinkToFit="0" readingOrder="0"/>
    </dxf>
    <dxf>
      <fill>
        <patternFill patternType="solid">
          <bgColor theme="4"/>
        </patternFill>
      </fill>
    </dxf>
    <dxf>
      <fill>
        <patternFill patternType="solid">
          <bgColor theme="4"/>
        </patternFill>
      </fill>
    </dxf>
    <dxf>
      <font>
        <b/>
        <family val="2"/>
      </font>
    </dxf>
    <dxf>
      <font>
        <b/>
        <family val="2"/>
      </font>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tint="0.14996795556505021"/>
        </patternFill>
      </fill>
      <border diagonalUp="0" diagonalDown="0">
        <left/>
        <right/>
        <top/>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DDC852CE-2879-42C8-A9FA-A26351E386FB}">
      <tableStyleElement type="wholeTable" dxfId="86"/>
      <tableStyleElement type="headerRow" dxfId="85"/>
    </tableStyle>
    <tableStyle name="Data-style" pivot="0" count="3" xr9:uid="{00000000-0011-0000-FFFF-FFFF00000000}">
      <tableStyleElement type="headerRow" dxfId="84"/>
      <tableStyleElement type="firstRowStripe" dxfId="83"/>
      <tableStyleElement type="secondRowStripe" dxfId="8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9A6-4D02-888F-F76D63A4A58E}"/>
            </c:ext>
          </c:extLst>
        </c:ser>
        <c:dLbls>
          <c:showLegendKey val="0"/>
          <c:showVal val="0"/>
          <c:showCatName val="0"/>
          <c:showSerName val="0"/>
          <c:showPercent val="0"/>
          <c:showBubbleSize val="0"/>
        </c:dLbls>
        <c:axId val="558403072"/>
        <c:axId val="6154336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9A6-4D02-888F-F76D63A4A58E}"/>
            </c:ext>
          </c:extLst>
        </c:ser>
        <c:dLbls>
          <c:showLegendKey val="0"/>
          <c:showVal val="0"/>
          <c:showCatName val="0"/>
          <c:showSerName val="0"/>
          <c:showPercent val="0"/>
          <c:showBubbleSize val="0"/>
        </c:dLbls>
        <c:gapWidth val="219"/>
        <c:overlap val="-27"/>
        <c:axId val="561635424"/>
        <c:axId val="561639024"/>
      </c:barChart>
      <c:catAx>
        <c:axId val="56163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639024"/>
        <c:crosses val="autoZero"/>
        <c:auto val="1"/>
        <c:lblAlgn val="ctr"/>
        <c:lblOffset val="100"/>
        <c:noMultiLvlLbl val="0"/>
      </c:catAx>
      <c:valAx>
        <c:axId val="56163902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635424"/>
        <c:crosses val="autoZero"/>
        <c:crossBetween val="between"/>
      </c:valAx>
      <c:valAx>
        <c:axId val="61543360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403072"/>
        <c:crosses val="max"/>
        <c:crossBetween val="between"/>
      </c:valAx>
      <c:catAx>
        <c:axId val="558403072"/>
        <c:scaling>
          <c:orientation val="minMax"/>
        </c:scaling>
        <c:delete val="1"/>
        <c:axPos val="b"/>
        <c:numFmt formatCode="General" sourceLinked="1"/>
        <c:majorTickMark val="out"/>
        <c:minorTickMark val="none"/>
        <c:tickLblPos val="nextTo"/>
        <c:crossAx val="615433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67-4CD2-8A30-5A67DCDD4F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67-4CD2-8A30-5A67DCDD4F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67-4CD2-8A30-5A67DCDD4F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E01-40A3-89BA-BE3F1497ACD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solidFill>
              <a:schemeClr val="accent1"/>
            </a:solidFill>
            <a:ln>
              <a:noFill/>
            </a:ln>
            <a:effectLst/>
          </c:spPr>
          <c:invertIfNegative val="0"/>
          <c:cat>
            <c:strRef>
              <c:f>'Top 5 Cat'!$A$4:$A$9</c:f>
              <c:strCache>
                <c:ptCount val="5"/>
                <c:pt idx="0">
                  <c:v>Binders</c:v>
                </c:pt>
                <c:pt idx="1">
                  <c:v>Tables</c:v>
                </c:pt>
                <c:pt idx="2">
                  <c:v>Storage</c:v>
                </c:pt>
                <c:pt idx="3">
                  <c:v>Chairs</c:v>
                </c:pt>
                <c:pt idx="4">
                  <c:v>Phones</c:v>
                </c:pt>
              </c:strCache>
            </c:strRef>
          </c:cat>
          <c:val>
            <c:numRef>
              <c:f>'Top 5 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637-42AD-A796-18E2CC067780}"/>
            </c:ext>
          </c:extLst>
        </c:ser>
        <c:dLbls>
          <c:showLegendKey val="0"/>
          <c:showVal val="0"/>
          <c:showCatName val="0"/>
          <c:showSerName val="0"/>
          <c:showPercent val="0"/>
          <c:showBubbleSize val="0"/>
        </c:dLbls>
        <c:gapWidth val="182"/>
        <c:axId val="561082864"/>
        <c:axId val="561083224"/>
      </c:barChart>
      <c:catAx>
        <c:axId val="56108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83224"/>
        <c:crosses val="autoZero"/>
        <c:auto val="1"/>
        <c:lblAlgn val="ctr"/>
        <c:lblOffset val="100"/>
        <c:noMultiLvlLbl val="0"/>
      </c:catAx>
      <c:valAx>
        <c:axId val="561083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08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KPIs'!$B$3</c:f>
              <c:strCache>
                <c:ptCount val="1"/>
                <c:pt idx="0">
                  <c:v>Total</c:v>
                </c:pt>
              </c:strCache>
            </c:strRef>
          </c:tx>
          <c:spPr>
            <a:ln w="28575" cap="rnd">
              <a:solidFill>
                <a:schemeClr val="accent1"/>
              </a:solidFill>
              <a:round/>
            </a:ln>
            <a:effectLst/>
          </c:spPr>
          <c:marker>
            <c:symbol val="none"/>
          </c:marker>
          <c:cat>
            <c:strRef>
              <c:f>' 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3C9-4A04-9210-82397AEFF061}"/>
            </c:ext>
          </c:extLst>
        </c:ser>
        <c:dLbls>
          <c:showLegendKey val="0"/>
          <c:showVal val="0"/>
          <c:showCatName val="0"/>
          <c:showSerName val="0"/>
          <c:showPercent val="0"/>
          <c:showBubbleSize val="0"/>
        </c:dLbls>
        <c:smooth val="0"/>
        <c:axId val="561078184"/>
        <c:axId val="561085384"/>
      </c:lineChart>
      <c:catAx>
        <c:axId val="561078184"/>
        <c:scaling>
          <c:orientation val="minMax"/>
        </c:scaling>
        <c:delete val="1"/>
        <c:axPos val="b"/>
        <c:numFmt formatCode="General" sourceLinked="1"/>
        <c:majorTickMark val="none"/>
        <c:minorTickMark val="none"/>
        <c:tickLblPos val="nextTo"/>
        <c:crossAx val="561085384"/>
        <c:crosses val="autoZero"/>
        <c:auto val="1"/>
        <c:lblAlgn val="ctr"/>
        <c:lblOffset val="100"/>
        <c:noMultiLvlLbl val="0"/>
      </c:catAx>
      <c:valAx>
        <c:axId val="561085384"/>
        <c:scaling>
          <c:orientation val="minMax"/>
        </c:scaling>
        <c:delete val="1"/>
        <c:axPos val="l"/>
        <c:numFmt formatCode="General" sourceLinked="1"/>
        <c:majorTickMark val="none"/>
        <c:minorTickMark val="none"/>
        <c:tickLblPos val="nextTo"/>
        <c:crossAx val="561078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KPIs'!$F$3</c:f>
              <c:strCache>
                <c:ptCount val="1"/>
                <c:pt idx="0">
                  <c:v>Total</c:v>
                </c:pt>
              </c:strCache>
            </c:strRef>
          </c:tx>
          <c:spPr>
            <a:ln w="28575" cap="rnd">
              <a:solidFill>
                <a:schemeClr val="accent1"/>
              </a:solidFill>
              <a:round/>
            </a:ln>
            <a:effectLst/>
          </c:spPr>
          <c:marker>
            <c:symbol val="none"/>
          </c:marker>
          <c:cat>
            <c:strRef>
              <c:f>' 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596-48D3-8F03-902BCFCAF0E9}"/>
            </c:ext>
          </c:extLst>
        </c:ser>
        <c:dLbls>
          <c:showLegendKey val="0"/>
          <c:showVal val="0"/>
          <c:showCatName val="0"/>
          <c:showSerName val="0"/>
          <c:showPercent val="0"/>
          <c:showBubbleSize val="0"/>
        </c:dLbls>
        <c:smooth val="0"/>
        <c:axId val="553660040"/>
        <c:axId val="792877088"/>
      </c:lineChart>
      <c:catAx>
        <c:axId val="553660040"/>
        <c:scaling>
          <c:orientation val="minMax"/>
        </c:scaling>
        <c:delete val="1"/>
        <c:axPos val="b"/>
        <c:numFmt formatCode="General" sourceLinked="1"/>
        <c:majorTickMark val="none"/>
        <c:minorTickMark val="none"/>
        <c:tickLblPos val="nextTo"/>
        <c:crossAx val="792877088"/>
        <c:crosses val="autoZero"/>
        <c:auto val="1"/>
        <c:lblAlgn val="ctr"/>
        <c:lblOffset val="100"/>
        <c:noMultiLvlLbl val="0"/>
      </c:catAx>
      <c:valAx>
        <c:axId val="792877088"/>
        <c:scaling>
          <c:orientation val="minMax"/>
        </c:scaling>
        <c:delete val="1"/>
        <c:axPos val="l"/>
        <c:numFmt formatCode="General" sourceLinked="1"/>
        <c:majorTickMark val="none"/>
        <c:minorTickMark val="none"/>
        <c:tickLblPos val="nextTo"/>
        <c:crossAx val="553660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KPIs'!$J$3</c:f>
              <c:strCache>
                <c:ptCount val="1"/>
                <c:pt idx="0">
                  <c:v>Total</c:v>
                </c:pt>
              </c:strCache>
            </c:strRef>
          </c:tx>
          <c:spPr>
            <a:ln w="28575" cap="rnd">
              <a:solidFill>
                <a:schemeClr val="accent1"/>
              </a:solidFill>
              <a:round/>
            </a:ln>
            <a:effectLst/>
          </c:spPr>
          <c:marker>
            <c:symbol val="none"/>
          </c:marker>
          <c:cat>
            <c:strRef>
              <c:f>' 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9E8-4E72-A3CC-3107E44985E7}"/>
            </c:ext>
          </c:extLst>
        </c:ser>
        <c:dLbls>
          <c:showLegendKey val="0"/>
          <c:showVal val="0"/>
          <c:showCatName val="0"/>
          <c:showSerName val="0"/>
          <c:showPercent val="0"/>
          <c:showBubbleSize val="0"/>
        </c:dLbls>
        <c:smooth val="0"/>
        <c:axId val="801152800"/>
        <c:axId val="801154600"/>
      </c:lineChart>
      <c:catAx>
        <c:axId val="801152800"/>
        <c:scaling>
          <c:orientation val="minMax"/>
        </c:scaling>
        <c:delete val="1"/>
        <c:axPos val="b"/>
        <c:numFmt formatCode="General" sourceLinked="1"/>
        <c:majorTickMark val="none"/>
        <c:minorTickMark val="none"/>
        <c:tickLblPos val="nextTo"/>
        <c:crossAx val="801154600"/>
        <c:crosses val="autoZero"/>
        <c:auto val="1"/>
        <c:lblAlgn val="ctr"/>
        <c:lblOffset val="100"/>
        <c:noMultiLvlLbl val="0"/>
      </c:catAx>
      <c:valAx>
        <c:axId val="801154600"/>
        <c:scaling>
          <c:orientation val="minMax"/>
        </c:scaling>
        <c:delete val="1"/>
        <c:axPos val="l"/>
        <c:numFmt formatCode="General" sourceLinked="1"/>
        <c:majorTickMark val="none"/>
        <c:minorTickMark val="none"/>
        <c:tickLblPos val="nextTo"/>
        <c:crossAx val="80115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KPIs'!$N$3</c:f>
              <c:strCache>
                <c:ptCount val="1"/>
                <c:pt idx="0">
                  <c:v>Total</c:v>
                </c:pt>
              </c:strCache>
            </c:strRef>
          </c:tx>
          <c:spPr>
            <a:ln w="28575" cap="rnd">
              <a:solidFill>
                <a:schemeClr val="accent1"/>
              </a:solidFill>
              <a:round/>
            </a:ln>
            <a:effectLst/>
          </c:spPr>
          <c:marker>
            <c:symbol val="none"/>
          </c:marker>
          <c:cat>
            <c:strRef>
              <c:f>' 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D58-4350-9DB2-133B305785D3}"/>
            </c:ext>
          </c:extLst>
        </c:ser>
        <c:dLbls>
          <c:showLegendKey val="0"/>
          <c:showVal val="0"/>
          <c:showCatName val="0"/>
          <c:showSerName val="0"/>
          <c:showPercent val="0"/>
          <c:showBubbleSize val="0"/>
        </c:dLbls>
        <c:smooth val="0"/>
        <c:axId val="929270552"/>
        <c:axId val="929270912"/>
      </c:lineChart>
      <c:catAx>
        <c:axId val="929270552"/>
        <c:scaling>
          <c:orientation val="minMax"/>
        </c:scaling>
        <c:delete val="1"/>
        <c:axPos val="b"/>
        <c:numFmt formatCode="General" sourceLinked="1"/>
        <c:majorTickMark val="none"/>
        <c:minorTickMark val="none"/>
        <c:tickLblPos val="nextTo"/>
        <c:crossAx val="929270912"/>
        <c:crosses val="autoZero"/>
        <c:auto val="1"/>
        <c:lblAlgn val="ctr"/>
        <c:lblOffset val="100"/>
        <c:noMultiLvlLbl val="0"/>
      </c:catAx>
      <c:valAx>
        <c:axId val="929270912"/>
        <c:scaling>
          <c:orientation val="minMax"/>
        </c:scaling>
        <c:delete val="1"/>
        <c:axPos val="l"/>
        <c:numFmt formatCode="General" sourceLinked="1"/>
        <c:majorTickMark val="none"/>
        <c:minorTickMark val="none"/>
        <c:tickLblPos val="nextTo"/>
        <c:crossAx val="92927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KPIs'!$R$3</c:f>
              <c:strCache>
                <c:ptCount val="1"/>
                <c:pt idx="0">
                  <c:v>Total</c:v>
                </c:pt>
              </c:strCache>
            </c:strRef>
          </c:tx>
          <c:spPr>
            <a:ln w="28575" cap="rnd">
              <a:solidFill>
                <a:schemeClr val="accent1"/>
              </a:solidFill>
              <a:round/>
            </a:ln>
            <a:effectLst/>
          </c:spPr>
          <c:marker>
            <c:symbol val="none"/>
          </c:marker>
          <c:cat>
            <c:strRef>
              <c:f>' KPIs'!$Q$4:$Q$16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64-432E-A6E9-3894A50243B2}"/>
            </c:ext>
          </c:extLst>
        </c:ser>
        <c:dLbls>
          <c:showLegendKey val="0"/>
          <c:showVal val="0"/>
          <c:showCatName val="0"/>
          <c:showSerName val="0"/>
          <c:showPercent val="0"/>
          <c:showBubbleSize val="0"/>
        </c:dLbls>
        <c:smooth val="0"/>
        <c:axId val="790228784"/>
        <c:axId val="790229504"/>
      </c:lineChart>
      <c:catAx>
        <c:axId val="790228784"/>
        <c:scaling>
          <c:orientation val="minMax"/>
        </c:scaling>
        <c:delete val="1"/>
        <c:axPos val="b"/>
        <c:numFmt formatCode="General" sourceLinked="1"/>
        <c:majorTickMark val="none"/>
        <c:minorTickMark val="none"/>
        <c:tickLblPos val="nextTo"/>
        <c:crossAx val="790229504"/>
        <c:crosses val="autoZero"/>
        <c:auto val="1"/>
        <c:lblAlgn val="ctr"/>
        <c:lblOffset val="100"/>
        <c:noMultiLvlLbl val="0"/>
      </c:catAx>
      <c:valAx>
        <c:axId val="790229504"/>
        <c:scaling>
          <c:orientation val="minMax"/>
        </c:scaling>
        <c:delete val="1"/>
        <c:axPos val="l"/>
        <c:numFmt formatCode="General" sourceLinked="1"/>
        <c:majorTickMark val="none"/>
        <c:minorTickMark val="none"/>
        <c:tickLblPos val="nextTo"/>
        <c:crossAx val="79022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cmpd="sng">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KPIs'!$B$3</c:f>
              <c:strCache>
                <c:ptCount val="1"/>
                <c:pt idx="0">
                  <c:v>Total</c:v>
                </c:pt>
              </c:strCache>
            </c:strRef>
          </c:tx>
          <c:spPr>
            <a:ln w="34925" cap="rnd" cmpd="sng">
              <a:solidFill>
                <a:schemeClr val="bg1">
                  <a:lumMod val="85000"/>
                </a:schemeClr>
              </a:solidFill>
              <a:round/>
            </a:ln>
            <a:effectLst/>
          </c:spPr>
          <c:marker>
            <c:symbol val="none"/>
          </c:marker>
          <c:cat>
            <c:strRef>
              <c:f>' 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AB0-4643-A4BD-09BF91A5C8F0}"/>
            </c:ext>
          </c:extLst>
        </c:ser>
        <c:dLbls>
          <c:showLegendKey val="0"/>
          <c:showVal val="0"/>
          <c:showCatName val="0"/>
          <c:showSerName val="0"/>
          <c:showPercent val="0"/>
          <c:showBubbleSize val="0"/>
        </c:dLbls>
        <c:smooth val="0"/>
        <c:axId val="561078184"/>
        <c:axId val="561085384"/>
      </c:lineChart>
      <c:catAx>
        <c:axId val="561078184"/>
        <c:scaling>
          <c:orientation val="minMax"/>
        </c:scaling>
        <c:delete val="1"/>
        <c:axPos val="b"/>
        <c:numFmt formatCode="General" sourceLinked="1"/>
        <c:majorTickMark val="none"/>
        <c:minorTickMark val="none"/>
        <c:tickLblPos val="nextTo"/>
        <c:crossAx val="561085384"/>
        <c:crosses val="autoZero"/>
        <c:auto val="1"/>
        <c:lblAlgn val="ctr"/>
        <c:lblOffset val="100"/>
        <c:noMultiLvlLbl val="0"/>
      </c:catAx>
      <c:valAx>
        <c:axId val="561085384"/>
        <c:scaling>
          <c:orientation val="minMax"/>
        </c:scaling>
        <c:delete val="1"/>
        <c:axPos val="l"/>
        <c:numFmt formatCode="General" sourceLinked="1"/>
        <c:majorTickMark val="none"/>
        <c:minorTickMark val="none"/>
        <c:tickLblPos val="nextTo"/>
        <c:crossAx val="561078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cmpd="sng">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KPIs'!$F$3</c:f>
              <c:strCache>
                <c:ptCount val="1"/>
                <c:pt idx="0">
                  <c:v>Total</c:v>
                </c:pt>
              </c:strCache>
            </c:strRef>
          </c:tx>
          <c:spPr>
            <a:ln w="34925" cap="rnd" cmpd="sng">
              <a:solidFill>
                <a:schemeClr val="bg1">
                  <a:lumMod val="85000"/>
                </a:schemeClr>
              </a:solidFill>
              <a:round/>
            </a:ln>
            <a:effectLst/>
          </c:spPr>
          <c:marker>
            <c:symbol val="none"/>
          </c:marker>
          <c:cat>
            <c:strRef>
              <c:f>' 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FEB-41EC-8CF4-7191C9E7AD7B}"/>
            </c:ext>
          </c:extLst>
        </c:ser>
        <c:dLbls>
          <c:showLegendKey val="0"/>
          <c:showVal val="0"/>
          <c:showCatName val="0"/>
          <c:showSerName val="0"/>
          <c:showPercent val="0"/>
          <c:showBubbleSize val="0"/>
        </c:dLbls>
        <c:smooth val="0"/>
        <c:axId val="553660040"/>
        <c:axId val="792877088"/>
      </c:lineChart>
      <c:catAx>
        <c:axId val="553660040"/>
        <c:scaling>
          <c:orientation val="minMax"/>
        </c:scaling>
        <c:delete val="1"/>
        <c:axPos val="b"/>
        <c:numFmt formatCode="General" sourceLinked="1"/>
        <c:majorTickMark val="none"/>
        <c:minorTickMark val="none"/>
        <c:tickLblPos val="nextTo"/>
        <c:crossAx val="792877088"/>
        <c:crosses val="autoZero"/>
        <c:auto val="1"/>
        <c:lblAlgn val="ctr"/>
        <c:lblOffset val="100"/>
        <c:noMultiLvlLbl val="0"/>
      </c:catAx>
      <c:valAx>
        <c:axId val="792877088"/>
        <c:scaling>
          <c:orientation val="minMax"/>
        </c:scaling>
        <c:delete val="1"/>
        <c:axPos val="l"/>
        <c:numFmt formatCode="General" sourceLinked="1"/>
        <c:majorTickMark val="none"/>
        <c:minorTickMark val="none"/>
        <c:tickLblPos val="nextTo"/>
        <c:crossAx val="553660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KPIs'!$J$3</c:f>
              <c:strCache>
                <c:ptCount val="1"/>
                <c:pt idx="0">
                  <c:v>Total</c:v>
                </c:pt>
              </c:strCache>
            </c:strRef>
          </c:tx>
          <c:spPr>
            <a:ln w="34925" cap="rnd">
              <a:solidFill>
                <a:schemeClr val="bg1">
                  <a:lumMod val="85000"/>
                </a:schemeClr>
              </a:solidFill>
              <a:round/>
            </a:ln>
            <a:effectLst/>
          </c:spPr>
          <c:marker>
            <c:symbol val="none"/>
          </c:marker>
          <c:cat>
            <c:strRef>
              <c:f>' 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175-4825-A554-24FAC7B6A6B1}"/>
            </c:ext>
          </c:extLst>
        </c:ser>
        <c:dLbls>
          <c:showLegendKey val="0"/>
          <c:showVal val="0"/>
          <c:showCatName val="0"/>
          <c:showSerName val="0"/>
          <c:showPercent val="0"/>
          <c:showBubbleSize val="0"/>
        </c:dLbls>
        <c:smooth val="0"/>
        <c:axId val="801152800"/>
        <c:axId val="801154600"/>
      </c:lineChart>
      <c:catAx>
        <c:axId val="801152800"/>
        <c:scaling>
          <c:orientation val="minMax"/>
        </c:scaling>
        <c:delete val="1"/>
        <c:axPos val="b"/>
        <c:numFmt formatCode="General" sourceLinked="1"/>
        <c:majorTickMark val="none"/>
        <c:minorTickMark val="none"/>
        <c:tickLblPos val="nextTo"/>
        <c:crossAx val="801154600"/>
        <c:crosses val="autoZero"/>
        <c:auto val="1"/>
        <c:lblAlgn val="ctr"/>
        <c:lblOffset val="100"/>
        <c:noMultiLvlLbl val="0"/>
      </c:catAx>
      <c:valAx>
        <c:axId val="801154600"/>
        <c:scaling>
          <c:orientation val="minMax"/>
        </c:scaling>
        <c:delete val="1"/>
        <c:axPos val="l"/>
        <c:numFmt formatCode="General" sourceLinked="1"/>
        <c:majorTickMark val="none"/>
        <c:minorTickMark val="none"/>
        <c:tickLblPos val="nextTo"/>
        <c:crossAx val="80115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KPIs'!$N$3</c:f>
              <c:strCache>
                <c:ptCount val="1"/>
                <c:pt idx="0">
                  <c:v>Total</c:v>
                </c:pt>
              </c:strCache>
            </c:strRef>
          </c:tx>
          <c:spPr>
            <a:ln w="34925" cap="rnd">
              <a:solidFill>
                <a:schemeClr val="bg1">
                  <a:lumMod val="85000"/>
                </a:schemeClr>
              </a:solidFill>
              <a:round/>
            </a:ln>
            <a:effectLst/>
          </c:spPr>
          <c:marker>
            <c:symbol val="none"/>
          </c:marker>
          <c:cat>
            <c:strRef>
              <c:f>' 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983-4110-B6DE-11879656CF6C}"/>
            </c:ext>
          </c:extLst>
        </c:ser>
        <c:dLbls>
          <c:showLegendKey val="0"/>
          <c:showVal val="0"/>
          <c:showCatName val="0"/>
          <c:showSerName val="0"/>
          <c:showPercent val="0"/>
          <c:showBubbleSize val="0"/>
        </c:dLbls>
        <c:smooth val="0"/>
        <c:axId val="929270552"/>
        <c:axId val="929270912"/>
      </c:lineChart>
      <c:catAx>
        <c:axId val="929270552"/>
        <c:scaling>
          <c:orientation val="minMax"/>
        </c:scaling>
        <c:delete val="1"/>
        <c:axPos val="b"/>
        <c:numFmt formatCode="General" sourceLinked="1"/>
        <c:majorTickMark val="none"/>
        <c:minorTickMark val="none"/>
        <c:tickLblPos val="nextTo"/>
        <c:crossAx val="929270912"/>
        <c:crosses val="autoZero"/>
        <c:auto val="1"/>
        <c:lblAlgn val="ctr"/>
        <c:lblOffset val="100"/>
        <c:noMultiLvlLbl val="0"/>
      </c:catAx>
      <c:valAx>
        <c:axId val="929270912"/>
        <c:scaling>
          <c:orientation val="minMax"/>
        </c:scaling>
        <c:delete val="1"/>
        <c:axPos val="l"/>
        <c:numFmt formatCode="General" sourceLinked="1"/>
        <c:majorTickMark val="none"/>
        <c:minorTickMark val="none"/>
        <c:tickLblPos val="nextTo"/>
        <c:crossAx val="92927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KPIs!PivotTable12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KPIs'!$R$3</c:f>
              <c:strCache>
                <c:ptCount val="1"/>
                <c:pt idx="0">
                  <c:v>Total</c:v>
                </c:pt>
              </c:strCache>
            </c:strRef>
          </c:tx>
          <c:spPr>
            <a:ln w="34925" cap="rnd">
              <a:solidFill>
                <a:schemeClr val="bg1">
                  <a:lumMod val="85000"/>
                </a:schemeClr>
              </a:solidFill>
              <a:round/>
            </a:ln>
            <a:effectLst/>
          </c:spPr>
          <c:marker>
            <c:symbol val="none"/>
          </c:marker>
          <c:cat>
            <c:strRef>
              <c:f>' KPIs'!$Q$4:$Q$16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KPIs'!$R$4:$R$16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622-4B38-B8A7-8C24CC48F1F5}"/>
            </c:ext>
          </c:extLst>
        </c:ser>
        <c:dLbls>
          <c:showLegendKey val="0"/>
          <c:showVal val="0"/>
          <c:showCatName val="0"/>
          <c:showSerName val="0"/>
          <c:showPercent val="0"/>
          <c:showBubbleSize val="0"/>
        </c:dLbls>
        <c:smooth val="0"/>
        <c:axId val="790228784"/>
        <c:axId val="790229504"/>
      </c:lineChart>
      <c:catAx>
        <c:axId val="790228784"/>
        <c:scaling>
          <c:orientation val="minMax"/>
        </c:scaling>
        <c:delete val="1"/>
        <c:axPos val="b"/>
        <c:numFmt formatCode="General" sourceLinked="1"/>
        <c:majorTickMark val="none"/>
        <c:minorTickMark val="none"/>
        <c:tickLblPos val="nextTo"/>
        <c:crossAx val="790229504"/>
        <c:crosses val="autoZero"/>
        <c:auto val="1"/>
        <c:lblAlgn val="ctr"/>
        <c:lblOffset val="100"/>
        <c:noMultiLvlLbl val="0"/>
      </c:catAx>
      <c:valAx>
        <c:axId val="790229504"/>
        <c:scaling>
          <c:orientation val="minMax"/>
        </c:scaling>
        <c:delete val="1"/>
        <c:axPos val="l"/>
        <c:numFmt formatCode="General" sourceLinked="1"/>
        <c:majorTickMark val="none"/>
        <c:minorTickMark val="none"/>
        <c:tickLblPos val="nextTo"/>
        <c:crossAx val="79022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B10-48D1-9280-98AFD12093DB}"/>
            </c:ext>
          </c:extLst>
        </c:ser>
        <c:dLbls>
          <c:showLegendKey val="0"/>
          <c:showVal val="0"/>
          <c:showCatName val="0"/>
          <c:showSerName val="0"/>
          <c:showPercent val="0"/>
          <c:showBubbleSize val="0"/>
        </c:dLbls>
        <c:axId val="558403072"/>
        <c:axId val="61543360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B10-48D1-9280-98AFD12093DB}"/>
            </c:ext>
          </c:extLst>
        </c:ser>
        <c:dLbls>
          <c:showLegendKey val="0"/>
          <c:showVal val="0"/>
          <c:showCatName val="0"/>
          <c:showSerName val="0"/>
          <c:showPercent val="0"/>
          <c:showBubbleSize val="0"/>
        </c:dLbls>
        <c:gapWidth val="59"/>
        <c:overlap val="-27"/>
        <c:axId val="561635424"/>
        <c:axId val="561639024"/>
      </c:barChart>
      <c:catAx>
        <c:axId val="56163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1639024"/>
        <c:crosses val="autoZero"/>
        <c:auto val="1"/>
        <c:lblAlgn val="ctr"/>
        <c:lblOffset val="100"/>
        <c:noMultiLvlLbl val="0"/>
      </c:catAx>
      <c:valAx>
        <c:axId val="5616390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2.0915032679738561E-2"/>
              <c:y val="0.421547709762086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1635424"/>
        <c:crosses val="autoZero"/>
        <c:crossBetween val="between"/>
      </c:valAx>
      <c:valAx>
        <c:axId val="6154336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layout>
            <c:manualLayout>
              <c:xMode val="edge"/>
              <c:yMode val="edge"/>
              <c:x val="0.93933323040502292"/>
              <c:y val="0.435687635819716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8403072"/>
        <c:crosses val="max"/>
        <c:crossBetween val="between"/>
      </c:valAx>
      <c:catAx>
        <c:axId val="558403072"/>
        <c:scaling>
          <c:orientation val="minMax"/>
        </c:scaling>
        <c:delete val="1"/>
        <c:axPos val="b"/>
        <c:numFmt formatCode="General" sourceLinked="1"/>
        <c:majorTickMark val="out"/>
        <c:minorTickMark val="none"/>
        <c:tickLblPos val="nextTo"/>
        <c:crossAx val="6154336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2.5445292620865138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592394462142615"/>
          <c:y val="0.20925746545832713"/>
          <c:w val="0.52377552042635889"/>
          <c:h val="0.77676897934927946"/>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C950-4BC2-AD85-2091B8DF131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950-4BC2-AD85-2091B8DF1315}"/>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C950-4BC2-AD85-2091B8DF1315}"/>
              </c:ext>
            </c:extLst>
          </c:dPt>
          <c:dLbls>
            <c:dLbl>
              <c:idx val="0"/>
              <c:layout>
                <c:manualLayout>
                  <c:x val="2.544529262086513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950-4BC2-AD85-2091B8DF13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950-4BC2-AD85-2091B8DF131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Cat'!$A$4:$A$9</c:f>
              <c:strCache>
                <c:ptCount val="5"/>
                <c:pt idx="0">
                  <c:v>Binders</c:v>
                </c:pt>
                <c:pt idx="1">
                  <c:v>Tables</c:v>
                </c:pt>
                <c:pt idx="2">
                  <c:v>Storage</c:v>
                </c:pt>
                <c:pt idx="3">
                  <c:v>Chairs</c:v>
                </c:pt>
                <c:pt idx="4">
                  <c:v>Phones</c:v>
                </c:pt>
              </c:strCache>
            </c:strRef>
          </c:cat>
          <c:val>
            <c:numRef>
              <c:f>'Top 5 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54D-442B-A9DF-52B721E2E73A}"/>
            </c:ext>
          </c:extLst>
        </c:ser>
        <c:dLbls>
          <c:dLblPos val="outEnd"/>
          <c:showLegendKey val="0"/>
          <c:showVal val="1"/>
          <c:showCatName val="0"/>
          <c:showSerName val="0"/>
          <c:showPercent val="0"/>
          <c:showBubbleSize val="0"/>
        </c:dLbls>
        <c:gapWidth val="70"/>
        <c:axId val="561082864"/>
        <c:axId val="561083224"/>
      </c:barChart>
      <c:catAx>
        <c:axId val="56108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1083224"/>
        <c:crosses val="autoZero"/>
        <c:auto val="1"/>
        <c:lblAlgn val="ctr"/>
        <c:lblOffset val="100"/>
        <c:noMultiLvlLbl val="0"/>
      </c:catAx>
      <c:valAx>
        <c:axId val="561083224"/>
        <c:scaling>
          <c:orientation val="minMax"/>
        </c:scaling>
        <c:delete val="1"/>
        <c:axPos val="b"/>
        <c:numFmt formatCode="General" sourceLinked="1"/>
        <c:majorTickMark val="none"/>
        <c:minorTickMark val="none"/>
        <c:tickLblPos val="nextTo"/>
        <c:crossAx val="56108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532A589-9A51-48F0-BB0F-1613D91EFEA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C43BBFA-ACB5-4161-9098-1408BB042910}">
          <cx:tx>
            <cx:txData>
              <cx:f>_xlchart.v5.5</cx:f>
              <cx:v>Sales</cx:v>
            </cx:txData>
          </cx:tx>
          <cx:dataId val="0"/>
          <cx:layoutPr>
            <cx:geography cultureLanguage="en-US" cultureRegion="IN" attribution="Powered by Bing">
              <cx:geoCache provider="{E9337A44-BEBE-4D9F-B70C-5C5E7DAFC167}">
                <cx:binary>5H1rb9w40u5fCfL5yMM7xcXOC6zU3Xb7fkk8k3wROrZHd4kidf/1b8lue9paO/FifQ5gnJ4gGVtN
d5EPq1j1VLH8z5v+HzfZ3cZ86vOssP+46X//HNW1/sdvv9mb6C7f2L08vjGlLf+q927K/Lfyr7/i
m7vfbs2mi4vwN4Iw++0m2pj6rv/8P/+EnxbelcflzaaOy+KiuTPD5Z1tstr+5NmLjz5tbvO4WMS2
NvFNjX///K9s82OTbz5/uivquB6+DPru98/P3vT502/zH/VvH/spA8nq5hbGUrInhWBEIIXuX/Tz
p6wswu1jxxV7LkOUEkTUw+vxs083OYx/g0D34mxub82dtTCh+393Bj6THr5//PnTTdkU9bRoIazf
75+/FnF9d/vpqt7Ud/bzp9iW/sMb/HKawter+zn/9nzZ/+efs2/AKsy+s4PMfMl+9ejfgPHLrDSb
2/Jxdd4BGXdPKZdzxMgDMvg5MhjxPc6kSwVA9rAdHiB5iygvY/L3yBko/tmHBOVfJh7L4j21he0R
RQlxMXtQBjnDBOM90CauBBf3oAFmu9C8QaCXkXkaOAPmX98/JDDnd0Vhh6zdFPE7osPQnquEUO6D
viA00xgp91zqukpK9ICe+xydt0r1MkTPR89wOv/Xh8TpXybdFHYDRvfdzhsGGAFCFPMnDHbPG0X2
GFWYc75FkT9+9va8eYNEL+Pz91xm2Pzr8kNic31n8rKoH5fnvz9wGNtDkhP4Dw6UXUwkAaNGhBIu
fcBshskbJHkZkqeBM0Suv3xIRPxNFv9Vmne1aVTuEc7AqOGtfzazaRirPYElkZjhB3AeN8TWGXiT
TC/DszufGUL+x7RnflkUdzd1fNO8p97gPS455pTyFx01UB9JXfAZyExv3ijNK+DsTmWOzsfUn8Vd
tuk25u5xB//3Jo2qPYRcKQjdnjZqZtn4HhOuYBTDoTS9Zgi9RaKX4fl75AybxfJD2rbHGPRT+dcn
CBOa/Md7em4UYh0EsQymbAaQ3ENYECXoFiB4vutQ/6divQLWNsB+Prk5cP6HBG4FcWl8u3lctv9e
p4i7xxXnmNCZMrngurmSMuLSBzs4i0vfIMnL8DwNnCGy+phUwf5dacJ31R7wzxgcMEzhFw8gl+4x
xqhkaOtTz4B5g0AvA/M0cAbM/sf0Dta3m+gdCRzwp8FqIUkePTMIN3fdaozZnuCKShfNjp1fCvIy
HNthMzDWiw9pt9ZZFhdlbN/PcAE9gAELBpTaw2E/w8NVe5i5gnL3b2dh96x5i0SvAPM0lzk2H9OC
rYvbePOuvJragwBHSbVFRs2PFrEH/rOLhNq62DM34A0CvYLM40zmwJx+TKUpu3c86RkBQoAJLhl7
OtB3DZiiexMcAqPtc/GorA+x5/oX0rwCyf2oOR4f80Q5em/2zAUXi0kyUZj3L/z8SFEuHDkIFOUx
3gF+eteE/VqelzF5HDdD5ejqQ2rJESxJc5MOj2vz3/vEwNJwIimBYPI5IC4HwwVgMSYezpyZ4XqL
KK9A8jSJOSjfPiQox2UT23c+VdCecsElFmJLjc1OFYWBi8YupHO2x84MnDeJ9DI6O0Nn8Bx/TEt2
somLdyRmGN+jwGoyvmOodo8WofYIFpjB+fOi3vxSnJdh2Q6bQXLyMSmZk40Zsk1x+45mDGiYyY7x
maJIsScRhsyn2qIxCyDfIslrgDzOYY7J4kNasZONtZubqLF3df2eoQvZA44fIni5pVZm576EtDPi
UKbhzg78N8vzGjzPpjPH6IOasvgmisNN8X56A5G+C9goIDBfjiw5ZAAQhDdTkDO9Zo7yyRskegWg
p5FzbNYfU39iSNDYst68IzgCjhqFIau8Zb9muqPYHlZAWUJZx+OHPoQvJ2+R5TVYnqYxx+VjBpYn
sbXTH63jx0V6B68ZEmME0jNPfMvs2AFCBupoCBRAbSug/k1t3iTUaxDtDJ6D9DHjmq/1JnpHdNQe
hSMHkmdbzgXUY9dFw1OtkwTvmYgZLr+S42VAHkbNkPj65YOaMWvLxrynrkBkLyQUxbAtxz9DY6qb
kRJqAfk2UTbDZFLgX0n0Mi5/j5xhc/IxiwKvyqaOPvkbUwLB/I7nDKWQwwQPmeAtQuAk7+qLO1Wn
QQoG9OZFJ+Dtcr2M03z8DK0r/2NqEpQ4vSvVzCCjDJUaWEE67P41gwkjOHUYpDfFlIveJc9Ofi3K
y8g8DZxBcvIxjdvp3Q+zsek7qg6DChqoYJoOmwdM5sZN7QGPA7Tnows3y5e9RaKXofl75Ayb04/J
CZzetZv3TPZDAQ3lggFP83LODGMBPhqHuNN98K7Bud7VmV/L8xouD/OYo3L9IY3Y6V336WCTaxvF
71ndxOiecDmQm4+FZzNTBqwAn/w3yKo9qdVzcN4o1msYPRs+h+rgw0J1eGfs3fC4kf/7OGdKPFMA
gdOXfTcJdQAQBMEtogfHQM0Onmn7/Fqm10F6HDtH6PDDInRy18c371iqQdke+G0Uimi3B9BMkzAS
exhB+TO4b4/74oEkmLD5tTSvY/M4do7NyYfF5ltp0sc1egfdIXtAOxM23UB7yV2TfA8YAgRWcEtN
z+KeCZ9fSfQ6Og8j59h8+5DYfLnr3/UiB4bSWeoyiGcegAHF2A13FHgOABpkqrcXByEzunv4/FKc
l1HZDptB8uXPDwnJaWn+74SicDOQQmHZk9c2u6YmodLJBadNiK25myvNm+V6GaT5vGZonX7MUPRh
VotN+r70tITiTEHhYNlerpmRoKBdoGjTpcNH7+C5Hr1Vqp8h9TinOU6LD6lVZ1H8jq4BOG8MrqNB
CmFbcjNzDaDqGa4TAu32Cj6/kuZlXB5GzfA4+5gu9VmaQV3tu15aB/vmUlCbLTM9v+ipoBwHvDWE
JKTc7l/PdeYtEr2Cy9Nc5tgcfUxdMXdh+Z6ZUCBB4VyBKtptvdPcmhG0B1c7MaYzP/rsl4K8Ash2
3ByOyw8Jx2UEHQ0+re37lnUAvSaIS9RjakCBK7brqk08AQb+Zrq4fv8CE7frqr1VqpcRej56htPl
+kPi9MC1Px6bD2v1DrEORKEUAhkgbR5wmLltkytAKIJktpgxBG+V52WEno+eIXT1MZ2AL9BhAPqN
3L1jzRrl0AoFghko8nyAZ6ZG0CqFsqkGdIdE2FWjN4n0MkI7Q2fwfPkY9QQ3P+3osqtAz975nzaz
UXDuU6hXpy/7ahCTQnE0JEkf69hmajRrNPO6WC+jNBv+bCb/j7rYvN7h5qkJ0GJTb5b33YN2mtz8
/On9dKGl0Wzo9pB40fA9rN369vfPYLEo5GueuhJNP+TZ8fI8R7Az5G5j698/O9M9KQTe3sS+wT14
hiBa7e4eHhH0+VMxRau/f55uKyB5X7AA6TssMbgedsr1QpMjDo+4gAwFKDBxORZPXZrOy2wAD+hp
/tuvPxVNfl7GRW1//ww3HT9/0g/vm6TjcONBTrw6FERSJYjkIJC+2VxCK6jp7f8nqlnfFkbTExlY
eT10jK8Hih3j8TFDiyHKq2rR6/IQqPsKeyWu2iUaQ7vshJvtN8RWxzxADfmTR2N6WsrMREdV31Lm
E131fNEYNlzTlrV/1mluFnU4jF6kB9L7qnXb0NN1Ui96ERXtftMN+LKhtvxWtEF7NhoV9L7rFF3j
paORo1cFplvFOUsPpElyvzFp23hSD/W+UCCip6OkT/0wLFmycAban7NhkGIV9W4XHiiGx2bRpwn6
kTSZHbxsSNPbSjrVWRzyNve6Lu/PgqC0oVeFAcw91/mQekkfp3JdDoaNqxE3vd63A4Gn1HJNDhs3
HM6riFfDOnQKnizyfOidQxcELI9YMDq5V1Z5Ti+Iq8sLxZLwckzS9qzKOk8nMqsXXZS7oR/Yst1P
OiMPcpUVlZ+wcgwP4r7uz43bpMXCYaav9QlNydda61qOetEFqKyrgwDzuNnPAxJSue/yIg1X0sRo
RIs+yU2B/LRw+1Mqx7zAfj20zppZXDapp8MqEn4C1zGLIl3GbuZk/R9WZ8zSyzYtUs/AAa89l8dB
25+mVctUsMyz2ChPl6HJV9rVbug1cJCI0OdOlARnAR6cVRuU2HY+tzUlsJhNK+tji5w2WoQVErI8
QLbDwRExURYsKmbbaePI8WDsEz6unD7pUi/NRZe1h3XdNBqd4iFPamo8Y23bjbmXdqSz+M8wiAgZ
v/VxNhTmtu6qOs89no5jFlzs9tl6pjg3pR5MHEbbDmdPX/7PlzKHP/eNt/7+5tQg7e+voPjxobPa
T98FV00nwt3O3zQZvKef9XeLr8nIPPX7mpmth15sr9i0nz58m8GDS4QIXIPXDd78IuFkVLaDtibP
BVJIQcGvC11ysITGK/DztiYPLi3wyZbB1VJXEQ4lp7sWEGwTWEmGhQQhGPiPjxZQ7CkhIUkLXVwI
XEoV5D+xgIKBmd21gMD6Qpn4dBlPMWAZofL1uQWMRcySDNvosK+wjL1Ol9zjySCONFgH6w09ZgvW
JOpKp1WVeXUACuGj1uX9IrR1WR0YnAeB75aZOBxHyYJl1pZj59UI9RegHTnbx4kcnItUJeaPqgAq
wG81DRN/CDKhvZbY9jjrcrfysoA3xGtyNDIvKBtxrBLQF892ZlyPeKyZVySlWo6ZpGbZ4qSPfNqV
waG1gW495jrVD5UM8sbNonZRuypchiOiBVhcaOjnD5C34wscdowcK1JHC6tycdLBxQUvb5tLmxFn
JS2moQftrhBdQKIivtJJMlz0EapPTUjyyzxx+mIp+9KJ/MTtQ+4VHIWuJxJ9mXHd7sOPr5Z4LIeD
sBPqkGgTH+HI3e9jYhwvKuNyxQsufGKjFBazIyle9DyoVqyW5I9MpcSLqcmuMOnFUkXse9gO+oyX
g1oUI6XnDUnMui0HtogwOY/EaBe8EHLpDLHweu1k51Q62SktukuOOuvzLDOZp3sZ3YiA6H0mS+ob
WaRHOM+zRSz66rI1VMKyQ6X1iW0sO+2igoJszdgco25ZkbI8DbTJ/0paoVZtyoaV5bHrh0baS+g1
dMPh2FjgAAe+cKLKExb+ivj4h2IO9ozMC19n/LDtytyXsSquEgMmlvaqP6JaduexRdWFTqMfCaHR
hpeiW4xhf5QhPix4YxJPkIB5Rmjnoi37/Cozae4XaWZPCU0jv4YV8QOVXpgsqU+dPm38GC4jf037
MfCYJf3pENt8oXtOlpiDpE7fhQvUBuGX0ZVwQmVuRRo/KUoFPzZJzBJpjY9oVKHDATW3Gbz/LGxY
diHbIosWQx+oSxlzfeES1nqjCZIADpNxPGUOrf1Et85+ivpyf3Sa4hIR2NFSNPUxSRk7GjLiaUPZ
CsO2Pyl7On5rjeTx0qnr6JAlEV5olmaVR8FpWFRp2u03SRCunKo5Al/YHqJInLStraQ3iiLzqtJN
fDfpnQNaZG3qwancLno05F4TOLUvxvracbJVZMdLNx7QKpBHrFW9Z6viz6FrkvOImjOnzq7xYNRC
ZewSVyhbFq6+sVrKdZ6U1wONCi8j9nsuTbZKY1IPfh6TI866zC8mpIZbJww0eEe19sYG/cEa1fvt
oIID3bXOSQdB2DJodLhIEPsGxtCeEZ33K8ea0s/SEFyuyrJrJpzO7xNpF3lgkOdQAmrlHMog4l4Q
k2+tDKplI3Ozn8mKrBN7ONbxcZ3XkVfVozcU8WkR2NgDCt5zDMsXOXgAy67T8Srtkt5naWIv3YBm
F9rl4bpNYJmHMaVrKPLvL/I+G/eLOiULrbXZH9NenDDTHg6GdmszsCBddHCsX3Ssvm7gmD9wqoGf
dgxHBShYaVmHrorEYZlaVNiQ5HwIOpofdyU/zY37o6xKvhRiVF8SOugVI+BgRG4cnA/Ujc94ZDcF
02zNq7zyxhhvhG557UUG1d+tgSmjPNILozNyFGZFvkKEw5ZGYea3OcuW2RBl5wOYXS/qwd5BH5Gy
9GUxfB8bFXttAPa5bWAPxkM/fFdDH4deHqPqqjL9VYFE5YVukZ+VecSU16qs0echD/Ca6i6y+5ow
qb2Mt8izY1KudQoejgcOd7YodaEu60T+pUvU+SHp8aqL3KzxgDeMK88RtetpUeRl4LM4b/rQLxue
NJ6OhbPCYzSuXFLnqyGqelDxQndZ31xH2WAxOxjaoj7MCxQ1cLY41U3qJOXgRSxp0LKPOiLOUuOW
jZeUvXuQNm4yHvfMiIseehFcUROAiqQdbL21qVv+p8WxOYzGfLBePVL+o4bdH/u4qcLIx04gmdcJ
LS+rzHHJIsDIHJZQ735YDYGzqlVShAdBVa+HmIZnUdZkV66TUOmZ1pH7URrAxlVjF33TLrPLlrD8
AIOLtXGBqVNe7pok8cOhZschNTj2JNNSeGPXBOtWu6AftG1bj/ajc6HBtP9VpAx1HnRn6U7q1trz
oScVWkgx9MYbcaFDL+EN7T3Wj80fKKDVpjIo/gZnclh4Xd6cWDrmZ0HL1V+oj5pxAY4mvXTatP3D
SbPxNEdyLbHI7sAzF7e8UDz24ohWjdfwNluGisVrXrbrHKytb8F/GBZDZtzcUwGsopckkXvdtAM/
zoTNbp0EJcFh3hBiPaHj7iKomLiGc0QtdT+Gq2YYiOODh6sDH6c4Ctcm7vubNI4VA2MUBtcqLdrz
XlYIduUQOedxIqz2CM3Nt2QI0lOa6TCEXVwz6ROVj2vVVOktq6v0UnfFVWazjvjxWATrFKf5AqcR
KKuG4OBsrGgV+Laz7uARGwf5coASqxOdRd033g3dXeBG1XeXsXYVQwLceIHKQ+X11eAcGpy05wUH
e+NRa5wbhgZ7NpgiDDzquPagkYM2B9Lp9HcV9oXrD2PQrDWuabdI4qQaPCXz5I/KjRnz3JLWlwkL
msxzelqdilpna9C5OIEgEunBH1hfeSC5WlJp0LdA1QFbFjFK+wVuHb7fZCy+DJRG+xUdpF80TZF4
lcuSfTDPietx3OY+hEfyeOjq6hBHtVgIzSCEbRu7yAhsOJnp0e9dw5YV4pUvElIveVQo5mGrL3Bj
64XlXB1nTtvkngxKiExlotdWMlN40G3ZfEtNUksvDhuL/aa35Z/pQHSxrJkaKgjoqvFOgAN1EqBO
LygRP1gYqa8yKvJNGdpyRaOszSAuk0HuDW1aOn6nUrCIvB/QOpZInqiRye8tN9mBhjA59EnIx8Ib
6EB/yA5i6zrA9FrVURR7bk575lWmtV5RkvIgdHv433RsUvcgodFw6aZB1fo9ifCmVS3xdcH195AF
9QVXtSr8pCfoWzOCA7kMUdfAXkK28dxC4ltVkSpZBrkIIZgtk+DPWNXF12GshV3RIuqPGtsM+23i
ONFiNLbyc0nTdRKm52hs4j+rQp6GQ7soo7z1W9dZdm4T+cVQqwtWK3TaSBYuQpXLeMGVJmciA9/Q
xaHcrwQ4Fh43Lfuh5EiEx0odXhdskIOX5B1zPOxQPPjYxmhfZWF4amsyLjsyBmuSZO3+yHi9GDXN
Vg1CzTF2oqVoTH4XJaQxftwIeSeS2ERea4tokYrafA25DH4IVgartkQ09QDN0frasOYkIn26DsHN
sl4QcKS92IQJ88KUJbcaqbbwzPSXdqIMTAvtTsqgiv7Igj77EnMU7aOYOxAfBM2x0b1KYIML9yg1
ufJDBD5i3oWH7pg7dlWYqjlwY1VFXkHC9E/rSmy8KOjayItiXgdLrYlYVsE4HqUO1oedYPgYZpgd
ExbHN8EY16s8ruuDXFftKlS0WFdZSBckHf/QQ981PibYbEJayXNaVc4dRrGBjAaEflsi7v/7KPkZ
CfqYVrrn+BiQr6/HyDMudYdOnMZtw2QBUa2kFDqUAKn7jBmE27KQ0wKz7EJqHvpnTgH0lieEbBeF
vtnAAm9bMm5DZAyXnymBiwEKYlu4HkDkfxIi0+cc4fSJmCAlMAUrCSlRAgLscoQZTkyBu5TfuTio
G7UkmkGg5SPdxuM1541ON8wxHHZxNViIzGrS86j3nTJAP8LCsAKOP1AkeagiPjSLVDlFddCpPLMn
Gc+1M3hl2nP9g6d10kN8IkSWUD+UkuE7CDWH5jKLepmBO8F1cENzWonTUMSVpl6OYwuiMM1NfhZh
VHfFIsy4ScEb73ieH2M5VCBymOd4OCI5LZK/HNuWMGYH0u3W32VSJ5bgbx4VXGoElX0K6sunrs2w
XIDs7hpJnMdNJCL3LujKIqkOanBL2UHGWguk3mjDOu78MdbQdTVD4MwHq59/PIZrBc8/H25MTV07
KFR2QhcbNT3f4XHHhLpWIBHfJjilaezXJeU08pQiTpWsDIR8pl6YqA5Z5DnMGXVx3jE6WOJjNoqO
HtZAwtrUK8sKfLRTSMBW8OznQk5c8s4aSbisQqErlZoSg3B9WM5k7KPYIZGhzq1wTIvIIhxlKKtV
5rKaIq8wtRDfU46C+sEuPTTJ/zU20+cyIHcI4dD534VY/vna6GYoZelQ9zYcYM8Jr0U6s39GLCBF
6HVJ3MRnRQC/RAHijaiEO4Lez6cNZP1s2sBgASlGFIPSGtCh5x8P7HLsgB9Kbx0JgRv1eYcE34Ai
OfW6HGOZncYOLjGQu9XQXKUWoTHyoP4+g0X5uSSQq3guCSdA50LRwnQXFXojzxaiFjFKhrQIbgI1
Ftzsl5XOg2HpBLlVw/7gmh5Q+flH/vvk4T4FpBHhut/9lbKJfdvZl5GMgiwZkLllogMtXw1YjDhd
cdOBhwysc8DEd9PAqleeBdZPfC/R0Bq1bOMS6e4XGwHPLJlEHHpzgpaAogLpCP2FnksTqjEBh6N2
fsDtBpk7B30dTQqR92UEv6mh6RI2Mj/OgeLXXq8IBal4DBHYVa5FMviFg01xpfIIiPVFxUtDLvM2
LuyPn6/ZZE939QRKSqDLDoLUD/TiBW2Z2ZKmC1yDqrH/0ZvawCZATYpgsVDfUe54vaGtc6VJWk1K
U3fl9E+sw+Y/XSy4EAMtsyiCLvSMMjBtzxcLWCFbD1aUP4qMO2DDE7BewGu2A6oHfkQDDnbfhpCG
2eQJL8CiGp0bzA8gNIRYy6sisLaT5R8iGFXEY9YesT7VwIL9fLmmbNhsvWCRJJlu8ALCYmpctLvH
etoVWgE7+MMGRDj5MqkhjdGcV0CP6MLvqqEC4RyZt/CsHKq8HBZuOg7OVad1sLYKiLPQz8cRDUd5
VBV14BVAOwe133DkZJciV+GY+9BEtAeTSJxkwMUhGhUkTPw0Drqq+oWaYuC9n02ICGjiC/Q2wnBj
CTqUziwG7MyiaotWf5e85An3NQLqtgIXtFHK+HiUDpj2YHiwnlnD4Flzb040Dlx41Hc1FdWq6eiv
FZrNrTjcJgRnBMh8SCZOhmS2LdI+tXkQlfq7NqBF1ZLa1GUnBEd0OKIQFsByqKDNxus86iEBB7yq
6arIB4PficuwGgPwiHOWjNfGaaw4dWMxOQg9a/NM7acNn+ApLVWwhYZW8vZSmyQdr8dMpJAYQhmw
IxDtwuoDQGWhIvgmhYzOeO3mfQ/YUSDv4R87orB2F5pbaldCQrRG/LQPY3AwqvuPV27oDB1EpvcJ
pxKcB5A8dorJN6g1z9NNb0VR6ZVqDW6vGC3H+tiYNDBeluWG5D6Qfnl/EDI4XL8VbhGw6xa1GDaZ
BCIi+autihJclJ9v9rkJh9WHOFBC6p9JAbdwZluDBkMRYqWz7yPOrQk9iOGktl5XJmW2pk3VgaH4
+SfOrRGZeuYRfJ+vhrN7/onWIBt1Oe2+0RG4K+53DZvMH7EyhcNbtBUX34OEjrAJO9LUNjwBbkXC
Pv25GFOH8WdKQeGX+0wJaujqjwgDL/m5lo+0bSpHifw6Z0VeU68GKs25K6sIeMijKLUFXppAlvF5
a90QLI6OeAkJELcmbelBYzPIJ3o1CaujLHDFVQ9JBiBFIBMp2svadVDsV3zsyyPYRCjygKgNYu2x
QOBJ2SME+7BsI/Au1kGS1pPmt3DT8AxaCkAG2qOpoX27//MZz+2aCz1w0NSSgNz/ZhyoFng+41QE
UdFVVn5tmwKBE8uNIeDEtuO0bxk4Wewgwl0P27ZPFQR1Xljfe7aO0FMOlTZJR4KroBfTliZVPObm
INaETiayGi3CqyprtY33Rz6koHVBl08+NR7cHLRT4grU6OdTIjPL5oIH5MKxCVYNEITrFjNTXdEi
H8ukIF/dGgg3vap1OAlQO7SZVPdej+GOzACyBVE/qTjYysmkGF3BQeNEGNx43PPpW2WVwtXeTCWS
HcTAnMK3qqErxWlQ9fAuYPSmKQ5hDqRF6khDIWNtWgqJMDgvYLq/mNosAoCpKej5TSCMhia40Jt1
NrW6T7HMmnL4SsN2slS1qWBrjdkYlzc1clMCPA6kC8drSYrpfMydEgMgvcizcFiOucB1uFLUabqv
4KUaWI5OJhR2H21HsCZF7CjYYpBz0JN1a8BsHsREd2DWavBI4APjOkDwFcRYGJYiDxksRV3LCPIg
PGsSUIlIkQS+elifyRRON6OfAtvzBx9lNwqa6agL7gJ4V5JwoCcU+jdXF3cjE4OonC9tLkuwDg/u
LYmAmkp9iCyjsPiVWZgdR9NHMrg0ShAcS1D2OQ+8UFKCCwn5vS+2wbBD6gG6WcX7cPbD+rBEM0g7
BJ1T9kDOZnSABc/aoACXBYwerFJn+qw+l8K6QbICgtUFYwAK2V4aqDqFEyB3QPHrvoCDagtbWHUF
LGWfuQXoCmjRBEeY9hMQThJj+EcNiWovUZmXIAlPUzibgGia4tSfrzZT9LlNhMlPhwAYCSgsgl4M
88gG3EHrhKgfvkTRILIAcpYp1X7QoSA5FWRkZlhWEWQOXU9BCVASecZUcXWIMqDPuafB23GOTJg7
7CTII0n9qiv78AbFGTrogoaJRSqLMruFBPloLvNS5PBb5EacdWesxagfF24C5Ln2K/AfbbPqOu62
p6aKgr70RI5yfEyRwZC5LYzCwDfWjQk8SFdUY+JByY9hvR/2aQvK0I6mGzKvd3jCkpUiuGFXIqsH
Fvqox03X7GvVRTgA/y0I63UdSfDMfDlm3ThCWAtbUa/7dAgar7I6EatWSSC/eO7045dOlCS+hgRm
GCwoqwn2B4hPIZciwtpC0i8mHZQN8Sw8gDKGelFBKmc8ClSB0D7ucERWoWPdCC11Wubs68DbMHW+
qhL1/Rco0KH1iWPrwrmEE0M2t9wIYb6Osg0LqEgqSxzZC9WPWbofxMBurMaSuXnpqbSkJPKlGW3l
/sB54ha3EdFl20+c5FDdqabuOijeyaDQJTmog6Li7gLiAJ6J/SB3UnEK1RZOmu63QhObRXeRW9Aa
VrnHFCjuk5GWLWzpERurowsqUC3QsoAcm5brRgVxlB0XvE+rcJm0Yd21xx0P/pe5L2uO2+ba/EWo
4r5cDsnu1m7ZshzZNyjLTkgAJLGQWMhfPw8tp97Eb00yX83N3EQVudUkQODgnGc57Bk702zyNv9A
5yTV1wXPhr46Y60UwEWV2yMc6+NSMV83PckKvXYDNTvfrn2/kIFdPJtw2rSi9hkCrFPM5i+S2CJf
rrE4PKEtOMEF+IJVyLrqZgX7F4p3gOdL/FjffkkYG/FvcKpkuNwOalG/7lbXibvhhVF9chUHQsqy
3XgubHkJM4+nsckzd5yLUU4YhtOnOQ6Vr4FueF1gy/Ohzvt3m1delY+cEu7HcylSkqhrYbe6cu8K
nuasbnRdH5hEadZ8EJ/KnlKy32bZuGCmyKYRsu8RtSH5uiUpNeV4B56PxeMj555X9ASe1S/9STJY
pEyLkHXcEkRXY5Scon7YmO4iJbipunmNSD6/JH0y43oTH+v62faV1q1BHYyZTSrLcIK0cTEcX4L7
R8rSaF0fOX02LBh9q4Z4ToszH/wxY+m4CvyQy7CSp3kqj5CfubWvyrb2q8QC2GfkG5e1NhM+p96G
Oqz5junTHELBEmfJQnG1cQDr8jTH7Hg8scqGJP8tHsMxz3MGHcvaEUugCLkis6iG7HetUdDos2EM
mVbrq3grdcuqIbcETzCz2n5a+WzZjPkiwy4voOWyONxXvDxumeFJq/2pwMrCFVL8k36lJBwLrDDk
ePL5RvC7EZwBfudcjI/iiK20xz24ecFl25/jMSZN9SsAtwG/yyEMLJ5EntE6bTNfAwBqVDnEmIuf
q4fuS42vLDk5BkfX7cdkWKwaA5HKjxy3zvf8+D9o/sR9CtycPP2cavL28T8n+e1zQAoScV+C4scN
xDMZ3KtgYAbNhc3phkHrZMfLOxvwCj2LnlCA97Ju8rcHJXe3Yqmh8ramv57jeqP5wYu5rXhXT1Zi
llwyjfhIooCxmRYwB3V1I6LtSHr7KQeN144l+IXX+m0GpcIOQlx7G9OQMNRorZJz4eOrzVZHdR69
Pdq35VFQMWJ+igxsSXTKy/EYfCi2Aeu0j81xmSEbCvxykzoqh+edsMyuNxhpekzv20La7QZy+YRB
Ht8C3nTB30HwnGJ1Letw3PrbhJLd7/gfOaYyg44ngoSRX++Qi0Fr2UdAtKKTZ1ZiT9e8P5CPxeP5
Mlcm+jUu+hnLZ8mRsWLwxiHZfbcAyz6+MIFcx7RgWCv8GOfo2A7Tnh/3P9uiH/yzHfuxZ+e5r/C9
g07jPr0Sy1bG6236tlYYX+q1vPyc8po7g9sJLBX4EpwAEhfnigmc8y7WexE9I3PjleuUJuvM2mjp
KS6e8wHv2urWUQHbHAEYALLBYxrsdSn7YztbnK/4ndhswauzQLIYthvIXcYgr9ZMRtPUjnU2Tq6h
Sw/YMK5ji88Pq17wA0ljPj5M2uK/2+QBokH6FAMq0sDyxwcnVgpQwBuOq4N/lu5TMdOAKoBu+7H2
PXwCAInByyaIMBV0mbY6jROO2OkUyEzr5TqvcVSFz1EROOJNP0opxNVPOJmv42D42Q4j6t1vW7bA
AX+l+IDpuKQ/9gxUOiMmbKFe0P1TOlTSr8869YMvrta3oYe6XzBFKShzgRGJ3i/Qi+xRjCi3muyY
vjioY9UArzqW+Bt+Wi3CYwZimxzjXRlL8MNggePzmgEKJQ0bd+DKaHYl5roBZLEV032qYoNPFFt8
1LAutwvW1RvIssf5aOjZztrQ5Lqnesd37G/QG0VZDtRQ55kAXkpjgdIXil8h53YdAUzkt5Mojv20
Zp4BhO9FtSJUpgXdcOYtGyINP6OyPSbPMsisp1NiKwEsno9zjz9Hh1mM8rNHekbJjaeLMeyhTvkB
UkqL4+6+FDQt1vcZYKyNngLlZBvOhVf5uHSALmC3aUqAQMWXrE9jlOQ4DGs8/J1kEGqdIUU5jo0p
p8dyM4mJsfjeZpKvUG8/pCxiqbvxez7R8j3IZE+eDJJpoAq70nXxBfEW6wuk/44Z4Fl0jIGqmSD4
o7w8UKqRIV9FZl1PEtKAooa4JX7NwliMD0Wh1UYh/pHLSv7wDApGesKJlo55s4zAv0lbjXFpPgGR
9GL9GPWa91BH5+D4wwdfIrfR32vHnE4+L7QCNHExwjrQqSTZF/Fpz2ySycbidAgo9uNYIqcsy7y2
scUqn3idtA6/JKVrSg9mKnQ/R/L2LLXiAIhbWGi3Y1g/ws04uiP+1Vt/RBNk/8fmhaDu+MT8A72n
PDl+l8cRwSe2fjs+SFOgE9MJlfvBbbCRKmzlHtkifdjXLVYnsNnlsSvr6fiXn0sWOSUiUQ1XFf7p
DQ8/winpWxMgxCqbODFR9WiHsvey8RHEpF8y6C7q5Nrr+djlPdkPOHABT4QfGdKy9VrvEdZ3FoF/
eABuedy5YGAav/y8UG5qHGkaS4U8vVVsM+N7CfH7rGz2XrwFLPEGNGq0t8JqIKM+QMjFFCbLuqmf
tKTNoAtLniwofIx59WDx3A1L+iONG7KAa5RuPG7L/thwRAqcIw00r8cmV8lBM3azD8eaLOmeCNZA
FzZP02mAVA2r921CgAMfQU/AuInvhZid8NshScey+hfg65eCHlgO4gNWcILgVsT/BStDQYLkVKjk
aZCywF2XfR+wG6BoGx80BPm4CUgOj93lmD7u/V+qu7/Xdsfl0VUcvuDjDVW4/i84q7EQ2fqlBFT1
Fho5MGDcBeoA7KR/vtQvADp2UwSXEa4FyAr/LY6y/i8kja+ErihSyT/XCFQ30M9pRbPsHQTTx+qu
i+F4qJZxPGGZmQyP7Gdw/Od7+TuEkMPXAlQIbyCsCtDhWOfJ3++FujQBfMv7J3S9QxhjOWQh+rxA
EJGedonU+d/m+b8vCCMcgANY4RKAi0dD478OXkBjGI9TRD/oMOOg6AVO/OtyEwhzP3f2Pw8w/kVw
jhECu43yMoaRFe8b+RXIDCPPeogHiw8/I4Yf9gO034p0y/NzyJbKnbmiu3lvfbrBU2LnI56nENs9
kQUCF/IvqFz895WOOUcpdbw+AOr3HA3SfqXFtjoivtxS/WF821QeeR32eLCCIq6zyjE8giGzG3Zm
neJwQGpBhuNGuEq13VunUdmf8ymVedQEhJatRajX+Dj2B40f2Jainmz9G5+l3sLsP0/rr48RDw4v
d4/QhR+QbIwXJf7yGItBr0kg7mFYxBGZ9h+JkFry2b7fSGUzvL/o/x7qgm8B18vhS/jRMeboPvL3
65UB2QjexmAffh57oR80byKJyCphVEHX7v/Z9QD5H8ZmbAw0A4Ar4pdwkHoKJNox/vB2LCFJPp5G
KeAFOM3QQ2PI/3zB4wv/w0ICn61BPx2NWKFHyYBo/oJn+m0PzOw53FYzMSJvywkiry+FwYb5ty34
35fCo6vA4MHThiLz17HBvDRtti/6q7dUxOVAR7COEj3hxz+P6hduDd8OhUYNMh6ziDoAkfXvz22O
1oHyoOpvEQdM/XNbJYU4UkWTTkc56Ss3T200ZSYpG2i+UQU2I1LRpV3TOZTP3EcIgv9yX28Skb9M
ODBMTEEN4U6UIrSh88Df7yyKwBeVDIJjsyfRsJySPBwqCYum0lb+sewziPYW/jRgvhDV0h1VbLPm
/RpPt8giIA2CulgoIFKQhAETiR4nmsMNd7UhZ8lhYYCTLQ5bSxNQYZ8XDaV1fzI8yWYNW5fdk7WN
ZFTAKlCZHBDgXRpimRaP9RvPCOWaI+k7Ok+xDveiH1wNKY91BYuB1XBISK5QAJVs6kbCFZbIz8Sp
JPizAYYufyxRVA4VDrHiR3h9K4HEj9mEDy7BkYKS9UhPvEsIEm2ZVKhf5sRiupH6FbZ8SJfxSDLJ
W86lQNriuUWqinfWiGWd4r2ZF1PPrIOceYTU+k8oRuM4H5qfCdaPzA6Mn8f87ro6kotSOyBeqHlE
kZwUhNXkaRKodtxNBBaF9e0YJrThvoBnGPn4nCIdr9OHAprGTF3zIiIHSLE4A/wXKumjPqz9tqS6
G4SdAAcDGSrBfjR8WCvIwYmVvY+mRuMt73nyWOsaVpBTrxF09Md8q90uP4IHOZg25KZRUjzIdQG5
8ZEpoOB9h3UOmcN5MDqOeTvFSIb/2FASL9VNXgSffIkhKl2rB8B5VL2f65qL5MTnhUSo0CPUcWsL
Kyo4/tMsNzzbzodkN1sTESAmrkXKGOeQ9GZQ8d+JelmXvQFN7hmq/Loy4GvZEC2XLBpX/1pEk9iG
jmYoBCCULefJvMxAhAjUpG9U4M8YqcHT98VdNeE84ed5GAsYT37mfwDkj/x1m9fjMHxbGuOPLHUu
R4FS0tRQ6sAuZaJigq1m6WWJ20gEHENeEFd/xOEiqyco8mH4mFgOb9LQ9/4p3xiMmRvz9MIyl16x
KN2vJxPcFRAW+aE0RdKGOh8eSraOEbBsZz5SLOqrrM/l0mD3wZkD58FLHzHZhTqmqJHHdL2gCAfU
lcz5baWiL1JgO85eFXeFZ6ors2HA042IOfMyZCcumX2383GNTqgW1lO1RfAYiaWYvg3KPiVxpm5N
RvrbyS2QJS+AxiGQ6a+ctHU31L56X6pBQ2+g2He2aNqNA3TwWzbPXU5rDRlpAh8BncFOzyrP8NXV
NrcZn8uzx1deV6gTX02Q9gI9Bv2uazFeRIhH+EZqnp8HHsknlYEzaEZARwvcJ7J/9mGvvo4wtgJi
sNNHXyXsFCVrdJNFNRTIkpD0LgN8eDbrghYG0DW/B6jJoKNa0/p7DAoKdVas4g8u4QM7q20mp3iZ
1g+LywCEIBR0yxbsDfTlsNrmk69aWtZ0qF6YS+rtGsoI+21JMh6fpFUryi82DVvj0MLo92rNy6kj
lJibqYZMosvilb+H9VigfpvkLeynsW6hb5dfI76ou1Bm0e1SxMcKhYUP3G7v/E1Amn0flcJdA5Un
N0ykQ9JViH7fY+/hJNn3Kh5Qzivy2Svtf9eEhDZh8f51WbhMoHRQkDXu+4KVO4wK6vZYGtup3Ytw
U9he900UK/awxfC9bij1WufTMb2B5XFUNyZoc06UhZdonEIDBPoTVPnfIkvpQxZj+7jFrh0gz4g1
fZhc2eWbTE9Zuc4PasjM500F5IrwWK390lgBbYaAxayHhJrYNPsKxlw2aTLOFwkAo0miaX0f4lm8
X4ZtFa1Y1/5ZD5t+MUFNSaODDS2NjeINx/2BCa6ABWLjhWFvs1D5xxq2PXiedse/8kntDcin6RNe
fQnxu3Lx+xrkxrVKTAVzdkRvMjZnX5eqCHccPIQDHZJZXJSuDbVEo1K2/V1REcmaMRb1V0OQbHUV
8kYOA+aiHwtfiDMCfVG0NdvLqzWWwyP0Q9Cc+ME8J3JWF2dDfIHnrPhqUvrsUb8/73raq4tWGSTj
eup/3zAhl2EtrT0hPd2eVlPntDGZBpMs+rWJBueui1qoi0Z+HDd9udTP9bzWr2lQ6UduqHx1u9t/
t1jgnStlcp9B8HCJcFJ0Ouj1CXkvaXI/uztiFvFlj+R8SceYQjEGmPth2KIMZ9nhlow4q4BT5aK4
wpvWaKuWmV8EXH7P0JyluH+X3MTRnJ55kS6fgRfqx3oezFW8jfXTNJn9tl+4PoUSIRfl+QTLVxat
N8Zm/nFeqPloqir7lgqH4JDozT1k24TNA6ztXZyu9jaY0l8zH1IJPKmaL7SY4KTUBZSfgGPq650Y
ekfpYN7vSTU8V4B0Puu9Wj/iwIcFiJjyfo/JCm1Vwc5jTfM7MO9x2q7wrXfVvs0p1ruZz3tP5KMA
NfDYB6l0C8VKdDae689qtVmPon/f70yd2VsIqARQi0l+7NO9nhCzpwAPCEwMMbjI1qk9e4dOASkY
A0O+E5pAG3e35dnO6nabAnLwrrSA2qs7kaewmp8iNPUc12asFb3zRPWPQH/GB5Jt86dxNV/xNz0A
aBZ/WiZkMNyW/AHSfMhCcxWzm1qq5Isl1PoWJpnoHhIk+8wS5/RlSEb0NaiHGB5CKk11rqNprm+m
oVId+OVsbxx4+K6q96ls+L7WrplSOj9IAh3C7UZ0ibkuIr+aO107EFBxMLG/njM9vYOVg7wv55qp
tghmkKehVuYD75mbTqCit+F2YkKyjpg5h1KT0phcSnij9g9bNRs7XI7UI+pqHeQoBWZN+l7cCGAF
ZmzjEplLm0+WunugOHxpUxv3H30Jm24ro7G4g4yQxvD3IUW8XQEQrJ9yhqrUII4YteYFEqd+htzp
yq1FeZMnIZr5xz3daOJgkNZRbW8SBLvousrAVFz0YcjvBrfk9qkmveBQBvUj7EWG0H4ULcnq8MRS
qHmaZICxVG4x2S8eBTBvI3gboztf8zC3iQG/cH/4dnwH4d7eSSBuN/DtsBZ9LcTNSraw8HfjRop6
TzH9cxTgf4qSSRzqMQWT4Lt1zXi1dlvBC3hPZ7tI7IcKtGsLF2MynbLYjsOdGMAaN9MM+Lnd16Dn
Jp02EFKl5eJqZlkuT73P/b1ggG87Hli4Svssrjp06hhKQHXcxNeiNwo0qc1hVkk8WPliTeDIzetQ
thOn2QLnm0gBEQJL/BQrYr67GqlJatAQ4yIlrD2n3g2JTVqkcAORLTQDkMj5phyKDxvJZInEzFYb
G1tE0hUfkBFhaC+MIKSr4gSbN7wzvY5DfRJTGZfDSSVB5vl9TFxhn0EyT/SK6yr72jv3Zd+H/rkf
4AmqVc4blAnTk4fm5EQrCsMlDo8IQaIwoOXKHSbXZHwwKbNnN5i6VVrtqikhH1XNNOXTk5nHojOm
2BoLxxfiq1unb2tP93MpR9CLfaD3YD6rqI3D4nW347DJHutlSJ9KCJtMxxwwKKwHLJgGOj3/PZZK
vFd6XqrTUpb93SJhbLR6WfsTnJSOXgPN7suGTKGGVY/rLpk1/Lma5k+ziOITbFLyVtCc3CciZLeJ
ApkKGxZI9RplUZck1H2dbWkve0iSsYlKHMIdTD16Oam4kA/QNfr1WhlPm3rxUWi1gGk/Kxanmhqe
f2hbIdS010uBwZ02gO9PO8UL7Cn4eH3h4P06g03pm30T5gGnPA5/VgiYzjnyC9wC/YBTh50tuia0
dlbDJ876+AsQwXCGmKi+yKiezqUq+SM8hgZO12J4iebpeeRQqPUo3M5lQvln6ZNVNnkq5ec0oubG
JikNDTWBVy0DaHtDVYJB9xGQdxZciyI8fcdRlsCSHrNvYkjLL4L28YuIU3/nwCh3udLyOgWU/Qmk
QCKOmBZUk/JI3xeUpshbERyPRZh9y8RRpG/zdJzaIVleJQxf7DQWDAQtQG5ZXM/5zGS7wPa4ggPb
JUDM0vO4TUfEkaYgjOf3o1qS12EYVtEkI+6h4WM5VGheMukWsBzWxLCp/HoqbFJ2KOHdaJBrif5m
gtHxN4WqbWiFStPoCw5eb5qaVN5dkVUU3ao4uWI6T54PPQNst07Yhm1EvcvzwF+tqxSOB1SeZ2kp
VFqS5ukdKEVzqzaIXRrTI6W5C4tVryJZA2sXwJ+uYW4M39Z1w17BpkSdZhXQ1e8ObJprwBS608xd
egPwHI5Jz2AFvTrkrL+jOZCj56kc1ttsQ/3WEKQjazdSTfIT0RO0yNHu8k/rMo6fS+VCK5YUFsaI
aDjnfBk/gfWraqiVkMM1xeqH8eKRVB1e4dmfgh4GOCNDjdQT6hIiH9LBx6S18MnC7z1FuToZ5eB8
gFIGi6jNhmngmYBpzBWgeCbRcoEkzZyOMta1dNMsQU6dznR/mRc7i3eJjD1M6m6h8MVh8cpdtSa2
/bhdSJTwOXtX2JRWjYg1S7+OkLOSuXWkCpyeQeSJEN2LQRayblFth0w1dh+mxbYlDlz0PBjAq1Vj
Y6Eyz7ZudhudxO1WUUA67WJRgKnH0QG1SpsA+Xltz8YqzV56uPJk33lsFdA7cAmls2lc0LJYzz1y
tfnaDpZMfyx6CS4/DdBlTfMJrXti8USjBJzQRUHAtc4d3O4k4o/cwumdf8oIZFyWQ2ENbsJBfo/h
/z6Ruowwjwuft65WQ8hfcpMnw9MbiEzUQYSsY31AtklMg7pFH7ZDUgAdw8HPYB/u5XeYMaNQXKD3
3rHfdLzU7LOF55zABVgBgCOobCn3BY4IhGP47gcACtXdioQyPES8jrastf0CN/BlB+uGp4Ujj0v+
mlZ2dlOXj6vd5tvUYnh7wyTUH0sLMU460ad0zeFCPxUQ0LL0JrJWbxL6KLYix0Ht0OuzUhVHPCar
7ATUUfcJRGZI3VWNiLnBVr+sVXZhazltMPQPmQPCy1pIvezos1M/h4yNJ+WhBKqBHcyyutuR+lUn
SsaCgp1zcPPaJs50nZ3KbU+zC/jI6ZOq7PhMoPpZm0TCFNdkFnvnBBXM9D2CM3wHexQNRpxksdRD
5wz0M6HZEw1SdC/s9kP9f1Oz3j0CxHVXwKfZnYRLvBVJYe95vG3TSaUTRGSuBkGtyPjE6+DLa/Rg
2MsmndWWNWH2Yr6YNYK6MlRwWcM05MR3tUdUILRmE20KnKO2W9N9+7Aw4gMSBDKekIGiQqRc5fnF
FNk6dXSqwivZadhUc3RHiWHMZSLvPN7Z983gVYumWbhDaTDvxKEaMTweTkgnDCzWQy7c957AtExa
ZNTJ3O5i6M/wjzn48icbVxANJRpmXhplUp6yLVqu4kWWn2E0zgBYlugLJVsAiixHhVpuy8NUFZHt
kii36wskGZBzNEZB/ddCa6IdEqQ4gd4J4NZDj8p7ajKNPPw+gAgMjU9FeSpFMd4Q2Jkhsbc5TB/Q
/KFVlm6TDU7ras5rUGVkHS7wU+DBlKEnTQrN35VWo+atBWD2ukNIgbVB6/eWRBLj3NUZzabC44aH
3aHRVFWfODQfvxOIqgAectXfEYTh5QuKSz+8L/lkjqwrTdgVMpjixqC3D3tFiEy3S+oy/kH6lN5D
vtl/702Mma/8HiCjOwzoaBDFAlowRP65Crl99Abtch4U7HVgrctJIpqWE0wUIq8/xIAPy67m0l/H
AC1Y56HZ+c2nGfyNuViyqzlDbwPtTf6kaS/PazJHL4VZYpjfoY8czLjDObDsG7rz5NsDvJ4J6xK7
OJjNxhnC/ZrBm33dF+gEAgn7DplqT33A7dbjIdlANQzfdrklZzBX4H+jFIbHrnepQ+gl8GGwZlUl
ZI9pv8A73M/bcp9aZe/6JHZVF+W9Ks8QaKiPPpQr1NDrjFFCpVB+ycyA9l0TEvB3mhwZ74IO+XOD
nHpjTSFoDZmM0GzocKBzKMIAlzzuExAAdF5RqjgJB+Ffl0YTO+064G/6HDI/yFkm1blU/eGXYT4l
dAmtX/Ptc4lo4W7DimZz3ahd9WHJzWpxuRxefAKt0U06JfI+HWlyWw2jKCFfoujjAvd0fQufefK6
jUzcBKKWR2gIeQttWvIVbh07g/8o661l+YJOOKXP2NZZv/GlQdMGOKfR2KcaEX9NOt7yONny81r4
/BOhgwoPQK5ECjBATmgJp6b4Mxr09FszQSDyIKF8iU6lzzcUBXUCt4WmUT6dppgPH0UejEdPFZzP
Dvl5N6RGow8SGLN3PvWAodNE0odqnNIXDfUH+jfY8XO6TPLFrFI2A7p0fCih9ISAq3dY8qP53BOP
FhBiCaQlyDzujYXtaAHu8mXuLbk28LePnWGifLfaVd6saJbSoiIXd8AFyitCo+oTEGNWYhn0xatK
9vQUsmj54MyWXAu8qjRpuav8ka1FEyQ9MyCeclmqqwUdbopurwkSp4nV4TLniRs/wMXLOgNwqzNY
6lmr09yekL7Et/MmB2gWffwy0C281HSNG7XYCJbOXJymaqR/QO4cdVmerc8V0v1LnNH4VUIZ/xLh
T3J0gcDEwYrwAi9QdR8gPrgot2LXVfYrhNPro7LRRptqlVGMfbA/1j0RyGjibLrgPEBDBlstaVeV
EM3gr++8TsxvHGBHVwUUKhoNEfcmDLH8RKoxe+IDGnG1GVD9a6XmGBQdFKAiTb9tFui/OQnY/bV5
xQElJteBm4e76gUVrZzUB5MtMsvfrXzQiPJLVR2aKaPhy4Z4IWx80uAaQITKd2g4eBgpfQIPSdKl
MgrrcB3ZYeL7NQTm2/pMWfD5t3zOpLjisprWrKUZmtyQrnLoJ2QQvARUNuDaoNvgdcyKqIMgMN6R
NlbRxlojChOFa7sFoJjoDBXyc5bNvvpSzPOKoKKVGMOIOJYPUd4hz4N+At0Qi76H0CaD9gsyaaTx
UHtt8Ghj00Ben+WQqA5K/h5psqH9EIhWCAhPi/KbGMCksl5AxaR6eojbsQY1aJCeo7WYfu/SakUJ
w9JQGPNJVp463oEgrlD3wcrEAn/gXC5Wdgs6RhbxKVKpXfSrFbuLtwbfotjWepkhJWt2NSAyXFHY
N3mN1o/bMZKs6KN6vAx9cKX+zZJ+T/KG0Urg36DRL4twS9YFBfMt3xY0VGtDVFelO/8zPfd3dhms
IRqxFvDO4sVHIOnAyfydm2P5BmtSz8rvQqrD2zS9CT8mUY944ESClvoXovLvnPxxRdi4QVYe3mFQ
vkergL/KEgDOVWsEv8Tv09sV3ZuqJs1nA2p+KYcM/SxWFwUCywfjIAXfhvw/6ubwf2pV+NdOhf9P
jRH/f+x5CJv2XxbHf/V4/V/wEsr/vG3zR8fDH3/yZ49XvHUxykDU49ml8GDlMG382eMV7V/hBC/e
xB91hNaFf7ZySPEux+OvKogwwLxDiPKfhofo8gCiE5ngWxPF6n/SzAG2Diycv9DMWP057quGDyuK
cXu/yk8mjZAfROGhxFYgMwvkGiua26DRZyGjW6lcBWsj1+W624uA1HiKfgMlh60rZjUtH5MpW3cD
aiCFpH00YMY8b9EZTqvqiRVIaQr4ZvnMYtsqH4BRZLDnorHcXG9XnHiPxoE4XZLJXaNQmBa0rEFZ
MK/qfh43PkPazSpkRZWa0ViWhxtJJhddc1Zs91tGKbqHaQUOsnghR8tUL115OETg4si5uuMTItPE
g42bPBfJx6FAV6SWDVAxNvXkcX7AAFafoB/WvhvN3sOmMhbhw44672ukEuT2aKPr7mH5Rv2bDCt6
zxpn2Q7+q4/GyxzceAkOzkH0rZHsuph6XT7U9ep4u2wRbEeE4Gwvjp6064/2tOQwCQ9Hz1pF0b2W
/2hki3IYX4zMEQ1up6PXbZLT+fN69L/1P1rhyqMr7oBmp33T/2iWuxx9c5ejgy7PtXuBIHb7RHdZ
Fq3ptQrXQUKphrokx0BRU9rkBa57DU9HPF6WpDBAOYU7Fb1CD98lNujKJuODowTlDF/VgL42wufX
xdECGA0kw12y+nq5MA7dOHrnGXDGDku9g0tvi97rQpySlczTJV1H9DyUeQD0/aMx0sI5aXMHpqpB
UwAju8jicAHwNl1BHzh0gO1sdU689ye/ctlCbuH68wZKERPdK5Wjsc/o/ygpi77uUH6dRY7deBaU
oSshugB9ndDzJDnDv4COUDKop3hGUyQ4ZsYXCQ1CQyMX+1aRfoXNa+ijLjHlOyh0TWeTgZ4ArMOW
gFMmxqKJw/9m77yW60ayKPtFqIA3jwNcb+mNXhAUKcElEt5+/SywnEo9XRX1PB3R0Q/dokjx3os8
uc/ea2v9OopEtZl69LvYqb3raFVsgcK6CzoOy0MMgtjxCyPPCCMZC5go7sSHmirFHouavm9zVpAg
XcIvfBpYcBFE8b6GeQ/jbGraPttGbaU/hCLp9kOdOxuULQcmB5S+e4bhd3WwlFU/ufOKwD+jLp+A
ZF84XE7ZjY09kCDb1U65LcxDFlvuK+Ysfds3sR36VjNr2srqAew2eq4YqyasHlj71pfKVeevos3D
Ffb76alLynwXztg2AkVRQRCVCmNhXyqwvIpRXiqL5IrfFmma+HoP2dRC9lxpcVg82lHV+oPiyT17
iei5rZYdJQO1uMvMUg+amY0ZIu+2LfCl1E5ogr0zM/XWiqsumPCheJtCAnHjyQIb8/gpJ3RWW17r
PPQwc6rim9SyaV95sBfGxT3Vj5Pny7B9T9XEXJEUgCKMmLxbwjGojfrbOEzP2LMt8JeRN668Xnfq
bMVcyutI4rdilW7fDA1bBr4t7uxuqn89lv/Vqfj/IwlY1wmA/92x+Gf97A+Ao1+/6LeD0bN+Wc5D
Zn729hjKlr/v94NRhYtusd61XWO5x3L4/Y5CNzgXMQdiB8Vp+sk7/x0ETB76d/Lxb9HUv0OfY7b8
6SAksataGvcVADE2vsefJixhoD1MYdyfjHz2+vg8ZzXpKHLTZpVO8tQ7iTmV+T7pQ9J1nQKfF91m
eEAYtvfN3Ib3ImfM9SU//hlYnn3V68Y+jZjMTb8VSkl8CGEBjl+tbNhbdS9mk+eX2sX7ssLe0G28
1k0u+ugiTVk1i2gCdliPSAyiElrGpSXMgx9CrTZq7+ZsU1V5Qyiwu/Okraco2FH2VPMZOZgKkHCE
SVu+qNUQPnVqrLDNdwsPcJKb39V6+2RDvNg3rjZu2QtFNzZh9zt8r/XdGBnhxgA0fJ3Ddlwrg9Ee
stKDlIfaE/S2Nq7N2HQajohKPOD/Hd8cJ692SVOEkY/kNt5UFXdykqrxc5Vn3YSNLAV/F/U8qGPk
aseq4jtrtNN1r5LG8RVVjqc6GvSTWzVknZM28oFNoINhz9ED1SjnB6712fKI/pqNY934i9yxAyGe
nKpEppzSYB2+cMMbQJ/yGj6KLM0vCP7xBuFpPnCn1HQWBka0Ej0hrJSQmusT+0tudK9Jd4qIrkOW
phsHYvxqji2Ob0qAdupQDKcxlt0J0ktyibXcdv02H6b7qa26TTZ6WdDamX6FlNPsJr2SZ7wZw8ls
5LTD6mS8pWAiDtzbWpZmuuB4z5RsLfUSpb6OdXefl2bHBr1SNxXxzZUMhbxVWtW4J+ravtIeKb5P
eqM+6EwdKzsb5TVvLIVYhrOJLLV94XcFLBGR2bthCZC/GHXSbzSmJfKEOkEpmbFHxRK3Vox6/IAG
0Vy1tixOZG9B7hsY1f2UN07EfsTz3g0j5RJR1RrSEceCFMEo4mxt2jK+lU2vsl7grrtGgJ/9XC36
jdvEs081/Fuv9+5Rdn2yNTkXLyYCBysslUNGn7sgbiJWWBqB9XWveOmpnEEViKh0d2oPdhOaaHqj
lp7kPRXN14zRrfRTK1TewUSC2QyjBk9hNdiC88axuqNMbIfqhjjGoENCCfk6XaWKsF4SjemURdd4
YpOmrmNSyOfEKa3Rx3TQ39bcFl8rgSjuK6Icj6WVRA+emVlXt4Ko7JbRtu8deZOoTXuns3pd4yFo
2WD2c5bznpSObxX4m/Ez0WVgNy1G0GaQyuAnOGP2RppCHfS0em+hNuEKq2BpIQngo/HtOsyfeIyU
N5MU806yHCcMklvrRCnVMwlECdm4L8vAIabEYDJVV0IU0bWOTX1lV7bxRSTQsH0+21D5QwIfizQy
3dt2ZkRIgkJZzwjFO8sO80M3c88HKOAMcG6Vyuo3iNjqNQ1BMASkTLP8omRu9ORojOksbYuwDMyq
CnmSJOW8mvPiQ2j41v3OzsezMSPp89JYSbZKya4+RRgN0GMBvIeBUKKRLYHG8DanstI341hB5KcL
YLylF0F7rptQdsGyMitBezEcquMZK6ELpR+REgauvqlxpywIxGGy3Wg9ql2j3of4Xyb7MXLysr1r
jbjrdzQn8Gk/zKXeKHPQumk+livWDNlwX6dj5L6bUQYhI4gdwST1mPfpUDlrt7SUbKN0XZt+TE5Z
atkW63td/2rH/t8c8A8VKLwNuM/+YZT/z9uxePv69mdB3uft+PNLfq8D4AZM3oRLMCZ9DSUJ//Vv
Q4Dr/mISiqC62NWxb+B2/2MKMJbWE8dyPFcloGJ/QvoxNH8Woqi/6GDvPGYKm9U46uO/mQp+dqLz
tyzpDE1X9cWH/bPOk2qlbjaGqew8RTE5Y9Np3nWe2Tz88Dv5bRj575yMzwHIdZhzqEMwVJhwP8lJ
s4bhEUuZsiPOoT3AFUBI71T3mg8wqv5BSFoM7T/c95dhC1aTAZqESQf78MKQ+CHcw2tBhrU3wt2k
Fd5Vtev+jC0eC+KsjjelnSf/FBwwtL+qZcs/j0YFW7NUKChUUS+dhj9+yzFrLI63OtwlU82QEFZF
e8IWyXWb63xhIXkP3hMNOYa+UTuWGSwqgcRtbZwMcltZUccdsjcHvxslsjC41p1XjAqXKq9Wv0pi
CRioGo+LWuRth7nmzm9PekCmVYIr1/JbkYGSEkrdPmqtLQ8AnMoNkLvkEk5tcjEjcGXMJzLeThVC
eBI1YDLaJr/VSUl+w2Y8P8WZWT85ZXRWuylZD46QQYeFbTfDgj2bpm67QZwa3a3edPn32ZiL62wM
6aOuJikDYSg2zDySFQX8266Qw04tAO9Xc6Vv3V4lHwKoZq3FeCpEazRHR2uLC4s0LmKI0m+qiJSd
sBeTTK0Mu2pCjfXN0QttRFG9eOfgz0/2nI8YLue48xn62OTUrrlRG71+TTLFG7LVGNdOwypuGsjS
vnp0P0zNKZYlU4902BgOIe/zQI3h7LFWyuXXrnbK1xQGwXNKDcOdh+4aB4PaeB+pC1TDJ3zrcMro
U5Hhv09GnuMu+wriTvHXLBauFeD3FFeVkQsXG1rzyQHccZzYmz+50wwyiWs8tpvF/prSIeSbGD+u
xGDv4jFRg3BMp7uYjOm6AT/+CkCm3xSj2m7c3lYsf4Q+8lHnebyNZfw+1YyYEQG+Y+S5uMK12Yrz
dcMvJ2amOnNVnZ8BASq3BuC5kzoTFvWbUcvwDPWqssqSNISwX5CKBDi8D8HKEPuQzdqYkuykplH3
ESFkfc20KRXrOaJrgIaCxDvwK2hgXtjvVSuCAaPJRQoVU4CDLGCMA/sf80jxwOhnWfToNWw1qrAU
W6V00dFxKrHOGSTRdFMNgHDApC7bYwqsHy8D3UiBrbrpG/mskD/sfDHCzlhhlJjwe9rVXTgI/WTH
zY01DoPmu65j8tbm0zOyrYEeaWLw1/pvY+4oG6tW2jPIoflrC0CV23lpfS1xB19ZbxHKmtv2rrJa
JcBtf0cAN1l31vyidLVx0WfGIH2am4vizJCVPXu4R7zjSNe8fjPl5q0c8mfHCAt9l+CQ6rns4Fqb
3qWdYMUP4ewXK7sjOiH8yS25qMyst1dZlGcEuvVuyoJJVPZ8cgcxjXvhqVA5g5j5SPVDhYHtKWuG
5ZowsiYdIn4RRbXqpr5JH0yi9VErfGLDbj88OFMbrz2tcaKVhZEGW2FI+Mq3KBnyuVpJuR16Eikv
o2ICMSHRp+MfcodGXSVCmdxNkzYJY2CUtyTas2GOqD2yFtxJmfTRxa6wVfoFAYzhJsJ/5BroWFUT
H71Q6bEsE2a3XvUSVyqpLxnCmR5qkJFPKWKjtcF/YzkfDpx+jeERHschm0A01vdZjhTDOsxrslfF
KrN7r8+Tba1KHsNF7li7XqWNwgknZckQ6+HkD51tHIgCFao/zD3CIVVL3tZqDbxFelidtHG0dmhA
qsPKemL3yW1We9DjIkr9plr+Zye0w/tp6oZ3W5f4ciQM/Q1ORGNfCHIcfmdiYsk6Ye7LRpUHVlTe
us07pNO8CtFEsVIVx8o08Uw6vaNtNLspkE8T3DOl1wayUd3RJ1/A9B+G3hf8q3lQIRDezw0gIt+S
SsdKuB/y29Ewy28me5YTP0iCvEdcG5cVTPsVRAYRr7nPFnu8595VWIn9JpgAY7gmPTiwxslvlSFz
8K1De5ABlDP+P0tp8+94gsWTodKWxUXQBkvERHsf5TEu/4YxQuPhkdkdn1ux+jzH/zcF/sMUqGss
KX4Yef5jDDwXsn3765Lkt6/5Y0uC4qMbS+gW2Udjr/bHHAh3lAWKx9QIAJMVmP7nlsRktUJsTyXv
tGSzIVP/sSUxzV8gpRLVZm6zmAXNfzcHLiW+P45NcETpxmOtYRhAe3E+/KQOlWSN9TCc4it3CLBK
gjwaNmY4OIGFAD7tnCIz5KbDF49ymhjlOdKFEghqLz5AE8wFcfFcLwPswdW4j+cqx1hImvt9rnVv
ncvENX0zL6cTFLtaPCezWZ0KmJUfqRGNHkCLjEsk8pXD51nhIb9NFLt4dOC56fsG+3h/GI2kHs41
9SJrXJMjdDldTCBE7OwMJ8Ok24OgBXazEyNMmWDyoWdOS+VMZmGqv/SdzoZDj8Xe7OnLgaXkat+Y
rzt2wTibNx6+Gx1ymrTiwLTj5Eyp1bDvRIfRoO6WCqY8LX2eAeNtXylbPe30VaF7z4McseorCNCI
+wjM/jTN6fNoNSWmc6PkST6eYvba9W7JhKBhDxlQ8VVXiBTvi2PUtL5oIPAxf4m6CWae6bPm88rz
W6ZbQLtJsDIt80Nz07B5so8DEN13fiPTkeB2SgICd8q8Z0PSKObRqeGLLWYqvzQHG6AMd/5YrPVR
B9WfmiIxxc4RE6BCubFnF+U+GAhutcaO+SYuKs7rrOw75zgzitaIYlqDUjWuB9yzKdqeF9Wj3u+1
HLtuf4TBxKKq9UcNpC69AS6QqnKF+mC+Imxpdw1hpxtR4TT98KRTpt+9VGu+T5gPB85d2Vg5Ylke
ahu7TRyiZxh7nBc6YTpqHogQnrD0ZwdbdtiGkL3DmIO0S/ewk6RBSCC7hXfBmiShsCOMs+HaUOPl
q0nCSkaMWbGayixCn9G0g5tm+NkjlUpDXLrbrIivLAPHu9busDhh0NNXCXgaGYiqpaHAbR1sosy3
1Hbhx9qpUu3bNTQ9ztNRrTczfQlvhV6Kdx2rgrHxiLVZzLhgrFs3xMoZtWltkMv0tENjtECpjEgc
Uso/tJ0puy/YT/t2wURZN6hFHOGFWUZfoprAVpSa+SYfLWXbG6ZcOXy7s7CNcqvN2ngri1bbgj50
06uphY6fVy7nY6ar2VHXQHUQO2h6WL94P3tUsQuExFRn0hImuaN0PmBpVf05VZfTL37jZ4TOArVu
AxfowqDVZavOtE/4V6GFj1n4Ja5jdhr5jFM0Ncx1VmXy0GlO+Zg288WSjnW7vLNpQWTGQHSWa7vS
znNKHICjqA1co7Q2LgROlE6jVL8XGiJNYWXRCy6I+YilZDgVfSZ2jaAXjkKzaJumbJHCpAm5RJXN
B6Q6+ojs2ruPTGZiG6Tiyc2cJwLDV2mknM9KaJ/wVlinMqmUXZo2w7NVFeikKYjCE+Qi/TW3pnH0
u2kuoJ8L1bizdbNba7IxviuOy9nd8tvYZHPa7rtWvBPa9oI6CRsX5tdUeX7W2+Z9aQy0z+lOX7yb
7hQ9wO2LiAtkNdVCeZFspddA3ZxLZS9coQcGPku/6nqxB35eHLIR65KbpmQNeqB4BgSmHZA5fNKl
7BcZakw3RJs13uhdmxw1L+4e2mXEE/x+HpqxuuVtXdy5+nQCC8jKEbvaTnFiQIeuUTkH/JKw3CAm
uR8jYuaNJ9xkR2uT/HAS1cNLDaHLL3P2Efj2TQxRqrYP7fSuzWt3PxkLhY93972mFCU64DDpOw9H
M0a2+dFVU40ONIvkgYN2d8GUxZO9U40vhYgATLEpWI2DRgfpqNrWq4WTb2Vo5XxXjF4SmE49PGdQ
TXzLSIuzLkp8fL0zvlOr19OcZLTfGUUVFgLVvC4EYfCRe/0Lg3x+nbXEu/ajOyMpWsVGE1F7o9d1
yYVjUO8drZ6zoIGSCnaTlPi6AeLw5pZdvTLHrrhL8TG3oE9jg5trx5pYa6PvmNLVneyl82ro7ays
Zt5agH7oNYvbqccaEBFokgVPfnegosXhKnbWqzkK+EQaGzPS9MeI5PLRHaz4UMBwu6m0pXqwQudd
T148fUMBaO9BJuL8rHQ2wI3K9O/HpEC58GE+0CiC2xM8nroAXzSNTImx1kZ4aIaFG3BMyzRQjKo+
zbIYboWjrLlAeOeq1+lscqYkRoW1lewcq1q1gneUfhFNrz+gxpZnp3Sne0BYDcOpHXt3hI7aXe+2
474Yw8TE528OQR8n6hVBMnvOvaJ6pgesvpGdCJ9KbqvHDi3Xjwd3ftRYua9jNhvbqe4nyFlt5au2
bOKVyb+W/SXye7tH6iUcEhEZAy+qIqKyGVgpiSVxXZvFugIkjG7vRAaI6LA4yEExW3YEw3QEWo3z
Pqk1fe0WpsHvsR1ezNHhPtPH9ha7V0/jIv0vBy3R7Hedv5/8SSiTm6glimGnqvc8zRZbEnPmoHcB
Bgu/iZpkw7XMPjlJWT6ETo+HUQFRSeIuZLG6cofxREa03jTsJX5Ds/5vOP6H4ZjQExrcf5dIQdkV
9dtH8WOFzK9f88dsTP8zfj40zWUApdvlz9l4MRdZCxYIac0DgvenRmpqNILrrE9tgufoqj86iCiX
oZTEY4kKu8rRVO9faaQ/A2xodEC99FjH8u1o1vhJvVyq+FSwmMoRM0CVehs8Ge7UvWCtMWV9SFV6
ndiV4kCK063T0DphnQxP5OANcoxUDlMp/Z1ldFh83plxlgrJDnJjrO4ilaHS5WrZbLssbcdwm7mJ
lSQnKxp6llSUW6VhRxXdzPd6xN4/8DDyo461QnzSek62mSArrZZ0C9JJR+qNyNsB3IZB8NgYRDJh
4Q179VWX9YKPp/6pnO6BYSOgrl0zGpxbNx672LsmSYtFxTMJ++cuMIrA6uTSLNjVszLx5GEuhRlb
VG75P4PBr4aAf/jUcAXkbf7fPzX/B3izbN6aHz81v37N75sF7xfuf9zaPHCFn8XAf3xqPPMXm5nb
ZpDhA+BaHpe53/wFhk0HMcRAnJZcR81P68HvmwWsBywpLMqJUerxy/0r4x23xr/eKLlE8B8IRY6m
cXflQ/xXVRzwso5vpqPkUrgk5C1YRbVsqSyDdH4QUWXt0LpoGSmGYfoAPeGcrMwkxeVq2nBXMGL4
XVMqb4J11xmiqXeh8c94sHHuRFjObIqPGtO5xKJv7qa0Tx7YHMN4YEe7zyNb+1KUIVTH1EkPrF/W
NHtUXxHV0t2ouDU32HSgXZGM2/wOoFYJkjCCixGOmX4PzCg7YBaXx9AxKH032Mfj4z8Xlp4Engjx
F6d5fND6hjBzksOqzBWb5jElcg5AKYEihGK8FiWF8aVwvdPURH3KFnLUb0el8+BuZOpZmxLC1nD3
er8vjGqjO1jXtEKPXjQv8S6akt1oI/mdUNceCJbQt2uTepAVuT3079L4bkwTgYl8QiPXeqkHlIa2
sGs02v1SEEkUnHC/rLFibS2hlh8DJsCNUYM1rpIaZ19XZI+VmVIFOgpKBalnTXdgT4BjmgOpUGei
PF3Tu+eCzlLs9/Fw2xbJ/O5Nw/RC5Mm4jQBu7Agw1xfbSMdby+aXAwgx2ZBH7Y7EvKqvudGNK5J3
zqbsqapzNC5lWsQsbmZS7Ho5YNrIzO5D8QyK5qwpMBit6Cjam7Bw1x1UbjCvhVw1VnjOM6wpist4
jSJGsXqB3t3X1baqeut7RGCFUBGTc2ubwxaWLXtqWmtuqA6ZcWUoaXaIcUsra2NOu2NpTulTNCXe
q1PZdAMAqyUziu5b8nx98EIzOc+qrZ6RTgnAIRInz6DSmxNNpOLe5LK2xcOve/4AOntnjcJJ/UwY
xu08Ock5isx5MzkOGWBUcOeOjbOGU66t3FXSGP1CS1FvvJr3ShG1dhiksyneO+hal5AesB14EONo
0xa5zUubdJzrUC8I9vgio9K6JWkw78Z4Ig2n9MZRH6wFpVhEV6CpzUM6G14AtUfsc6XblzJckrzS
ci96Veqv0tPscxWZ2R5+c8lVSZB2ykm2bpAArKsoh6MeDyZvx6reKWpLjiRq3+IOGz6Z90wDwBs6
b5UxfLOqMd9HU0nef8qtfVGF5sZxS3c1OVJ/MszsfRqMkrt3ZOqvjisfit6Yn5qmnMhISfW2iG1b
ElYA+QnQnWzv0lx0iXvNQo5Q7OoNsEN640QYcLg4Gt479vd4K3u+KJoT8egmGC96Q+Hy32f5MY14
EQfDwJ/akcl24cbeO0bTkgpkE+a3mfbQFpJaw8E+FEQzJHi5AKEchSoRaXaLaUDcWaHY2VRpHuxw
lntSETj4yy4jdeEZr23hJXsHROiGjGi14ownbyzH9A792Pw2k7mkijONgzkG60IULnuBqzQ+OpIK
61LPi4AX1IE/GtM2XJH7usHksBmEXR0rdkpp4Hkbq03zbdhAYCBvISAK3NLi278o1KtBSDe021SN
jJ2ki6EJxKD2FzSJ+h3zBj8JrZ/EtZ0tMVUMKELrFNydhvvS0gVX+qU6C2renamA3zlF17kpsq0y
tgCkpslygrof7SV9AGAzohyrk3ODR7noOnflef1jNE8shkXmEWPCfMtjrsHZILp8PhbEqM6TDMEd
a8pLqtPP60cRdkucHIjzdsXSp5Y2WmLyzOZE3QuVfBHG1crXUWS+Ctixx7CIvVuLlN6+aawx9yFp
tLdJq2Qgn2RgYbB+s1Nn3KZ4yW/Uxs7boCSBfendQg1cnDrCB/prr2GSeE8ep8ZlRtF6ZjuYnFAu
vng0I+w4EWckv6a/NJHJZb0f0lOT2mBsJ8U75Z1Z37RpWJ1TdagISiWCMHxergutiZj2SNnOelyu
raYynrMh13c2ncLrOnSLTTym+jd63brzQNPWm8ndjcMFCspLjNPrEfp+L3yuJN7GSL1oS/KXJOcU
MatpYXyjaUj6BKgtnxvjeI8zhHJTqtRX09SW62bU3SNqBMyEUaBZGU468EbD8esppgWDRu3m7RQZ
3VYmY7vPvLl8FB3YJ61M15QDzDcZKtK67CmAo4tDnUkjKtIEmTBu7KroL1of6QdPi7IvxInou0aF
9nuN4zbhI36kXarcYVug3CCrau81s+1klctBfREhu26eTPE+bPXVpNvWzdylyntpOuqhpF1mA6gA
J1Yixd4yFTi8gFlvxTS4j9HghhtNrdT7uE9w4FDyrQCIUGzKYp36Uk/VV0l88B3tk8d/V7czsbbR
jLa0XmmrGVqgjz3maElVJzwqydiDVy0Gmg+QUTu4QXmWqLeLPZmzP02jh85iEPHTDkZHIA2vva2i
SuyKmI+0P5ZOlrGvq8m7OqFbfedGn+17EeusnwfllMDLmJiob/peZrvW6l4JPbOaLpbsodsN3des
tV9Bh7ypYffdEfMr7Up3UiPGBuW75PtV+b4mzrimhuJBr6LyUMaO88D1W3/K0kG+YysYn+uQL+yl
rfBWTyaM9Icy4l/RHcqqqfp2i2Uf/syZUYucG9FfWhHWiV60JmnmJD6NXJsIAI6de1O11WS/NHb4
vQNB6WIKH3jhWFXpGAIwYARhoW4BlZfzlktNcU7KSileSx6gzF5eD3I6zDZVRofMwVWymhBTqq8Y
8rKjFk1of3XivOLVrL6oToinLRxjcXRiS6sfiLTG4VbM9E3LAOAFgWZkUCv94H7RKI9WFY4WDgC6
SPBEgHbZV05irCSO1G3tFXLT280zQsHg12MkVhTiEPSMzGfSPsPOTkrKD/K2u/Anx40H+jYAYnJI
avPUeTpeAFUpLD8DqPNErF3ZMYs8yhnhO7Z158AJAu1cSSKYWEILIqlNF8zy1aXm1aRTHhdCnAxv
C+P6UHu24jem0m01OU6kg5dxi66njj4Coz4myT4LN6BSKXsownYHF80MgMkmWxRgNZhC8zaf42aV
Vkq0n02aO0Bbhfgz9eTQqtCfNEGPKIiwEzt1IC2gXr90hi0CgrnTNqn6hPAq3jM4U7j3E1Gsh9As
cffFGQdZWOKU5WXedWQ3sE7o+Zb2SPW72ZG1C8qshI1ClMTQPrgG2u5zo3bSad4706ky6zGswAW0
QVKJBGr9//aCsk3a6R8ucZbl/e1aMHij4BTEQ/L24zXu16/6XfwgI6UZizd7qahcLmt/XOM03fyF
iBSqrIk5CJGDC+PvNnEUE3aS0HbMJQHy6R37/RpHfa7BX+i46q/hqn+1GPyJH2ot3FdNByAOnhgv
mr5kxX70NnHQYS3tuvEiB4OayoEUMQmRdFlLO0N/i1VlOqQjz8e1qmYto5LZP2YmkrXfeLJ6/uEK
/P/wkWl/TQl+/jQmZa+kBbGoLLa5v/40LO7LDHG8Z6SV2iXKuBL6nVMAQxl7pjS/H8zu1SHuwQIw
d9sqAFRNDIrSC1Y6rufID69t1St/RwwUQAjtcbYUV9tOthV+0+jcGH9NFf7XLlZ9ueX+YEf75Obi
BUe8wgGhEkL76SdOwLoAhW8vBhp6tLLpxnnsTT6lG8Yznlr9NGrpKuH4gR1gEyufMtXY5mSYNXA6
RfvB85P2dWy01gqMVwFJIo+x4Dg1i5R1VKTxTdZB5QIO0bCEUb2nJq6O9OhY4zppFPtM+Xefb//+
dfjPlwEJSXV4IWzeG8bnP/oHjx1yEPCHUjQXyiO9pyJysZ+bGTOSX8puvOFq7d2XoSZe/v7b/uSz
48HoMG/gtUMgW/5r+bF++LZYayOzbCJ5ke6sXWgJ6S7AT+ldCeOnv/9Oi6T346u2fCcEErbxhHQR
/n56n5Vkr+aK+NQF1KX5Rk0Ud+awdSfdz8p4rVYUWASGOrlFAMRwyP/pTfOz4si/EkempZuL+5On
w0/f3nGMhCgsBr7lyU3daGe9ZYisYkt1TbMGnlCwwuGl3w6i+rxFF8436Cu0DnmTeRpto1YD9peQ
0VIHgJJRlzrOKneavpVKX65UZc7pigFfWO+QZOfu1+Pgv77pfzZE8kIBpOaxAUoZCQqt6a8vlGp3
lrQwuJ9ZyudvCdABIg9K1jJ8olvI6DDESfY1cj04lXNFoQOB6CRgVna+t7iwimCKI4f4etp/S2rD
+egt5qbD37/EpvUfLzL6F28iBDSerYuH868/pV1zkaxZfp/J/ZWh565aL563JAdIcrX4ugKS9upt
n09WR1NyzFVJk8QL63IrlkBYJqr8rqTRe/QdMUTPQ5oXe3JwBFuI1T3CGHRXIS0FOCKXtBmkGZJn
YdrIy7DE0aolmBbhMkvJIix5NQz5Of72VtzpaXTDvGWM3LOc6oLq/NDieDJW9hKA05JJ59lgdvPs
q4ObnsQSliMFaR7iJUA3f2bpBjWGAMB7PkE2WdJ2wxK805YI3pyO72VTtfcdFQmLiNQ62I2qDt1F
1x+qWBvYwTokQnxuK+FX7zPrl8hK+dItAcCybMArAKPca5UnPpK+ZHtLiC+7Tz7zg/0SJayXUCGT
IptrU/eu1QDlkLx/tdG0JYcoUA2BHQ4UQAX9ElXMG4PQYuldUQXIMbLab3ccNfoQUGTDYq51xMuY
q/FRr73yntQCgUgvVXRydfn85to4AVBr0nnTY/zfKAAJ3ogjDd+baElZAnsmcSk/05fjEsQ0lkjm
9JnOrJegJrbUfCf5o4D/lxwnCc4eqOFnvtMJB3afn6lPcwmAGp9ZUJZK68hc8qGDQVQ0+UyNpryT
2g0rf9Kko+EQ0wC+IkLA9lWb56y4F1DgR4zVRJ9fm0EZF/CKV/MoL971KU9bo4YD1XWlemmzFh4z
YJ9q3oKebkMYvgkGr1QXxb3qKMY+nQxk/o7XIARmp3ojLxdcSEI2IechztqhWtMhG6lBLVotvMYY
BaGyZpMzxGx0hdeeiHgYvKOGkJvuEHSchRtbidPwyr3RsKMAuZ/pWjOowN1IkdSeD7CANcZ6hOyG
+81DsfYxdEgTUHeIEhp7tDkjbTgCd2rIVLDhzpLPgTtbPDGljtwX5HGtELBtpqi5aRKFvosiStzv
SkcCTV2phd4CLnY792KRawwP0nBah8SSHJtqnnYNAd4a0F8UO1SWNP1cEY9tZLKZhJ1PO7Vp8jKw
dOApgcNQLbY1hWVKwMuqPytlPmsrUFoZMdYsV5UraDkFkmwr5XOa516+N2qvFeuMMoy7ucNzuCH8
qmvHeIgbzMBOrMftNmR/Ku85jI0DVAg923QlP8G6aEU0r4mczcgp6VQO59yFPbxW+KjUUK217lAb
liVWUWhE3er/sndey3Xj2Bp+InYxgAGXZydtRUu2pJZ9w5KDmEmQBOPTnw+Su8aSZ+Sa+7lodylt
kiCwsLDWH0LU7SEihz35SY2f/foDLLSkfsUNVJBBMSs8deCFHpMMCaItws+tt8uaLN6tQ1zA8Jk6
JfF2m3Kx9TDkgLKEz4B1DhpbHBwVo74apjJUewdD6uY0zZwp2RdSpBBH+T3gzWBjmT4JRgXzlCGY
hdab9aVD62TBRYh15F45K3DibBONwvJul3Jyh6tASarRNTypS1pEbEkJcvH8gUSAzDtgtOfUn1GR
q9OzFvOx+dBP/gqiQSf6VuSu/+jPMWJSkcPkxXQIjfB9H6wwzhF3ytFS9zA53SKrsc8wmvtcThOZ
RZ7k4yckL6avqku94xhOSbyPCt9G3zKK+Ry/bEBV1N3oXKHb54mbXvvOraNRZ9tMHKsjatlLSG3M
rfLsCITJpXIfJr37IbNCeV/brZmced72J2HZgzieYadFW7s1FPp0qrmxBr6Oc84OJu8pVjK7K6Jk
t4scOUOO7mXsXucdisQf3aiW4nQW+TRc6lmb5JN67bVfWMG8bygeTadNs65gqN1Kr4jqhubhza1P
xCfuC1GeK+HXPMXQUnLcpEVTrFtZjCwdVVIYuKnx4UNwciArSPgZMdXVdfoBNtaCToynaNufplM3
D5eVlQKeopTQwk+zgejsl7F1TdBgMW15IgIIAnMmT9Z1dY/knDzD/SIDVoIUF/NiSYLHqYaABt0S
uLqnZ7s/T0hzc5QT8GT4FLFbnPS17Vy1Mmk/C5CMwB1EmrlnTZTI4RzrbPR+li4EnrRiunGiXIbV
yJ4u34qy8K/noUcSq7WXsfh7QmGgPyI1WT1h1WViCMfVdMc5IKKq6C5pf4DBIf+27BiY1KSSFolR
wtzSTenHDMX4c/T8cn/nu52Lh1Dpi3ADzU3ed7k1JvvSrVkmYOw8eSrqxgF/QUBeziKHKbVHJZg5
kvuI0x2Qqxv3bDJTe+50gxtsY1nqkZ3WG21Sb3AXnUSC3VpI089WqTvnu4YU2W8qxwlHFIddPmqu
HCMkPeH0cKp4LRT9ELvBEnMc9eW8hAixjTAWorA/igpBmOM6GYF4tDz7ldZR0TSXdTCLC0sjdrZP
27oazxM8HdNt5PdVeksm0n+3DaeNMlrWjxuANhNiEtMYtewCS/uJLpuTPTgNdbNxg5BxsdwpjQ4t
H0aNnSoxGkNnVqymr7SirREfvT6gP4BTxg1Vm3g96Ya2z/bZajQhMlfn3vVMhce/qgJlRE7VaAeX
wklRb1/IbnqAgoq3NkU1PbpuDStiR9+XIFy8uduNJcDlkzWim70pxJyEuyVGwG1LXSNo/57w8b3N
U8jyLIdM3jPXq/66lnDmD4OrJFi1KkUcdh4+J0vnw/gNSlO4RwV12k34QghkqksMbdu4l6g5Jszo
vco83iYHB2CYmacLOBqdSr1rFH3L4BTfVslzzbOVXBadpaZd1YNOpLZfDfqypNXHMRJvtkOfRkWK
ZYBtny6tYN0vkLYypCfS8PI5K/0fiOQPlRSOW6Tn/7kdjrV9/eObzr4N+tdSysuf/SylhM5fRkvG
CUIXNUxgJHSkf3LtQu+vkDIoGOsQAhg8NE4kv5RSfGoJCHT80/b+F+P+L5rhgQ9Jn3yUHvt/VUp5
Ydj/cqoUHF05ttq4uQPStTlevj5wkJXQtG8yqJ6Y2u/cFMHIdK3l1tf6ARzz18imUayaVe85Rcst
2P5+M89LQYAq1NbW0W00RsUZaOPich7KizEyGstWQDUEvCmKqWQoOToaixEvRBJzRYymsnfUnT0A
Iq08KGnRwg4GueVsf6NAhuyQfkF8VkTF3mkRlkwgO2zIwMdtDmtia1Op3+VF/zCWklJ61rDmGxd0
V/41sJS9KzEbR/eUyjLKNN2pGrsHJ0rVdvVHD01wiNn46t2D1/uItffXEZgif6seyoayWaJhAeEA
s6XIcOOkMJbcmufB3BpR8659CJwcx1zDwZosHq9mv6a7WSMQZoWnHcBFXKU0KSBDM5KSJrrCnzov
ntzCmjdBwFA2Udfv7JYPLUeGQMBR4hEYBhtmetb3OzI5VDhs7mFUgq4ZUsabIXWbYy6g0AFwLA03
mZ8W4maKBr03f5kLajWZRCJ1dU1LcmEIFAYZe187603SlDcSJPK+7LkkGaF/7ouW2588dz+03JCn
gmJnr8kdAG66d6FptDX101K3bINehxp2vNCMKRYyc1km3+LSchgHeQtPQO9hrattb6PCaGTWDuQp
Ec6cIwCAXPa3SFkXkAXpK6PzuR7Q71yPU8ToeQR2omR4GjnW7fMkydqFjq1o+50KmQckZDfVGKG4
ZkucL5yRjJN/0M+9GTNuKskLcUrPFfhTju5lg2z9WSi1i7aKmUWa30XR6SrrHQRKmt7dh2Oab4M4
4FjCZrhB/EhtK9+/Yj4/ISxAHwcRqE05ZV8hqPLu12fJAqjso2PVu0lHqHmODX9TMUq9Q3vZDdV6
iVkH8Ny+e3h+3xUAxs1Ig3GL/d56gJwgN+iV8epbWjRDEJVntpM8sciZ1VTFyWuYnVHIVGnMWkha
vdyVKV8CkP7qOdwIK4+2lCqyq4HhQjPoduEksJ9a1kkI4/xsgo5zmdLc3UqA0iFS6tsg5A1HA5Mp
YjU+D0atWBSTxa+qovqKNyTsApKes9LF6FPETNqy6OOzhbb8R+QdUc8A3o/y3zJywFQKd0nX3XdF
Y++qTjCkBoI+JWl/HvXWfJJQl7vw2jgjcUNEo8CkAayrhztBXtO1aJhlEI7I6+viMnJZqOhW4jUx
0hOhu1PubdYJxMXsZkz9q+fl5eXrerSdwUVDEb2nAYUlYL7gKuyK1y1SWZwlqV2fzHSD9ghWswwL
yl/P79aqeHwrri8CDGkJIUyBWrWSUzZj8zzL17BYD43q5AkN2GLPyUAeEGIqdxNCBdvnCWBmOEv8
JhMrbhILYUyOrG8B2v74/Jr1gKeH7phGoHT0fsyd+FFlvnX0Ux51JdXFfsKxjlgfE72QR6UFxitw
CiDG3B9lDOKKxWquMA7furUTn9ndUIMVtecrf/ZPoin/aiVg5hAWqC/iwi32tJoyzsW2dUx81mmD
SNPFwrHqEAZMsrry6gsLFePtWhO+wrwC0kVw4NhEViFOZFpiqAPU+SJ2pnEL0zrYhqhf7Djx95vW
7bvTKQBnzlEw2s1ZZcOb9T28JhOCYuIQ3CZenRUW8iQe3JvUk9HJ6tTLCUkcyiliHLfwbtUWQ+Rs
Ow3Ax1kizREAH/+EqF0+xyZXzu7+edFyaB9BZVi3fHZ67XdMic4XN+5iyMixFW18auhsOxOTqZ0V
tRX8GYoGYUtqBzV1RTFfDWHxRMOaoUHsgbSYIQ6kX+yKio8cHN6rqCmNiFn3OyvyCYGmVR2WVnzt
0hjdIcBcnkRx+9SGfLsa8n0e+2CIM+KJsMrs4HTdt8hGGxxNEhy+2vC+akh/Cyu9tqbhKkQsbONB
AD5bshnKn1X2pQMBc8FoqJggDdazBfdtLdcvqDjjIByQEQR7GTk9vrZrl39182be0SKXEHht99ZP
kKjvo0nll1QkhrNssnmFnk3tAWUOB6qA0Y/cpE2mr9NEBBC8aeMBaurQ1c63S4HFETpOXb8HeKAc
jABb60zFwyNC0s13qOjfRGY3wybx5uIpaj1rpZxlrWu/JfxPRwRimwOnlllCL0LPd6tyjC0qKCLW
LmEr2tH8iS/l1KzWofTqqb+izh6FaFQhr3PUy6qthyUR4zaFWV5exKn09KbrSifYtksBYN8fA3fB
lxrO5sca992zNAxuf0nF/k1b5k0h1eQ1Au4FipGhTafjrYdlKVFBwbJ4OIbZQj93TZ+ygs3Fq6Pb
oWs8phWrTmTM9PevC8z41yr9y3VxnTD0ODvE4e51PkWt212kVsPRmZ6DHWvQy4rvwMwLevvF0/tX
e9N9eLkaZW1QlY5EVvDN1dYpQbZ3rYdjuTBBTCYgCyBlCRCml+f63yHgD4cA+pV0Ov7zIWD3o3yc
Hrsfv54AXv7mnxMAuhkAtNGYQNMieEnz/zkB+BwOQnJ500il18rb/QcSK/9i6nI6kIAiqYGYY8M/
vVQkOgTwVRupDRcHYbRA/gsJLkeajsKvBwAJlh2IrbARKjeql2+mUJGTEzl4kB8X7OUfUD2sFVq6
HiSuGQrvdg67Sh9Uu1yXjbsaRx6SKtpwSD3Y6gDGtSbn9FbnIc4GCsd1TV2Qw/r0Y9aBUdQl4aIe
hnkjTJk6sowzePnFqGWhtpEpfN8pSy+ejQ3iLAGgM4jZMSYn+5RrNrwZTNhVmfsAIqKBvDGkRoBc
L9LjZ4Fjww1r2NzxVIblZmwcqFV25xh65ZugwtrNmv38ZOLm3I3XBeo0XLP4tEGT4mMtE3EGqPZL
HrbWQ1ZW7D9tHWwEsk4U8d2EYi6psop69QFB8GhXzf3NGCXfEbbhIdFq3zipe8NaLw5Scg5ffA8n
VrL/EzspnhT4zGljS2T7a5ujEzL/aPG2Wh3alauno3sTeDOe1KG+1DhDbQaXJMOJbqHuXyK2XW/S
uf4EsN65mNkEgLrViJhB9Oef6qJZqgsRqYe4Qk16dfQMsT35QoJ9ahBUGwP7LJbiCxpEQHyb5tOc
W+vnoiQ9Ul6a7goISYeB2tY2y0CzhfJ29uJ9HNLSQDnb3ALmkD4fjZORdxKuof3BKyyL9lMBo7uX
5X3DYe6e+gk5kcn8MdfwDpTDZiClUHJSG4OHVV0DIVgRErbONE7pj41wuluo6iM8PGp6W0+V1GRc
fCQm/whZl/Ker9sPiCB3D6KIboM+a7BMQ1jEoSp/gQlauF9D6RxlGyDWVEZ3Jcw27LW96Q4PB5gM
FXBtUhSjISLj4ZtlY0CPtJPt3Wi39K6qjC4SeLJ05nCSQu0q0/qTR3d973UoWO7cxvvYlxpVxChG
msRLKbCxctDqGrNdWlKJGqu5lSdd6wHISpSDS1m2IGKNshIcyxG3GteZh/MEsOBwgKrl31EHzM5F
FdhfBA++61E+2cK4RH7eZyyhj0W0pAByL/b5tKAFcdqAKEQ2NdfLE45/q3US0VaNnxYZTpel2yF2
ndSkqiU4JeRfS0Soqtz59By+/hfo/xDoHVsQ+v5zoP+/8rEvHn8N8y9/8Q9mxpV/yZCKDcrWSEU/
0+JfwjyGAkRsaPRwhVwgF7/UeagO4frMr9PTxzXZ8ckmfoZ5nx/5NsQeWhQAS+BF/Ddh/g2V3twO
rW9fOCxDnpO95XVaEoXjUlXY2P5I7RXWM9ossQdEd3IthNS1zt3lPifF14d+8UoU73t8sL/Ncanq
C6eBY+MelCUogwIswzN+U8vYxhQiKot0vutsePkInAgVkEdmMQqzFlhoeq6cG0tIrvSIOJ+7HwA4
KCQGE1tZ012qB8q9JWI3OtoJzEywZFkHELUnXp9gFbSZkaZB5rucYEfEh3rEQTLbLj21IWv7y4v8
N7miY/a4f+2BIiB18gygiP98039/MzpNH9Db7Vf/h+qnUUI3SkLsDzYdSO/iUia+5JIz0NHqqQ26
bLkVxkS427ooj/A8NV2s+e79W3quu726JcqIjh+CEPBJY8HBv35hYe7OBLQu+Q721UdOQKAAf7YK
U/s+STkx4tgHxyt1wPmn+LXgz0F2SXvYVk3xiBXegtNQCMElP0McB0D7fo2T1ZxBZl7FXus1RWGp
44Q174O1aIOrdS0cfg16WM/hyObYEco/YDDE62EmjzFzECYaogkyYC28fiYY8XTz2Ih+2BNy+J+w
pLKaj1UZN+v1+6NnsBy/DB4XQjJC4DLt04QhrXmT0yxolkhUMePvBm0BrUyVcQHF2LVZ4XRUcvFh
6jnVGsN3v7RAb2NwP35EuabOn96/k9cJOthibiQCGsQmYFAdbwlHjpcsdMHz4PvYo1l65aslB4zR
AZwIvbOENqMf/LeDDDomIpR4cAxDRuHNs3NAtXB7C71vJZW9Ztm1C/iaYjNGa7xMf7iWmYSvx5nA
xcmDYgipKOHv9Qt1AVOD8PTd77MDzVX8oMUdpiCw1cC8S5rWDHG5BMMg9+8P628zyWcOIWAb2G5E
FvzWp9vDEBwv4qL/htPAEK2bPDRdlti1Mkb3/Uu9AQ6ZVyghgIJ2BPtE8H57osvR6S4m2rTfe8oG
VXgEUVLflRggtv5Wh0mcqA+zXGObxCyDWmDvYQsX633eo1ribUDcx3OM6WhcyZs8B9IotinkqPKi
GJMOvtIwCVF1x/dv+rcX40dIQYK35O3QfHgb0BxJp3x27fpbDXabu+gsWeRPI2hC/6FpqqDx8EQC
yRf/abB+fzHmPGHOviBFXWRkXs+I2HLsWdEJ+0qd3XHpEeMJNFA1RfMD/JfjUWosjyyTInzErBdj
0l3bdcBn4Kuh4nGbVetEvziN5lV/BRUNs9VDaRdudrWIP5/Vo7fLkxuk62GWiaTbgrDi69uF0qq6
inrA1zTKsKLf5NGi1+se/08m1bqgizWeyJ5e4JXlxRmrqa+x+kCzK1gWgqUsRLJ8YwJW+VPQ24wM
258wxuOjA1Ls6SUA48lNdAElnYCDTyROLaSSYcFMHUttKvJ1pwO24dpzRt5IirQqIdrq05QLuqBi
ohtgR3r+vC4mhdi082qUINw8R0QfRZYswEvEFa3P+m7TKTOSgiKvfgSU3zKEW3Tcr9csf+k/1Bnq
tPfd2uTco6k31dh/UaF8wJpG5fUe1YdyvV+1F463UNmC8WOf851pk2Kkx5CkadDwzkii8dTDWhXI
3ALcUBl7efTdGh4GLk2OP9aS1gGm1Qatz28GTmacxdGQ7avgxB/nVN/oKTReAVT1ckJw34k8wTks
kVzayibJr6PnZ65mwesKrjx8GtvP4Np9Y08ytsjhiDrC6QVxgfo8xTZlOBtmKuXUYjHPZOhI3J3l
PEKtnc3SjrXZM1s87FhtKkJs0EXPvFYFLjAvD0DenfKodWjLIN/Z8KsZUN+umX79nJggVlaQqKo9
h9CA/6FyCz5q22OpiZTOy2e0sBe6vZdhb01L3I0ajKS8dPUZg8HL8JI/ziolOC5ewzMlL6MqimJi
5HwOZvzCNOm0OKvLbsC3wEmluaJnhWRti4opUG/UErY8HoHeTJdGanYtD/AbkyZHQaP6WGu/CfGc
8pCNDED+5S5rasSAnlmTuMjUQGucbT4QoxU0Ww4AYYrIO7MAPC7fWtr+jGFDIZHr+wRGJ/4UlZQj
8t1KY6ickOmox4JGxVqb3C3nJMjPloBskYfIpQrmy9YDaZXsOWyb9x66I1Fg360e2pr7BlEn7qTz
WsFXqLq13ngmsfbiUxq0QFgKQ+5FfIWJQMjehd2f5pYWnp5vTkNu7kVI/IQC2hwhS3CJ2oKZ4q1B
gIogip/cHuI2kcnb6CjSOOmNscxDNgi+QIV5Mc5BuZBmjFtMa/OnYZ5AtG3WKDRzriQFRPRez4Lx
SezATFGTWo+3Kqr5t3WikgUcQo0IrkgdV7IMTnusc+AXqwkeBiPzmNM8M0taIJ7Z7DqQ87wJvydv
xOVLOd54C/MWavseVwTVL0d0oPq8ujTGcXwgnTlgaVt0Ggczq70M1OoOsPnq+Mc5KnG/2uX2rUz9
zPBkKJ2YyJSWKT24wEaAEJNVBaab6gB0POY2sJUE3tV67S/LzPSPeuDsYo8tB4VzEgWMQq8Cn7Np
xyFel3DlAky2sw+Nw5mdhmU+mDdcZ+NiO1gLhf1onWa9bSj9c9fqpke7uu+tCcfXPuQeYwvTjG+t
iLLGpwvh1DxMDS8kaT5JZO0Evsx9I+cIzcVMTOWeQEy42WsvyTHlStTQSLkZyNvncRO7gU6PMWrZ
QNY3UUGYRcgL6KhITbBdeGb8iosV8lqXzmmaXCCphDDQlZ7RKWXyZLkJKSEWH606wEQz89Ie5p45
FINVK5LzZm1WftYi/N2B2vI9QmXf0kWh/FPwPuCH2pYztFf4KCFzckB7eeAt1aBJ2Quoykx8lkSJ
hEEaDHeJqJOpWI8HW6uJ3+QI0/Iz3cUmLhU2BYUbqXOTEWIllBCelJgDxk+nuFdejYwiawEkVc+E
GumnL41h1LWLf47eDzM9KnGASM5TONxcWjh4yUCqQsyRvX5RIbs8DlWKlQcB1WyyWg8t03EOaDlb
bMrdQnxYotQSH2Z76TAsJ0T54qiAXvFIUdM13Yaun0mxbIT/lm9V1HIa+XkOIeqbwZmoYDXypOiI
qnJPv3PyrNOB3h3e1ZRKk12Lhlm8F/YQt5/idubhs4bNf9mPyxRyx3AILUapqWgDoCpOb4vJE2WD
GcGf07rKJvOzRWDzRNEL+zHuPIDtyVP12Iut947FrIRkHnaymzZkoonN+qR3xsoVUQyYAuk4hKKu
3Iywu+tl0WnkdFZnCb5gBlN2n+xqLm8lbj45cwh2XHuGl85YgAQfB/VNAX60zrukssQl9b/QAx6C
wNMXZEwD7FHCuim/i7xcu48VMqnd4wTicPqAoRucQTqKGpFFYPmKdm9eS5+qGUD7nkLR5EeIELRp
DKcxqJC+uvBKtlUcoDVSaC3vqCPIzyCUaPjUYweuCUG10aT0azct0JHDpYT5rTpr0Z/h5QwCpxS9
iAStGlHMwCBLd4mbjUKmyYmZpzEcMJ2yk5XbcC2ndd3JrFwREYsp8DbnKFhC6w/Ac0y27ajDKBHL
2cFmnNfbJEfUko0v0OFZj2AQTSmhXWe7AGZvlk2Q6F7uQKeGxkQ8dDv0OcrkCDZG04C3J6i1srbt
E2eienqI1ezUegOMes22aez51rVCh1ncDT0l3ObEVuGi2r3Ew22+NRB4fWn1urY+Ckv0672umdUb
vwuC7m4Nx6RuUPINwFKdwFxL1nljj6EKdhJ2i9Hv0sAx0TeLqmYji8Zz023YrX0bfXUqTLm/p65q
jOZUgB8g+sO+B9Z+oHMZYh7R+9o+0XHd+jShYTqWwUlcYXd8JR3QasXJGCjjM/EjjWrauM62iYqB
Lpnj0wrD3tUD3pZcdS4Pk1//zL6RYIoDvIaSCqGozQQAh20JEnGl/Ltp8ZUSOxVPHSatjU1FuTgu
Y+iTjcWwgdWho2TI/K+tDv3Uk86bR7OtSAIJi7uNTPrYsYGzHFIRmAhX0U4glGTWgg3MIQc2m8BR
9pDvi87XNrFISf20Hdl60PDN2WV07ScuTN4QucP4MPiNyf6gD5iTQ0i/gLtdxEjL/GRoqyx48Ou+
5lZwVDedYUqg1BoUYFHCpN/3ZPYRYFPlngjXJwuebHI3ANAAB4lleQQpaDISWoZZjrGkj06/Uwer
d5TCLUmJarogxJRqqGwelLwELPPW96vOBMSqdNmjJzTFSU0mmm8MEH6dZueM2mnmTjuA2Vx7oJbd
rJ9Gmr/8DGfJmQ+z8yZmLfV+QzvgBPlCEycLQXO4RGnPockJbFFh2PQoO2nyVYnv9Xrv6qELvk5T
WzcHnEDC+gLa08i2CE7C5FK1Ck3Kkkp8vST2PHWgnafB6lHO2k2lgxEl+JGausEmVDF6Yhtpdz7D
TwxfTIr0XO4J+srsUj93MOE0jCPoC1OxCCSEpnrjeLHFQKpE5LI5WTI82J/KwWJgCTO5uYOht7BZ
Pv4zEmvLEtoMCggi9aE65RMbxHcrsSto4qMTSEJkpmKGwCdnlmqO/YcSZ4ni7OU1smE6Dk4m9qBv
Iwi0PLGX1w7vaOjRpUWLOSnGKb1ep9yO5eexACZfHLGHTarpVJCOjrdriCsh/ZNVmeJT16GOkp4q
uzZJha1R/jaagYs5yEe4ugcPFfU6Z97SA+9CvYPSRZaSuLHJ5sHiAFs42irpx+h61fSmM1oFoc39
LKsw68CDd8SjjsAtxtuyF2aJYGpgCl513vIL8YgR5GPulByNsxbZa+DK8YBQzEnrhiV5dvKyu6bj
mLBpDs1EomrE9MgCgf2bfFMD1Fm22H3lZNY2I5A/xWtY8wXfN79NVoJ95lQCqzXGTtwXhoFwy7kX
RHETk8x7ytzty/IotM97KYep4aXS0vd0deHN3ph8GaMpQbcTTVIIv0gDMxfKbbaQE+QH0Qkzd8va
lfVlNTnJqHdJ2Udg/PkAtAh25dQsvNvBGsHPoLzQ8Qi2GtFaz3t4UzlmTg1HviSUWfc4dkPmVTie
DUoTXJZJeBdicnRRb2J04fKnCs1MRhZtCU5s+MSYF9ILSXrJwZP3rBd/Xc69yeX8RF90mceT2QVL
/zimzsygxC+ZTw+wj1yjBxjH02bAsEgMfp6II5CIJAYzOpmcvjDw8Pgq4cwCltayrPmbR7NqvQYm
bEMuS1XKcYQGUtJbx4ge5nAbrMZiaGtNKPNdo9lsDt0QI00W1s2OOeSDzDKJfKIa5kfcxwlvDbsZ
U5mYgURI9OBGFB8OofQbdLFJQogBuMdw3IMvrgA/mPMD0wkMYcoHQZw3oVIRk4OjCn3sR/e4YzP1
j07koNG9FBF51MvSq8fSpFYI28oaKk7blH270+PYm4lRT6Z+BDD8GUEPj3OqP9hinmug4MlqTty+
tDQDifyqWeKclhN1iTmJIHldpjw5wZljHm6COVz702iYnfIYQRWDnTiEliA/QEJoJHQGwLr5GCl0
R6zK29pkoi4CsMSZ6eXUOBeA/NPTNh9hRFyS8A/Btqdy5ZZ7rHPNKfDlYFHGq7npZp2nBapOC3lU
0RxbOfEKVEWY6BySUMjfTmkNkR1GxWBuHdIFO+F+TtHL1XvASaK4DBXFEX5xXZhRaEWagKV5jZgX
Ym5A63ITWFm/0hlIvbp49JrZnNCXl8gh4RIwhpVTmFn5fm3t39SMsMCQYLPgmvo07l/XjNCegAsi
y+nrHGtzzhyR2k39nUWXs5TIN3U87x8u+baqRpkKiRVfmHKeG5E4vb7kotCHsTVi+H5AO/ipfJka
Je10tq73n+73Sxmip4u8DQ0jWlMGV/MLn9VNE0CCVCe+ZiI28akBojySFBKsiV3vX+u5Gvhr/dih
dBw6nu+GULd+70r1sApK4wH8dfYqZJzPsel1mYm+FinLENy9w164As8qHodaoHWyQb60jcqt0i7n
bqoQprMBpM1UePqXyPyz91Hjqm5SpNDv2RPQ7p/46v3b/22oPMrCJLaO7XEcd23z81+GasZeSCNX
5z/qzJm5DzYocyxkc+UI9f6lfptzHoVhXENBMlFXjd7Wu0mjMrcmgXqUaYQB5DFeony6R0rKLBHg
X8hj/uHh3rZQ8AxxADlD/6eb4IJ7ff1wXdt7UUL9/lGJ1MQoPbPYroeMyP4xcaXZs2JJvk8ysfD1
jxKN8e4D0Q71pfef/e0w0zX1fdPLoE3qO87bGTnVeh4nmXhfqElwdFzSlCpVhH8GEfD9K70dZdf3
bJ4WFjlXozj2pnhdkBiCBsqdL0PdhMUlilfmaI4Fp8cmn7oma3z/gq856zRNUDKg7EyT16fDR/no
9SDrHJHyaEIKvMPwnBnUebEJcwTFhfcad205412QJUsKOr7wU3bG92/g2WDv1xVIquW50vb8ECQS
j+6+vgNOiThxqrD+0qb2ktR7ellrsafqkcr85CVtGbvUpMaBECZ+/yyKW742Ja8q0LgmnKLJbgan
wtSF/1H6X1jFjZAep4W1jGq2hB4gZNTvIpiqeKxkTqGJ1vi6m81yXIZmbHZpbLPwNx7RiVxEhwPF
IwfO2JSRvlGi22OwCuHnNKO1DG+4KSyTW/Uo6BEsrM4NOcUYchbvDF8CcpsQAi8fr1SnuK3wpUDf
k9oTNYvCNUlTjsOzyfhcxyTLAItyIondY9dCeSzJOyqT7jiPpshSF5Rl3x/+3yZciHqFHSAhinLA
71N74GSRWva6fAaQ4pGzJkqbI5BctckAfpas37+kWbevXjihVj73aFARwLntzRynUYZsLtDSzzIB
FuYhaSeD4tKPQigKV3ZvcwcbUcqBQ9TsxCYptLAI5pvv38bbJ4fQKmwip/FFYs09t79/iZ110NYT
7zL9XDSUP88QTNfVHWBZt7twe331/sXeRhA4NDDpqRQFaJAga/JmkoMUSzJIh/2XsYVmeu/noZkW
ea5MZvX+pdw3S5pPB9EnImjLdN48z36THSQQssqyHt27utc2ZHvKlzo5JJRROemi8MjusKHhXfG/
kIIN83L2PXnPYc1HqkxR1qUEw5HH9O/V5JXkoQ7WfWTYWcIJJQ0JAt9SdBZMWWu2TBkg0kZz6XSM
INFwdq3ojtyOlgOsaWMVPnsRkCTTKXLGysRrDgRof59aFnG0PNSNnYgXwth/1Fp4M96MgSSu2KxT
ESK38HYMfIhvsgqG+W6ocrMzxw2tCjxMpoaT8/vj7b2Zz+adErygV+HjRV3/7XyeGkVN1RHxbSSa
52sNPqXTYmxNqj8Q6glBL733EpAOo1DPtamS/vwKa2lTIbAm0N0PvghNPZOzoCLSuRDvqChYRT5Y
60XPUg3oYCmkogEsDhyYcOOOOR5nK0FtPPxs/NEtMk0kq8xd1s6KEzA/w6nBvPDVz7mK9dwdh3tq
LoxXsqnxWn5q3mTukLVMm3Ak8Dc73WWmsPyzhcaKZO7mBvVMry2myuFtFgdjzOYP+230+vUZHRs6
+bYLYAmlYqP183pPaHmCMbJV/K0cvfAh7/AKP7i0R48B0EFh/Cn1IRGzPF+irIx3SsT1sXKL8n5M
MlRgalheNE0T6A1Y/ECeSnV7F3N+7a/LuUdCO41GfItkflPRavsGy6lXm6Cz0mVLLyf4MPpxc57a
WX/JjpSunNbTsdhZfe79vdJHHs/ibspxtMa2SOyoGhb36CCDO9QlVj8A2Ltrwa5UHERpeZchUuE7
rZZ2T0+8vE/p4Z+VpUuXIFeacl6Ddl4OFbv8AmrCP1/mBJmeYW1tOPmqC29d9udHlTaOj7V3kFLC
SPoeq426vp1Cb7jPAAqCg7ItnBEs6nafEb7pv+M8230KRN+TFqGVjBt6fqBNsMAGoV80w4GRmbUZ
RDWelXWzR5thpGCT5vnfQxSgXBHF+B7oqWtu0QalJCYcC9Qpdnhb8Ls3Qi/2V3fR/RcnXMVdOvjY
fc5BdV6EEGNFtmTn7y+y18GaCUFbmWDmkyoIdI7ewmkayj8hlnD1d97XfC3dGGWloDSkh6Czg7v3
L/Z6Qb9cLAQoZ7Z5cri3GUm8ClK7TtbfAzuswAjN9i2sPxcac1VcjsIbOP8lTXVDixDBp/ev/dvM
f35MsDq0bAjib2ETg9/LphBd9b2tDYPZwxpgPlSeA/Dt/Qs9f9K/tuHnp8RUB+CB0Xnx5NtD5OxW
hYsRefrdgR8ykn+wXWwaDjwZpnElEq1uFX/Ec8LCGK70Ebr0RpWVJ2PmBwgvamBfgPWCDx1mAWe1
1YZ37Lc9edJQ6vuqInmBfl+pjasdcQODs36qBi+6QPwzvBndxf1b5pxTN07j2GqbFMkHr0J+CiR1
FVC9KejFOZOksNbJ5XtuJNrydugOTuLbj/asPShW0vtDLvQGhMeQmDSANIhxAfTuvk0JHCvs/5+9
M1mOG8my6K+U9R5lGBzTojcBxMgggwxSpMgNTBRFzKNj/vo+UGZ1JSmW2NXr2siUlpkRgcnx/L17
zx3JsZhfwOBz8qPYiLZGmWS7cR6/FZqbPeISH/1ODxl61I1iEVwykSL4+ytjLqvbmytjL2LNRQ+i
IRwDk/V29dPSgKwTGsYvYcfggHZag3HDQSbtAxmdW7/HF7+z85ZsIABYOdOeMt+V9K0ugc7AfyQo
UCEnIhQ7Y55onDXEceUx/XSvSZXLeCrsI4zlLQAD444eaHYqFS7aymIwNnlzOzJ2SQCXeHbl2mfK
xr4Ehhu/TlYSXxl2FW9TOsW7OCyrU262WeuXgeyepyzqvqimnt4oBWGAK2vUho2ht8j4yScO74bM
RYkf1SoHEI1E+/Ytee3Mr2sYsTbvxFsBdOwYR5N40OhqByuGDhgff39yl3P3/txia2a7b7Gbtd8z
ujpawlx3O3ipY2Fe4SxK7nHDT2S/1IV6pQ1LAtvvv1FbsFTvvpLagC0OXH4keO9B+ZqqZ03Oq/MH
MRbiQNuMcM+gm5QLGpXJhkFEy0pvhs1LZajZfRyO7THGv3Cj9K6x+f1v+WmlePtbKDVZPslBxwqi
vRcDNkNuSifEVB6ODBjYt5fBU4k1qfdrgE7EaOspHY68BHgPLCSa/CSyzF2EHNanT+K6HgPPPPKb
0rJJoc76pfVLC71QZHSZWrHc1YYxXllAkvehaYfEa2CpHlZy0nSU4xWuyVWjYZDELGpWWxySGDjS
VrkEt9fzHwy2An0nmq6nceB1hl2x2oQDb2+v1IhkzBnzUlEaOcGAWZ2RdgyylhkuQ8970kWmNbWI
vG31sdhHeYZAvbGRy3AnMi7yLLp+14YbF4xcUdTh4xyZK7VWhohdon24HCrSalZlTLKOx/krtT3i
lKHZqlaoP7RNGX8lw7J9FWRP0erpEzLxfn91fl1/8M26iOaQroHg/KWvZ+hMQgnoSX/AHVRtkBVu
8ozKY2JqyCVjT2W/zLLDZFEozxNBx+RqWT3ZNJ/8jA9uWFw9lM0AE11Bb+Dt+oNSSuZytrMfAYmq
nf/zgoBDi7JjnFntRp1hfOBs6DaTBcinAm/1GDnQf7hPZu3ukx/zwQPrgCBQUVvqaC3fK3bnvBv6
ckyTH6GtWre1pcmznimKv1ABL3gvdlcd+VSHShT5PhsN7bKF7kmLPWvH64UyiCC5GPpjrHTGK8r5
2iSgO07/cCz8y+2G9kvJYFvoXU0ecTTTbCrfnbI+D6bcrUX3g653HX6hsjClRyeRFHEJllq3+pSZ
kpwtx3cas3yNZtWGsQtLeNgapHzdm3jayZga0i86DDMmJLwFNk3SZJzuMIH6VjPu/eNC/8dncTdV
P/77v7695HEBYoxNyvf2jWti2R3/5Tb8JbfwgqyK7ns6ffA//em1cDSsFjRCSRq0EJtSrv5pqHPc
v6PjQPjNjUA3i3HiXx11VBbcHCqZhjjRyV/5h9WC/Ale967h0szXLLQl1r9jtdDeFpE06WkK09Uz
eYAXTun7OgYMSER7AUdST6pexKRQs2+Yxs0bg1YmQF3bPfTqc6IM474i0XNYJaXjnvuyb3esmP3W
qLV6q7YxI62/nMbrP140fyu6/LqM2Ub8939RRL95GS4/jYMzeZp1C8Mo76G3a8sozclMkVPv7d6s
yhPONfXkzFbHb1ACE7FNV97GGvKKdYzopA0Nl8CAnmdpdLvghThX7UZSPdfNGg1ibj/gwAqvpqge
6EVEUnvMye2zMHX0FbF2vaU4fob4UD0x0gcR4LMvU5zdkAazjwyvaCMfiQwSFb8Udtp8iaY+3BEy
TQ/Oc82sPjuBzJgY0cbL6WQUcKCaTkM+OCVraJ53tdNFTbd2Gf1fz5rVfXFLgi6GpsZhjeYlC1cd
68EzgQDqWQSUkqsehEbixeQt4zSkvNE2fUD+4qE1yizdoGsDIJR0Bvm6ICjA1A0AvIL7MQgVkG1z
c6jDRNt2nSG/x2rUnNzcHH0GgpCoy0NVWvLOhnp+DX9rInSnay+CICIkUsE2HduwO1eZm1hXCH+m
YxFGGyVOUurcTivPinAfVSMBCBHLsvRBVkdfUUlW9krtzOFSYfJ8Q/COO3o2reH1EPfjMbRn6Oxh
dmqmDm747BY2cltLCzdoLcRzI/Nk5VYRuBZ6QLNHLyS2zqqTVmdMm4aXB05+bfazjaHTaLT0Ei+f
NL4kYRORnqjEp3mu12IK9A00v+FuUlX8fYza9qNVmdssy4tNZaNU9bTG6jxJZ309F7a2w0xYrW10
TytjVuv1qFblXkC09jSG+Tec9frCsdJmQydSPYQadK+lNX6INCK3/aBQs69Vq8m70mbEXDPaNL20
U6pbfC/zlVHo4xHcFcW5HVkbQRdkndccfQN53cumnjxNkFsWfLNebGZaLDTR0ir6lnLbs8lqRhT7
qBtnGrxn1e6HK1ih/YU5yG6didjdihoaRavAStAHUtDmojXOEYl0+CVnfRU2ccQt3eQ2PEFmT9Tr
tUD7wod4ypgpSKDdbm26g/ZND6mr8wS6qY498pIeBklf49jsBLqBwWP0bT1KIp5JGLYjba/3VtL4
5WBMJDa0NjiFvtR17JuoLpyVXuc2CBa3zkBfGO7kA4EJFzlOoNwRqUKxIhCY7dGzaJS1ZmmuR87j
vrfnZqF/ZdExJH/xgvYIZ090AQCwHsYBvZhNNukm0AgnEN+RLw7o17OB/E50akc3c11O31zTHjaT
YIPGL6A0I099xRSqJrU5E0GP+CkzMl9v3eHGLtTY3Nppae3TtvniRsP8bPfzCDNCij1N/RIFOEnD
fkWq3xUr4fBIarXT4LO1JhXX1Vxo5II3qeuFQzFMKwxQ9lMR2G7nm3UzglDBydxfoZICZ6chVlvl
bDOIRe+ZOx2n0m71lTv1/b4MrRI2MYtI7iXEX57MsrSaVR+H+okW0HBjNT1oirmI+nE1FTI7QRuq
toNOEwY1Vl8qoBS0qverZma0z3JwkUcumRVdkMGka4v6HHdGW67HTDcug3qojxjpQJzYRq2eYibd
d+BPlMzXOiLeVCI+jhb3qLtuIB8e+tlsLnGiRiSpUnNA1yvucL/CgZ+63M+rIcUxXLL4mjJNvych
cE9i7JDuU303FoDKKVO+VgatQm8kOfysw56I16heKPnDip7ARqi5+wO5dX2Ycm14DJ0o8/pJ689a
29e7saz8WbEUrHhdGe1UHeXSqq0jcRG5Pdn0Q9+AMy0RHAaaFd1obNYfSjKyzzYZeNpONjK8FkJU
MN6mNkUnZUfyqZxUNAyCXo25bZbI9oAE8m9R7dbaytTG/rIl25U8D3Cv+K4MJ80Iym2jE7EfBGuY
veTrMIn3r6zv7tlVomFT25Z8srCuZF7oqvMRQQ/wS6hu+yYlAZaRbr1mbRj3iZ0GX/u01/iDm451
noeccO10QRIXiJpmAipdNdcLICy1faSR4YYre9KjZdij1QeoF1jD+7buLlo6cD8v205xogsEZ7Te
OoOD7DV7LSPre2KowN0cQau9Ho37WGurfVLZ9jUDSY1vzb/r8IC4Ec3UOI1KdSTFgyXHzI7h5ATf
R1nuXbvL8VgrSDm1HJe8WlRrJH/J1YRwfytK2odwQUb9VPCgi9UQO8OV2emqp+tk/ObRpK+6hj9i
Go9PTKzqm0Y3xgvmlyLzZBUVj7To+++9kcmLlPa53+TluF3qkudMgevKXWoaniAbiKUjsXtnDRQ0
OkoogLB3HVIFDAccIwGZETpX0H+2WLNnnoQ/5A374gloFvoY7Jr3FiPSYl1bdfoscEPB0SEKF+CO
QKLlJ1KZGB2TRAz7K7IHROBIdbeAjHCIdr3aPMYySu+BInC5om+KSPqToor0PLHbSNGeEb6aIwwx
RGNDw5SRcSnjgXhfdtf6KUgLQdpHVD5NBB9s2k6BidmqXK9ATXBmKyjTngyzzvnMuH/RtQUIbwUI
aG2kBZdOLbWjZDnjKZLTjJ2h1yGZw1+pVhmxetwgDMW+geJ+lIpmEXCv4d0a8DccSOBV7IX4oizw
6JEYYOIqhwKsKvjlgTn1FXjl6Uawmbsdsx66jsW8APxgpiubTspz6MLvpSgyLyOzjPyRHC+daA+2
OehVpZQeLR8222YuwrULcsFHNW9/H5KxfnZcEIeADBX3YAs5LAUmaMl1npSoX7S5FatmaOa9g9UM
pWvZWcc2V2exon3YEbyrzAvjhkzbY63RBSDtFbW91xTCMj3Kk+YBMeOk3ADbzcW246UPgatkJqFy
DwRocTPr0KORDGCngF/epcj4R38EwR/wahXUX2VmOLfjCH8YTg4gW5FM1oXTpCy0kUtqsFNaWXLZ
EEs0Ygaw86ukcMb7Rnfrs2YM9lMdOMm2tELak2mcKt9JFVYOTmnXxbaWzUiMSZirsOM0JtGr2o66
bZxX2jWq7oiEkIp81hDd7is6YxF7mRqq+8pJMtUryp4YDaOzVH/s6shoLyzY6aX1R5H9n23dJ9s6
PJK/3dX9Yyv4t/L1byC+u/z5bQDFH///P5gphGVisnKZ1lo/oYn/3OLZ9t/BlRKLwHD1D2zKP7d4
DhGbi73YZdaL28Vi9/dPaIqzeLz5l0zbdZ1/9e9AU/R3+yhGmibpoLz4BG5bprxv91ETKwntuVHd
YToiY/01o+U7TsE+WVDXA9OwWD1I4lLgUHzVUsAghvykTe2+7czgV+QnsJHV2GQignZ/9kT+MkAv
TeZEjkN0cNlM6lXnsG8jPWgmnpBykRdUoqhYA7LgsqpCIkB1UawH/VEA5ZsjSGjQRVWAy3HpbFoX
34kNLDci/FmY/eIL9EHTYo+pvgvirzBrrLqC6UD6lADRW/46CbFi0PRFzkg2c7mSynoy3Z0oqSLo
HFvHWu2LaTWrLZQppZGG4asp8HWjuJ8cDF3cDbuRZKecRZFw5YuwYz2Mk5nZFgfgZMAMHWUpOzEY
tIZcy/RIAM4NyI6O2pZkesVtbyz3UTOUtQztb+SDgXVMNFDpvNcsG2msu1KjaE2ovd+zaMBBPo9K
cJfUQ7MGHb7u2+oJ0Iu6ZVm8DqV9AVvyeQ47SvPUq60h26IddVZD22Yroyi+56NQtyn+UEqK4Xsh
Qj+0OnksYElDuay8ypJ82byJeemHeRL+Z1n5v0WSMnfk6fvXWI4NGRPxy1suxx//zz+aRerf+QiI
Azi4kU/bf0nydey/s7xYywxuaQgZNsvMPwBMJPmqGquJwYepDOro8vy5lpCAYy79WefndEiHJPfv
rCVve5c8xxZqQAa4jNr5Ky3Mt0vJoheZnarsdpR2zNkItQNZL/TIPYrOcAH4mU1xRCROs81lLP/J
MsIB/mU6YpoL9xUB2mJvRwr0i8qvrsPZZYPWbodO79f2lFtrLdYzUhPjfPeXy/JR9+mjr0LCCBxK
LPqYd72nxkA7rDGx2uKBjLeZrg0rQ5JghxC1/n8cFafSRTSpcdHfj3FnbUwrVihSysYx3o54Hfym
bVOvHe3uE7HEu47azxNI5xmmClWWYTrvjoqEny7FiNlu3ThgqDbpkNA76xXxtx9idfSQnyhL3nHq
EdpSftLQ4x785eoxledNx11MrMHyjvjLO6AlrjIwqrbdKui3yVgdkZproj7+uxcOky+tdV6pFjO0
9wNRiUFX9nXQbRtXMJwRP0fV5ljb/TqpckJCfv91bwVUyy1pIjymRWkgdVZRFb49KJNcefZRbbcF
FIkvMm1+2Ib+6jDyh3iUX+BI/TPu+V/OD349jVTXzDboj9IA/oWABpYkYc9TdlvoSyY1qYu+WHXL
9e+P690L++dx6bypaUiA9WFc8fa4aLtQNdRptzXoM64MRTlC6TsxmoMgrObmH9OFf3lMH53Fv37b
u1sD8V1Y473rtk4/aAiw4lXY56TALB1HXLX4FNL0+fcHqL+dXP1x5RCRWibebARg75eyKUotZxh4
7LTIEidCabN7fBsMzMqZfLgyBNdWn+1+crw6E/LFQh93qExj14VNue1xe667kXFlM9jV93HE7zVZ
wl3pNPlu52ZisB6FnpbW8ycL0/uG/XJlFm0xXftF5vjLHedIyLVly2MUD51I6aUNKVGho9mvFcUA
0kaDwKtw8vsGZ2+tE/34xG5ohCzqVFc2aWRYlUP3hJr+z7f+v7yK5ge3JhJ8tNg84XCA3g/MEzcj
rcXMWhKAorUeYDMgOmvEFWq1iHRD+WWMDayWg+VmPuK64jAWSYNWLUcxlePuWPVqAddeJqt6KtSV
QQYHPVYHIikqCqouvWE6Niv7GXWuT64jWcv24k0FfHvfEcBx3/ZOgF0+rr1GKPYGuQ4iE1S11Drj
oU3pL+JtpWgKTJfUZvMiEumXbnAggooJfRpi4k0D6A+mbnsqXXve1XTCKR8BwUKXCo5qNKkPSlP3
26Qg8jowp9d0Ms6t06YrfKckXCIfO/HJxeb3d+uvD4jDHbuMAhkXAQl4994dZWjSWV8uuoyulBRV
Ec2UvRaPd91MA7vrcu3ffiT5RiSEDGCWLcj7WarbjL3jzmm7bYJgr0mxzrTwu1uIY2OQVUMKw9ff
H+Gv7/ZFlQLBgZmoS+nzbpMCaaRHjd21W+yebAp6MexDOsxIvJvJ//1X/XqbOiaoAB05L1pypEZv
17awM5mH9yVvQac3yeCttX05dPYnJ/DDbwFlRpliLKLPd5csB8iRtwMnUEF21rD3d5UdWTHO9e8P
5p1kZFnHOBqHTjLVIvC293LhlNwZzUKOsKWLUfrEECUba8zJyZNYjAWmfEoKbnw8BOGhcR6I9diW
Io0/W5YMTto/1SJ//AxKmEWNZiIOfy8Rq+tSzHFvy60gzns9MIXZEKzTbsTQxg586lnsCQSlpayW
P7JysM9pmwxbJFr9ZT7PxoEAp89ka/qHv8m2F6YWVCS8Ie8utMB1F0SG3BZhV+wRIq1dlekhc5L6
KiCc2ovsrnrMSJbxslqZTl0VT4v2Q/ddpyiBSmc/MnrBV6kz+vM8PJHQq3t13Fa3U8EYp2pjc4f4
ajgUU3ZF4PdnxcXHB4DmHKgeIjPAqm8PINAw8U7OwEmNpnPY2NUGF1v4JWIV86raTvxAaqqX21bL
G6vJD4h5vzmxfScby913VRAAl2n6NXE27k2JnRjZ8fxjNoPiYDgguIl/mcDkJwrvijbbkPNUfVIe
vZOp/Hlb/OUI3j0FQ8vIFPcN1FQlCQ8BY79Da47IdRQYH3HDIt/BUU0SdW+UMD5lRaT67x8Q48O7
AHEckmQmysjd355EB08rHvVObhMlaisw+o75TFl1TT+yYMapvpRZPz7YuhZ9x2zYdj0oglKHPGpE
iIZCudFVCQ3FEjatbW3I4cN0eKX5wi3E1sSDBKT9mApNY6m0b23g7iY2bZ9JwAO9vGan9aZ6VEz8
jHNZfrN79daa+KJQaMQRkXNmfnLOfy3dHIvdINhd5AZAJN6dcgBkzBeIMtjWSfZQBFu7TzJfmUmJ
B75ufFInfrBso7RhY/gTqob05u3JlRmjuoZFZ1uFxatLjiRvbUCuggHvJ9+0fNK7BWbhpyGOE7RE
1PeFfR2EXWUHJndSE96l9KcfwFegPQO1Za3MKWUYrjLDPwAq+EyW98Hb11LR2GKz4sVE4f32IFsA
j3qQqBJP/vRIiOX1aNdnVQSvmd0+s+W1/N/fsj9rz1+OFUEErkY23KDc3n6h2ytyjGEQbdmGF+fO
oO6ZAsOfGAB6Rj//ILzproyz0Q+niuIGZI3Xy7DxVaqV3/+UD28m0xK8WX6CPd+9luOu7c2o5/kd
nLL11cqGOszwhcl/GQJh+AxA+MFL0yJ+bgmKYe/9i9/HgpIX5rj2t9PUkNFQaYE3d070yR7xw/OL
kZOp33J6Mdm8Pb+JRAKhiUpu2SM3ngPgy++LBMVi4Cj7AR+WFxIWhkS+BvsbhExlCXUnsk+5mGfr
szXy10053iZ2hWzKcWz8Ymobps4k8Trlx/SA8IntJC2pmS+nHk9yiKfUq2RebKNlWlymnfrJY/UO
GPhzhWZdRJ5uUrdjhnl3r7UhohKjUJstVJTouYJEYaJKCduTjDWT0EurtHDHMYiwV8pE4seqt+rM
9NWECPZVzkgj9eBjDpd9ZMD714H2aJ4ZmvLl9zfiBwuN41qWxX7Ups5573aMFAdLEkasLaBMBA6C
dDEhAfhQy8efnJIPvgoBLvJKUlhJgH7f+4kTTVZ1Y9fbdg7yV/Qv9g2j97wh/0T9fxzW4mdcbHU8
y7+sahUhJ23liHpr6nFzg+bL2pSTHVxANaGL+L+Nxg86Wh8sYnwTbRFKREwz7zsVOhqvpOz4phh+
uY8ooLrNw1pf83YDlzTmtMjLaPpk+fjwVLK/ZnZoaUxx31dgoVq0EL/qLUl5ROGYI2bKJNf9RtXl
J1/lmh+86Bd/novaznbQqb27k51UlF0I7GBrCSgaG6CHLdHGkRhmeEBBgYS5kbqPYaCFomb0g7Jh
59iN63m0jfwmd0werhidgrsP5JTd61UPgqwpUgc4TJZZ8YoY2ehbCcXrMjUcUxKWk5GfIQsNIXjB
IRkEMZUMVdzeHLTNYKjGdGHCcdjGpPfNYFIa9BphGml3VqeTo5mJEbNSouWjtTYQP+lfEePEoBAT
miXhqmIHE6GDwWfrN3HaRF9kVmrTPsNeYG6Jo8zFWlEr7ZDP46hsZZf28srMiai4FG03BTeMcbNi
wz8rA1l/jUwJERJuWvhF2ovw0rELhu0d2gls4Gad3fYKWPZDUyjlTmuwi62msNEb9DPxfS4tQ6zG
Dk7k3g5BN3hOV5bpBkLHFK7zilTWY9KznSSeyq2YR0g5uKk/9uaEYK4n4fQiV+AB0XfIK92vcnMp
rmLH0b/ZBOlNK+ywozdji2tuK5NQyS2I42S6HgK7vy1i0bQwNGo8BmqZOyHj/T7s0FxH46Z2Rjcm
MiXEiSSqcJ49KRN3WyxD/3UWLE4VVdGZGtVMsL8kUY2HMctLw5Mi6gGmV5VJ3kt3Q5930yE0fAgq
PfuaKY56bguLvOE8GXfKIhExavfUobBGX7MZiS86I/VZ9SIiFJSUz60u0sFP3TTfhF1/MKCFeXol
vyWpJVbIIQIwgaOBP8d4EYYyrJk4EWCCVGBryUFduyK2tsKdwUINArsnzP8LKarx2W5J5xPdhO7J
7r/NNRr73hhRjYzTyoyzexUpm6VY9bXp5s1aU4v4OjUGFHRqrF04eRZdGgPXg91CvJIx+sDZMLfg
Tm9iXKYr5oLBPnBF6o1J2lFUQKXPeEv4UtrzTZqN+7oVuMqBefJHekrpLqG3bw7pOOr+rKZo5gBx
rJIo6L3UTvOLwYgWlqVzHTjinCvRiDnHiTbw1WZvAjbvBzh6ttAO1HMQZtUTxDr1WEQ2UVptjV1I
bZtXS6kLD8ha5Ts0rLfEAph7aB/wT4pg3CMN1Pdysh1SGDA8kzgfm5W2Sc3pa652NdjQYGeb4jbu
pq+EpTJKVF0adV3wNbeUEBlRmjv7vrOLTa/UhMGayl3qOsFBQtbzrbB01moiFK5DPaMHcGcfnWh1
jhulv66B4J5lx5hxMOSxnQJ7lY3ku05K8UPWQ7VzjDbeoYknCzl3+lch2241xcNMhyvt43aeQPLU
xWywNdfVhhTWMnZbMEkO1kGdm+chBx41+nbNPoKXKYtEwrTxkUSG9KrGcUJ7hBQtJ9X2iCknJBwt
RCdtdi74C/ouHog1vBtzkkdnQhEqH6eosWW9mvRADKk/S715xGy7UZOQXGKFJNFqayt6+R3sSlrt
jDTTOz93GrtfTSWT7aOiWDjnUuh7+Cim3lQOtGdVSZO2Jgi24UytgOxkeEfz/g7A93itYya9C/Ii
jfdDgr7WJIEZt4zubOCGIXcaa5pxESTGZ0sNqCfp7y4STDW7qHjJfgcfGFpkI4Ukww9mbJCqIa1b
0afBq0tzv/OoAkiV/Bm9N0/O+IU5U/7aICTD4pBL7YlI3MZni2ae3EKvHsnoHXwiaadtS8Vy50wi
eexRVnAzZuTJtnp9mEv20zEcl70uDPlAF26Jx5DRvISYcydEhlt/jUja/l5XIt1Aqau/2rUe75Im
aLM9YBrkuJMqH0DPkxNul8PgW4GZQwadJQ8HOhp0oSiFmMIiXEkouPbQxlLfpoW8ZlfqNpuUfVO+
yysy6lH1hP09GMIlDNmMNWflhks8T6kKIsFyRoP7CnDmcg8qwyEEAAgMMELLYjcdcd6cTuWecCMO
0Qa/GV2ARuOnWml/3+tjN1yGQRCi+qvxk4LXvCwJwDuKSPCpBoYtgfD2tm91c15RiUAVrKLolAyy
eqJ1p69pnJkn5C61tS7KHOE0juQN4FuRbzHNhacsq3rbq8zIPPEQ1TxUXF2a8PUhBdZ+wkRYPTew
pG/E3Gh3MuZ8IyyetrjPpq0TcVKVRkwXCrfmTWU21bO57DBBGM/oG1PIIuRsmfHOHHM+VunQLzei
PlSwl49zL6vndqqar5jGdPI37Po7blCSVjCkcFqJfw0OId2Ibee28sUdpHkSIMbgH5dueBpjLETU
u3k+vZAmLUgIqfQBThvSKS2Yjhqv5crHZxN6CorSmnSLKClYoTpoo/ACtbtKm8xTbJbBl8qKQhhL
XflkhcQGtl00R8gA5kBbYVaWL2ZH/FjYOigeGzXwQ6K7L5qcg8fsPH5xlIR1MQzinbEkHVaqEp46
kkQgGjsmFXhBes9JGHWGsnDJgkbNmiZ+nBKtF+Ut/wFxZs4qDAf8dslcIWpAXFzRxirkwzTRtCZg
Qb5guTK9IJiyvda0y13eRVXHzEU3b2NMzPfIIzrbg4NB5J6ppmenbapvBiavWwWCV7aCJhWdJisv
NEBaRfM1q+fx2rFkd69WY3qOl8utN4FzNMmZO9ei54tSZdq4tk1CLEVGdBKSs+YkmLjUUJle1bmM
t8pIdjM2QCc4EzYt9rUaEYtnDHxiOadnSvbxC15q+TIPhGof5oaW+Bqj2fRqV7T5vKCLwEfSb5Fk
HYAnLTxLKYnAFMmcK16sWMEZRgx3d9XJetrnfY9RPuq4k2YF1a5PA4k7jTUrOmVpUmpers3lNeo8
mrhI7rnWqnSifm8ZpVN4rmxfS8hGJrMLrNl1PtSvSplo9yIkDLcfpPaDHE3ojDx69Q2rxYxiNKka
z9KLKSVy0ux+6E43Y9juyRJSqorTYvEml1t1SLVmtSAp7mZsTGe3VVnNbKv/MVZOfQPhkcZ/rVdX
bT9VjyO6zRutdcJTYNXxtgU0j8jJIeReRkuYr8PzXUAofqhRwqk3jeJI1vgyBYADxZiThx3xkj1x
sKlIumARw3VG37Q1OgbChvM0S6e9CvIq3PZZ1u8EEL59zWvzaBCu2K0w8MXXmHoXmKGQX5qqJ1+b
GLMW5+emklVV+UFfGc8oWc0NwrvZqwQp6OhACfXpDWurcb5WTDRB+2HSAcNl5NMZUt94TREC5lok
wT0mCeFlSnnbuuKyt5fEMlWN2cs0jT90bnJV0/9RO1wMSV41fG1qndSBNPCIHOWtZcyM19VYuYRa
W51w4wa3VqCjbx3jLmTRzWfo4gwba+Ks9mbcHvppyqBQdv2lGg4NLgi7IMIRpRClPiWgy/iPFuo3
FxjlHqTqeE7L3ngBh3yoY1VjSXP4w5D1urA0iMituBjHRDxQb6vocsby2R2WOVPZbiI6y/s6KG2m
ZREFaQ+85sEBM3ZWC6TF9ljtrDKrfXdQYrC35Jw6w/yN/l/+mOaAInnncJJ0RYQs9OxwPHuaROQl
aSr3qYIAsQ8U9ZTmgkhCUs8v8qAbfZHp+Q1/sWnKo83vasViqXPDcyf5ks4M7OuOcOwVjWl0RHYg
vrngV+4t2Wa7OLbvx0TNt7RLI+pASrlVvgQMlfEQXcZQuLFh6vuAOKvnSA2GTe8oUEkJMPQdtOj+
0PMwov1tV0NKqzCckF1SXIiHRJjbwhzLDY8TC3CZsDsNrdrdLgL/1x5U6cNYwYxzczIz/DAXd1U0
JnCzXbHBvbMcmszuNdO2b6aeq4RUe6w3NnXhqmmbcB2OY/VjZtSkw6Fs46s64TYgGSKMCeAqUIRW
1RStRJ6AhyZI0GOAsIJwo0OhsyjoRZh8S6aRKE+Ec21aZ8nKFAohV8l4M6t4P2Ml3/AobojNJkiU
GRsFmd1d5cIMvkCuo8wQPfxdWyWn2Gnjs6M2s5/mhnMhJwKuAhAakUmaS2o05gm+all60eBqDC2y
eT9NZX9pEZNSUKMpKQ+cVRyqcExOWWJERAsn85JrD58JdbqS8BgxQ+svYfgnXxdW2Zakk4JXzgjF
tZ4rWhpdrMBICIz6ONHMXoJdexyrXZOkBxf23ZnMl0OT2OMuwLLSOzJdcHrlhSwWRbAoM4ajQ0s0
r2yP9H1h6spkp42K+9VlZso+51sD6d3LI3P2agznXgJKkHDYvtW+jpNo9qVuP2uz9QMEfv1ExZo9
ZTIvWbSk8sXOTGUDMzFcQ1fKbyaLiiWbMP+sCKhCAY2SmSQGddz1et7HB8UoB+H3tirtnZ2CQGPR
sMqTMkAMWBWTXZ5o3xBvqTtJWDIGyFiEIGUkT3meFDd67eQ3VkwfGao0CygomPYlk7r6XMgkeqkD
kog8XeEDa1QABxPk7+0kSDn72lDxcN1iNjnEq2e8JRTL2GeVwxvFHatH3pb0zuZMI5k+pCG5L4NY
v6M+Zmea4rQ5hOkoX/K0bF9kJ2kiSHwVr6lY7OVyboMnIOvac/oz170U03gt6zF40tOGTbgIYsX1
KhIWXhSzwiyuY7gleiw1i9uM5AUuEuEH5cbGqlBuhDvQ0ejGiNsjApP9P+ydSW/kSJie/4rhOxtk
cAdsH5LJ3JWSUktJdSGkKhXJ4L6T8ev9sLp7PG1jMB5gLgZ8rO6SKteI73tXfM1lXj0lWB9sZkz8
3ZgU+Rm/nvOW4Fw/s7cWLpl6U5pYJ7Zjx6MMpY1civoHwbOyBAY4Ssessjunyu7ZG/VyNJJgqqc0
3jG88puVRgrh0SIS29smlr9oe21ZR4AehjTasEz5F5noeLidtmBoJWqYd0lTXHVBPg/R97EdSXuI
yX6i7Dm2i19iQDy/GRpzoSKNvIrvf76Y9qjFBAhAT1In2+ko01xDkVPNPlHt8VMSIdkQCoyXbAUF
iHYon2z0Y+U+TzGFr8qClAUzm7NDjQHSvxfN6rnrbUXSSttXT/aEooK3EL41mKKG50deLHhIW+uZ
PHeoGMZ9sXbK3NG7O/4aHbDRzSBI2rxzNCN5zpZR7MuhLL8VyPQfM9dvaJmuPf15Iu9pQWKKevze
GnjSBzHqPEamch51Wka8ec4yl8jxp8omll4ngmoD9o/rHlyGV3HUCOHikBDdz5TtJd3wYP3L0o3d
Vyo7me/9oW0gMHwa3faUCogZtTnfnw3hNDQVluB/p4lgY33D55CJzk6sWh51+qMqOpTzHDNUk9qo
3EuLhZtLmPsrKIhIoF2LBJ0iEIrk6vtkNPWgWUfI3C0F8RJoA18MqYsQN5h+gpOmMYJwj0f6iGeq
VrP0Valkepkwtv1Jg/1/afu/I20XqMJAPv8FGv4/HMt3KQEAXbXix3+KWo8///t//eun/lah+n+s
VW4u4xaSUuRX4LZ/mZZ99w9kdT5fcQfc2kCG+S8qVMv/g8QypA6QCCYCNRee7C8VqmViWvbX3EAE
QniN0a7+RxTtpGH8kw0kjG1NpiAFkOgWrMG/eed/JSY0E5SnPWfTudRZJJohMCwKPElojw5pb8x1
mFkY3pD0jAyCs2aSf+XUvfk1o07AZagIZK2HpbtDB08W/IZsD/WND7BlvRLdYlL03hmfsSfil2Jm
CUpjx/42otG8a/S4f1CTr0W7tJJ2TDmj5t7FrCJWMDrk++81mWSHtpfl2ZUzxduz/Zi3vfmpTVa0
nHUOb2+DdLG/jNK3yhcziwb30qlG6dhynAmrlcUp+FOqhf1FdHPw+zj0JYXmSzdhtu2WrdnqJuIF
c3jn6zslwLqMU4DSKWtNg+GTygje26cY+x/hz6KssrVULH3BBsDamkylCtpUjs4RHw2LIHcv+U8D
oBoW2b2Y5c+88ReC89M06PQmxYo8CrGnCvJ5yUzGDulG8sBfMe8Wl6qoLWn3KT3MZk+MBmLCsDe0
jzmzsFHpkiTttnM1Cr59OkKgd2fmCDxCKnEbO1SW1t0w09p3o8+ohJLSNY4DVs7q3Cs/elWF5z7V
rh09t/0ivCOAi6nh1Krt/Ew+dtcEbhvJt3FqWQJN4QYZ6ileA0xHzTCXJwcP0LmH1aLTvSCaUWBD
5YxbFmorhj728OfUSeimjrqRJEzP9B66rz1khpPRfEEwOaE0h0VOqty6KAkSblxyGD0KObAPFOKt
ViaIj+o09eznbg4YFk/scZame+SztByNLzERua6OEWG9LEMUEUSH7MUgAYyOSWxjQyxkzk35EXeq
Xe+UnOPXzv2w6KxAgDhR7hFNWJNBMh2/NI7pqG5eElHJnWCgy7JqwiVug89ZGLqCxFn1kgMw2iYn
QAbQ1xZTCFU+Bu3scZVr7nM229vCFsd4aO9swlk3ClzOTaur1agmoA0EFQ9YiZvBHjhZ90L63iN5
Ge6m5Z/Z0VbQb4pxeTfoSNi5bhrtonF50nPZHZsWG4Oi4ulCCAVmJhu8DNpEnHyN8oSsM3BHaLAg
hTWnJ6464oK8Kj1r+aKOesNXUzi5ePEX8b3sPStoqLoDW+61wOolnRul2/cn28RTibPuk76P/NSm
VnxuHJe2QFXoYVsv+4qZCOx82FnMbFmmNdu00MogbjR83kBFSRAnyZetQPFmsqn8qCLSrdGJtbfa
zAt0y5u2PkGxFxaREtB8qdFSqCdm+44QqhQMR9hYylppPPDo5VnaC+7UaMZaiZRn+Krzetl6icmL
w5ftgANum7k1XTSx6g9V0xzLyX5qzPyWeelFGdHebwc9kEI9p06/r/QOs1w83To/PZb0meC4pH5c
8urHDjVNo/XSNc3eW+Y7KbQZ5+Yw71ryp8MxUt0mjqzXddXdTGXRbY0CDZMFdCHKydlKcpeeUq3E
TWgYgd87rAG9zSGYQhmt64AsZpooYOeZkgVZXENShgXR/YFL5hufrZoaAN4PZy+IfQEG84eD1+Y/
lLukm0bo/snhuDwNMFYIJk15pVFAHgYinrZ8K4zHOGkeR0lbmMeTIqjmOnuW/MjX0ywbIhcvDR7M
c10L65aKxjlVNZEUvGHs8nPtv7tN8qZrHaXBYv6F0d04xG6Hm58U1Q3xoZQsaJF/Gha88BQv+4+9
ObEBKbRQmXRvkdM+TlDsO44J8HIiLdwAhKD/xrkybMk3o76iNnt5lWIYg6ZHuqfzRu30qhmuMNrJ
zZzJzWpn/aZajWx/Wbx3MYJo6Q/3WI3hhbATzZhrmcO6W+eUnC4MrtGgk9xqZiYPr7I+Eiu9Ii3i
dmD6mzMDdlD2zzlN1DtBz+kTeWZ3NUhUMBu9fHE1+WLHeKWIgf3olP9GwNBRDKQv1sZQ74o8x6go
pl03sUs5cu8LGfEqNhb1vnGDaqP9URKjEdqt6g56L57riN2IhNqKmqAkJ02gmfRrYpg30jgveZe8
OkTNbkSuQp1lAxR8hVn976wOHSo+YOz1LK0178HrzH2Xyvk289YVm3qMm4Bj1PueRbHxltues21N
l6+aZiELcEfCDceQoMuT64metbwR59aR3qYhKq4JIr9KgmzJPVwQgzomVX/oa3ka0yjb97lOfZev
1RuMuESAYrCmHs7deJPlF5vKGqwfIM1IcPtK866L0q3HpADQVG7b3OVsuMECah3W0kbfwJAdTGK4
zCk2Z4p0XgxrPJRRxcyuuFil74ei7Z+QvFwR/xY/xrk8+N7yhmk7D8nAC5yZqqyAHvT0PC4m2Glh
7JDEeIL2GFtdZ9vKx40dNTXgf2Kc7dSmXk4DQemG2HyPqqG+4Qahl0Br4eBDL+NkGguzfCB1tMtI
1aPKuedeq1MQhqWy5dYwDKrHh3q4CFwaQSpEffCh9zaRqb0k2rRez1O8rRzyTzz7OumueNXKnPz9
uKYkxlpyC3RjIZzxVkrNO/pdpk7zaL5YxF18ai1rEyXm5ZDtbBdaiyBBY2o3loUg78A9K3Cf+T8K
2C8jcdOgZ+G/dXb5MBHxGDSZ9lgsyXBPWeq3rjWRZsxOdWqU883rrPx5TrOT0Iw+XPvftqLMm+8c
r9ZhMpboQyqjDSc7aqFQNBHKakz2zkq0e17NmpZZPNluJPs3pv9Bx2IXj1P2Si33tPFJSf3l0K4F
f10L1hUz/6g8d3lyJ1CsbPDezQxpeOEV7qtLk/pWixwM6W4in8sYbfk8IefyXUgUQsgwh1vrl4g3
TG6I/swglVMOZJ+HF5NMglfvZ91mn4uuEXLnl+M3PCYhXZ7JNdfZkZeRK9uVtVEEXtqCu6m6xcKs
t/m5U6o6gP9azAhlfGeIHNQIf41mu6ts269uXkHmBsdtMjwSMecdlOs036hyOFT9Mj8j67J2eCV9
auCosbnQWf6zybwfnM45USeOvx3aaHhBs3J2StPf1z5yaRuUMIxqiu0kgN22J5YvSLDNwKlWUlxL
04RMEnZzQelCn0PfLZfCmvzDVBng30nzI0d3FAxznhoPdT0aTxyQHc3jBAt4VC1NSb6Hb+92mK4z
Lq9OK9+RN+OLdBZ7R7BW+qpPrbkEFdZICu/R1j8ViWl8lrntfJIMkQA+9bFP7kmz0Qj8CNXAay7W
TEeF1pkBeDy5w2r4HPQVaLiPWFRWNztuJSgO3AMFkwcSzBTwkXXeKKbk3A6Tu8uKMX7yNQZRwr1y
yLJyfG19dXTE9LOKHGePO+ITHx1tkH09h0MUO8eorMRGzVgCuCj3vHMnW0J5+yn0c16RwzNbw/cR
FpwdF4KkrFHi2Tlq5TZquAOz6pBYZb1ZohrHimfkB7MX1iZp5Xgq9SmMWvMqE2m+pPiR9nnteOc0
Kaoz9Y0FjLn/tCiCTehLu7XEwOx143PIE4YmGQG1FNELBFZBgp3YRpqFMz8BSe/sduMRKndqnaUM
3QZlaclnD7C82yCgpNJJK+uATPGtR8caR0pqb/Auj5uuGTeeypLvk99fHIb8nU7bBbEk9ctcEe2K
F6hGVACJDxJGsrBXbFlXwBJ7DRosdgG62OOPVWXd/AnHvRNT3FsOLxXFSPeaox77YgXYenvZzRM2
gbamAdACTzWh8u406PodUQDildSWjqCFoniZ+w7sQAC0zgvxBEQKk8RT5YFMbDLMBOF7l6xQL4T/
zbuqY65LQc9+Zq2xNWCsH1XKJ33OqYXTEQ47VGm+uEZ+aZLBuraghMHQlL8YgDsCG7rQkAo0VUO3
Bgh7PycdsgS83y+tJVPEOEO8a6zSDy2LgQc80IbWl/ldFnPALBO6DoLKm6vjRZ9618ZbP5udfTJl
82OzuNrOp5Y7AP1h8jFq/57Cyms5L8NV6Jiuq2YCkiKbM7H05Sqkf9LoZwwoi0AzNI7jBknTdIGC
+Vmxc+SG9i489RHXzt41uuHCqrvwYkC0AgJHXjaGStP2efJL8xoqUSlzvaD7rw9N1j40qXku54Qj
Mmk8YitSfVfXrLijaM292Y97UdnGxpTyvDp5mBX0k555L7abmBszVR+zO/yIhvgTdQ+fn8p8HPo7
F0qzGhUR1diZv8PNjsFg5cc+RW0Tm+5F+d4bttBt61OKA4BWbUSM2yiKCAXSSt24EL/yKCcmNIKR
9aCHFk83GX7waxZVEyOa9jA4zeiBh86Ka0FGPF1ugwbpTp3sFs/rji2f4O9Lm3yZ2cRnJCJwJzEF
JN9k5ViHErt4zytZ0PeGMOrKtYWKZq7MnCGval1KYNvycepFfxi1uQl0+PC9TJGDBLVo9SSosr5+
F8ivkLeMNotO3bxM9IceCRkZj0zWGTkoSYlEp7R29aLi86QPzo5ow+elVTEEsH/ve4N8oCbc+GWn
3XBWSeqcatNrDyJfstNQRcvORjvzTBJsRbaf+GCPl3fkgrDkxzoRVvEYjF0VU59EkMlApNwdBkAr
hFglD4VWva0c2ZhG19LwwaOYISuVIaAs92NpWmv1E4sVqV+YwPp4C76hAdzq97E1UFpZSzMkPSy6
d4zeORCs/+kVg78phPvhxjmvGIPtXTnk5aGVy9FuR4W3bbwaRcVo0SWY1DP/Oz7/dNt4rrmVUMTE
rdkloxAMBgQ0Q7c/BXSFBjEaTT6uxbSzyJ4GHaC7FuZrl9AGdmR2PLr0IwSEco07jis75ERfeOvt
MsyzFXmv71movBt2C2vPOgzqYs6INjLfZ5omi+2O63p1u7MxXJfOP9PmRhh9Jq0t3Wr2ZsiI3RhZ
QWCgmrO7dMR6xnl66OgaCtq2Rs7Sd/oZ9qY/dZX5q1HD3eID3K/7BVqJq8HpHs4qLh5ky9tYZWSd
+5kIjTyfAm3SDLoc0x41gqedJ0uSi1QIcNPiLnbcV+LxOlKlVp1Uzce/m2fCtPU90aTjNu9t9hk7
WXYDVT+B5g2k4qT9l6rqR6fq7xYK1zftgiYppqA1ati10ObSNl2UG3p2eXo5kI3ZBTqc1wZWPjok
Vd6C99c2g8tymvimBqQ+UccwEBVLUHa7ZQj8HF35mbr2EaXpw9xXM0Woi9iyRp45ol/R0pQ7CyUk
6xafZGNxg37sIDeNVL8qYxB7qEigFMXFa/UmgLdxW6RGassQqtEhgaCBOGXZUeU3WnKBTqZp8nYi
N545O29iwWbCZ7sPM2eN+fWmIG5ZCXvQZqVwZIAKbA0q0k4Jgnj4tPKz7HGsyFjjjfTsPYFVydbB
Gf2CJfbBVX6/nWtDbM1O3/WdDQ3RttIJGJa1rZO7C+IgVz4XUfLlGfSfKnHOPOcDB++uzj96A9Ky
9361sOasuin1XYaiF7nwt40sA4Pk3a1qxl9135KnTIoERZpJ2FiwN12tBRS6IdFbO3NdJf14S/Q2
pScG8g5Ore+ykg9twgFN31RLdDo2ave+GEZx0pjr680c52ID99ltx2Zp+Uvc5JR2FhtfpzuypBu6
3SY9RpPGORO0dW51O3AkiRCobPJhB5ITn7iy7E2mDLfhhl6a4aJVqt1bnaDPCfFCe0zzJnrAN6eT
0d0ZLSJuCGpYt5mpvH/WoO67XUHC4bJrtWxqA9NIgNsc9oSF40MM6U5SI9TAn/Ea2VEN7jCA918G
17M+EZG6WX+JDHpq2+FPDe9/Nma//6quH8VX99/WX/yD4YJzLun/xz//2P355/irWhHwf/whLPu0
Xx6Hr3a5fXXkVf+NRa9/8//2f/4Fnv87aLwhdB13wb+NxvNc2vif4TJ//czfWLz+h0fEN+UUwNys
RmunxN8BovYfDu5siDbX+Z0ewP/6OxECJfZf2Lup/7Fi8iQ/YBjGnyf+I9A7OTT/RN4RILFV8Mt0
BN1oyZ1V8v2vkHdfVOTvMdkfTC9+nzLA576DFcSy80bn0xPb5KGEbX/zCuNtmdBBD+6y6xBq9qti
E42NOJpTsRy7Vc9ZGpN99FeNZ7vo9dZddZ/96Le/lohMgirhjqOHB/vUqhTF4KXftN/q0VVHalIG
i9M5TXe0SjLLx+5NrrrTiW0v8/riTGcL2YVreaU5NQ24oxBbigHbExLTtQbvfukEzQyrvlUidAWl
Vo92F9nbygUaMpZpeBapn5Fzh0Y2WdWyFrLZSaGf5X795lgFePKqrXVXlW2/6m3lqrzVVw0uQxnS
x1WXy1QXWgh1BwS7w6rcXVYNb4GYtxpAH0eU6Nt2Vfqmq+Y3W9W/5qoDrvMGwn7VBrerSnha9cLM
OnOYIyGmH9bkyEZVnK76YiQGH2JEcYxo9sRdVeyKFNmwXHXJqqfanHeVQmE0ywXi5f53TLR2H62q
5kFr5kNtopCd3cq4+av6uV910LhkdwU5icroi1vGXkaks8dXXuIvy5BZ5XctaVxTKLwRzq9ssrcB
/dYj2JZ1NDsKX0yTorxNHZPP15ha9ETIq322sgWGWSts+oN6p4EDrNNrW+XTG2nriPJsx3+dCxN8
pKoGZJQVGtRk9IuwmzIUR7j3Ht2JlpYSlgZFqhjtQ2969bubSvhi0uHy1zIr7bOdo7vXuYKuVvmb
f+dSz+hGr9sL0k1vS5K7wYvni4Hje0DN14m6PLVdFIGGV3p5ajSFZqShuqshZnKdOY2qSK9kBFVU
iZhUik+u/O4K2P4tmatliIMjepUCQt0zI+oBi7R6MrLKuJrOXJ2tlY9FfCK/15TTpRsILgjklHN8
V0hi0XvdnB8We0yvQ5/F5WaIrTns0rW+kRQ7dsoJr5tNGMO2bTzro9HN/HVBdPrZDq551ICdZRB3
Pa9qSxsMq+RMeS9lksjE07WvVTeeUW5iue/5lTgYCeum+3N5EDEfTXuIluxgdyNPvuG2vpF2ymNk
mUPT5AzoPUhwygKTNMyw9nJ+oUGcRxPmbVqGy1gs27kv6veE798+pWJnDSRAfxbNaeds3KTPX2uj
TK9Lg2wvbdS4Nwaz/rJn1F3RQDXA70cmycrwduNg8OtzUvkf4zUHEWLDhsOKEu/RmvkMWlpf/MpX
2URpM3t30pqCylnwKKXrE/8tG8NR1b+4c8FfzCMpjvb4Z5lXtQDadJj3Gdq+//6kSZsdZqMwn7NG
LaiHUspOQg9K8H6qVzwCqQSKY+SOryCg4huYF4R4X1juY2vH1rHKovlmoLDYti0aIREPLn3kI28q
kE950gB0aS6OJhp8pqL/2btJei31yrn3DGc5N5EhbqT/ebepoToQiAQ6Xfl29N0XqFYnu0gQe0bQ
WNro8S+6C0UxeZxoT1S/j3tFROlTE6ONqvIeumh9t4qpIBQ5XjoPbDsq+4AITS+oiPq6LPC2F6Pp
gGMdb03pc2J+/bBWX7o54yQRjmwOnvfuIcBl/60g/6S6dmVyZVh5oA74eWxQzox29b1M0ZcWzhL4
3p3oB1R28UMy6hlIQXKgkvmXPflnCtXQMrOzl8K9zZ2JlifZ9456BVMjoFCfvYuD3J5pzSbkStuI
eiHtH7by1nOPDRthknJipIZzQ4vw0lF1d3XgIen+9eKt49ZkPbqADGmxXCm02E4zPelRdTJLN3ow
em2+N2YBV1fFDNWT54AtVpkEIBmtcKmZuVxcXodxzGma9zImTK01fpYx9GQjvpqSGskmSeuzVGv7
rCiI+Bf2j9boD6VnP3JNQr2Ng4lKJI7etVi8dZr3g2o42MCyK0B0qMkolpJYjsIES+mo59iIls25
dpzqaTBXwjiR6mcx2gBLuGFWF+Cu7uenUg71yXezPa7shOJoxRucOsZuboZoI6clI2HJeCGDVgAb
oDycl+KoU4V3mDiEt7o31OFcZqwA/oA4TNU7rareGx0McqY/67Jkuntq+eDjJSBe0B6jd90omoCG
hc1gLL/Mpb7Vqed+pWJlMqdG/+4iod0aWfZM1rH8WICzQ77r3SY1gRj0ocQOgOz8ZPmRRXmxAkin
/zc/xFKZcJmebgUKracfPTVF9zNZ+ijUS2+5Ym2aiFSKMUZQNSSIuabld10pRHmpDOeac+Y/8rFq
Q4IwjQcaSqwQ7L4EUBk0ecjKrN5anQauZYj6C5gnC6HLjktRZSBO9Qf0omBbpeRdGuObTtdtAKkB
tIeyh1iG4QdBSe+EK+71pYleJqMm6cbMQO9NFJQVFSN3sNkvEVkkgcPXEJ1TGb9RktwR7mlue8yD
l8lDnsaQ4P2kDnK8ufC4L9nSrDMEiCgspMNSRk0e+mAReSSojvJFugMSts5iwmVP+UK9mp98WHv4
wS7CLKUhEHSsaQfTf6Jo1gwX1etXKPfq0bQwh8CiMVmZq0+zbr1rPdbT95KK9u+TMMyr05PcZDNh
bVonVVsSf4nTKfoUGUNS2jAtuF98oDIZX0aMC8apE5EBidQp50qs5bDz4qYAo/Hi196ZNeCC1gsy
E/kyb2Kl0/MYa+FIzdgF57PFJ6Yke7RqVhTeUqSK2vNQXSvPcE8WrrswauwijLomevVJTrih9kxl
SJM9hRy9X2pXOHj7yKSQ7Q2ItjCd8yjIJ7uywqSdf5WFEPcGRXAvU5tOhxrNwDeH6GLidZZyi0gL
pZk7dVvNqtMA9/MxK5jC0HRrJ73iAGNLbA4VrvGgRpKB82KJcKEYHg8rx5Ro5Z9uB5LQtdF0nzma
ftdGZbvLzardNwKz9UD8e8DMcDfjkSNOYh+LGFWap95l25JLLOlEBjCCrVMGtFpKY9eusPQ+qNrM
2qtK3c2U1OxbDCYbMUTmzs678UFlzHjZWHXcXKN3v0x47xrZTbiHMu3d7P0rucTdF5QpA4iz9Duf
RvIdoa01KbGQBW2bpuD+iq84ETero4BAfru6p7kZAT/M9abTJ/vVrOf9PM3xtjPV0+KY7nVOhbHB
7iH35BXsHQRfQQ7HUY1V/EWhD/AgV95IsXM4puz2sz7Pp3Q0umCQXXScmuiSxg3p9La9dQk+PS7K
mc+RJEsCowHN7UYI83zzM05X4+wOmpOuqVtrZ+c+K+h4fjQd2Wz5CndTDLU4WZSz+JoWcyXEjY4u
w9fjBdnelC/zcWb+VRebUSULZFxkdrh0cqTneoVVbFoBZQ4NNNA4VjgpmG4XE8/9I8k8xDgbx4wq
ceA2/DYX1qOm++OuKP1VgDlMT5GrVGgsqrvG0q52crStO2R+b40y01DVzi316U6Xqu9vCR6ibe7b
8r5xa/uzm6sFor5Un0Zn9HdTAfCbGuNXGy9YY2wx3nnjaCIVQTZrzWw/rN7dA7JLcUH+2NxiRpWQ
kjW8/Jr7neC5td59kB9THy94E1oLkUAUnQotdTaxpFMhazrowTEFIUTtx1VZ56QrWekekv6ZQu15
Y2fWWZkM2oj0frpiGjf0f7RXxwC9qKwfSS46FPKpf1pgwssQyIChP0bQ+KnD5P2kqFVepqnsmOM7
62A6KVY76T/pRFyRWMsso+Fc67OjUhH1eEpZy8XCC/dY54X6BnWf33VJ8YMFlOTjSjQDksJ+VUzC
qW6hen40RcGtrzXFT5eOBc4sSrN3dGZBBRhEKjO+OKHAB3DrIx9OxzRuZirtewRZMWoLkZsnHb5m
6y6KbxqtOq/OMA1n+gTLi8pHj/inpc/vs7Ihe59uw+QTe6YOLCpTytCMhKtA91v8H6yGcDk0S3k/
AZ45OMbYNm4o/z0Ke9z6XZkFkZpAlOSER6alceS7fhkM+lQ+A0dVob3a7KLVcNdxMIaeoY7pasar
V1tetRr00hirnrGa9pzf/j27TFIsHnICD+cfv29ihhL6M/D6lavtDwntagHs/3IEMj2vBkGq6Ve7
oLlaB9Fsjr+S1U7orsbCdrUYzngNs9V02K32QzTul6xFNVbHWBOdQh8fwErgmFfjYrZaGNVqZrRX
W2O7GhzlanXkgb2w+EVb10+qnSYxROa/vZG/oYz/bDznLv3RVl31q/8ngvMblflf8M7/Q6iPIAEJ
//2/jfpcv6b/cvpqu6/lHyLMP3/sL+DHNYkVJnSEvBPyo/7M+/wL+HHtP2z+C+pHyp/BLcFg/sJ9
LOMPQphcNBQ2tTKkBgE+/Y0DETjMr9N1/o9uGQTI/UeAINSg/zsQpK8JHR69cxSEWdBV/wSCBLVO
CBXZ44krSc2gbE082jEX3xkvsH2edXLSnmIAlVOlp8lwpMejf0xqbSxIpjVW81M7wr+j5EwDlyMR
oUwrWQJmYi8QMaWPcPw6SHppbmK/kYGatekaE2VsbhEPRM+zKO03pxw/cmNhrsoL1pPIfuqzSj12
FK5URAlTiFdnNIs5q2/LNtCXkeyp7khRwmPmSc9AplOZm77u9Tc/M6Sz0bRU3Mpyyk5dC2KN2xxH
e80PTo6rhcg+5muBfWJraIZxi5QgyBda8he+WphPahA4iMdCtUcGPfRUFtmeH+aI/kFNnR8oi2y7
3y9UpjAztG7yyftPoau2GhMmY2yPdtYqbw8O7uN/LYajgtYIUHryg509kV8gypUkcAoMMN9GqZo4
KHNPf6PjT9059egH5MogO9XRnvZT1x5HbeBfN7wJE5UE8+3S3g+mtMLYlWA8hRlOUwFiz5AA8+NR
6SDqWHsfBtN+8npZQKsOpnFpGaP1/USM0SseCXA5DPjGW4sNBSZv1vltLOXzvVfn2i8U3X4wm010
Ah5Mfmp5N19rAKT978fXrY+KTzamf9p22qOAFSk3ZcF07jpuOe30lkrWAYs/AgKqeVKqKcLOW/qw
VOOQbNw+FZeYXmB8e2Al2XRxyBpMDlFuZOrggIGYu8R2YZJMfNbVRkZQ3NgNs5OyquPYWgSpICYc
dthsEXCi1HR2jP4e3D9z2WEggP7NR4BykkPXbfnXkV50HSkjTPj2E57X/LXVzPwpqdvlraGy5uKh
vHiWavR2MJKkATVFYwJPDPE5aqzkm1zQ/uU+jcpazZvtOUQCQEHZhPasmVcSA3poK9GVexu0d5PZ
DQIXVJzOKiZT74pukb1ndT41NsL8NeGFpPu7LYpqY5iK6JpYyDTb+VLvk2uWc1Epf8jrHcEtYhKB
ZY68w5uxrVwZ9nHW3aLCX+5SxY5jVlm6ZbmI7go81Wy+8eTt6RY3dm2emK/54GX7wpu1apM5CbKL
GZOct88MvXvqK+uNQke4aVv/Rib+IoNlbCaaahFuKBaE/K6II0XHueE4u5SKqYCG+Zr7NMNERzYA
zNfgtZCeefXQOap47DTT2U3LQs9PahmnIS597v+GdAlYjVUW04dkQ6lTYjVrG4eYzGDKbfNlNhyd
7gGs4GvpLV/UeRpYrzK+GIIxg2kyynZlP84huZnIGPRIko4wddqeIaK7G0xf3s9M3udSm+yH3o4R
PCUjQdq62+kDMAcY0sbTfOuSs8IM4Ay6+8ZYlN5FBpmICxc8Ovvq2C689aom9aIEraekyqgSuVmk
6ZSBzs+Q3eDzpddki6SMgNjmqYH1kTiqjSTEtIhUl9oo9TLbix4q2QC7mHV7UnpdvWqOvexFA0UQ
mgumfygZXMFhuSiDcSXvYT4TRjhzKOH28TUzeA75pG9HB5hpiurqMZlV983n+ZtHKwLpOdZF5XZb
R8XtaYiQxGqLM7CVTF4GblGSLLHRG3yryLTxwLolltU2F8mz48a6IkEDcky0hTyPJJAvwUjX0Ean
RDrdmE7dBa0/zvtEj8tgWoqPSlGt1KaLwPrUuNdqGUhcwFSCh0f8T/bOZDmO5OrSr9LW646ymD1i
8W9yHoFEYsYmDATJmAf3mP3p+0uqZKoqa0mtvUxWpg1JJIBMj+vnnvMdQvYhyg02iKroGiY4rS4q
yLEJVvCj65HDnEY8TqXW76P3XycLZdmwAKYyPxQ1n1AyhUDwfn2KGnBPj5PmjKK9MlhxoeNYHW5O
AupTeMKo2q+2U8zx3FQYBPg4jPbV8m5fqOO6ucJvzysphlyfR3McwGOMRljd8die73BvoC/WtYZl
2lf6rAAh/q25+L/j0r9bkrnCIuDxz8el/ffPpP7jpASd6fY3fp+UMED+RsEB/7Ncmrt8F07i75MS
cxh5Fcfy3Fvl+h+Q6YRVTNNE97Z9QphwOv8QVqGwj2pNnxQvU5bHhPWfDEpUOfx5UIKfCpSdlwWF
kmyO89dBKbci2Xsi8u8IVRn7OKLR/ViJmRujEUAMEPFiomDZQZunZaJ41Gnjhd9AXP9IAPY9uiJ3
vKVVO0/0K0yvuTDSIygvLPiFHbDobyo/YH+sKYNeGUhk3ZVsayxRrsdRPpuVjHj6DWnh0Lgdpu0W
wTPL7gTMdhRmWQQb8vPVnlJKPoJZL5flbLHVLgsX32ngbcAM2Vgzw/4hx3iJQ9wco1OBunZqe7vb
zv4gD3aoxu986j7cskMIC1vzvRhrsTWbtPlQZW7iESl9EvMtjpfM4vsluEZdmK2So56TaccR5274
RRl3jCgRHkQxbBJIwyriJLFZIEGy6C3sIl5bcCuy0zG7x1ptvw7zdCPPNytQuA1G8MS8znBPrx2+
rxVe71eCFSEn6jTfT9XkbBs7fJ2mwF8P5ryMnKF8cDND7txe2Xc8UdUerzqCT5amJ4pkxr3nJ+k5
NIrPsJMo0uC61h5IhqPEDLMtamNgHy6i/Rx5ziavrOJHWaTYMRgsfzC2B3IZtKrehXb6o++pvSFS
O715zGIVhdgZVosmiJeyLIIP2+7hRooMA3lQv5Zp+YrrID1XsgHOlYwD2EHDW6OT1WvgrWLpNXho
FmKsUGHx0XDqO2lYPgo9QUMkRNzsb+/IZzm0/oYwNqczC7t8x+JHpotECGjz9SBWlYFcsTUJ4M8w
rm4PTj+34qubW/llnlt9H9EPtEw0mHZGG+IPqTl5fBWnZqMo3C1tuoxxJTGTx9Fvi5MHCeqUoDWd
IQoDok2i8TIqqTZV205fJDqKakGFAb683KD1pm0zHrCja21LkY0nFK10N3lVe+oi4gGLyR/j74ld
gGdtCMXDWadMY+4bccRhR9w57YR5x14Ufw8mz2KhqpvHVfpDuIiDtn/BEQPulZioDV4ll1ytTZGu
7DgZNkNi42U3ShxTxHjC41CWbD+6hjZv9P9a3R5Kp1TyooT0m0NL9uo5RkYosc7byc+aVec6CIpw
J9i/npRnfPe1B800STIsb9hKF44yRoyGuIiWDmCVjcjM8JX9Xc4oJo5NxI64DMgMFzBwvw2+VWxs
Vh1fVBTpg55Kokb+QNBiVGgmbB3Gt7B2nYuRRwLMYxBteiwyjDj5OB/r0cCdGrCWP1BWODarMsKy
MsMYuwjPrdcMHlAwfLCrBLXsfUt2+FrAWtgGxdi/gGqpgUFVwN/oKTbYKcQEchoc6x59dViaQ74l
v0asIhYQUq8pRogqWEPWlh4y1KiIqNgY6OdhktNiGKXF+G0S9Q1pPocsEp2ToFIX35eYfAL1RE2S
fw2dfqcqR9+PCCy4w8TB6/lYs4i3MSdFJVro6NcXWHEG/CirJUrWBPNj3hbNuWwH+8m2ZfaRmrQx
4DciRTyqcR/MaRLtKzMUj1Mm7WWIwupMjXlGpmPjUI8PsSvVacbis+TwNO9gIVRLtqLJsioJjQym
DFexM5p7La3vWBP8u8aV1d62Bntftj19gxZ2VTABXJj4JW8VF49VlDZPhmhmcGm20z2iSc8/SrNh
ljHETHYM/VHMEq+Asli6IdgmSyslYiX6qVmlpIbASegOU3A/PVeF6W5kU8VLPxj8s0nklz04B1FI
kGgVwdt4d2oz2c0g1m4ljvCU3W6+BeI8/52HoAYgExo/rEwaWNwTZwmUvv+ZRRQYul5aX1uJSbXB
KovmZH7GuozXElfbihFpAL7fGtghgdy92zruTqosrvR79jiuGWEdnHNHCBzEHytE03EK9MW0KLBq
E5XLRUdR49qNsTiXLsI7gl6wavNgWPUicX/Et0XYKKYvvM1wwjgzi0WUUwemoBmcEoO1Ud1442sD
y23pWo2+AucP2ebW/jv8Tz4bjJWQuvBjUu49naukNziwYjxqXBY+8mLgOi8k1r0IN6Q2a+tzpF+Q
C4t+RlqgCXKc7Z03+DRgm5THPmISnQDr6GBfhsVVm9ae6cFchIo47Do3Z37BFRLLSqTDw9jk8asx
eWBAe9qDZr9KLlnRzkQ4ZDy+mLFPJZ8jxSEOkgaDfB6FO85N+BadeSL66Fy17i99nIIWKcBcASPK
lx7vvadstssbT2vBRyLdVqEF6UbHyT4MjGvOsn05jaqmVMiJ4iWO+2CXTn6/iYOuWLdOXy7NIDqR
Sc9pIGv7/W2TzAYNh+bYQGfhA5Vs6GdPt3HXI6ygpwMIi8pT7CmO7zEaP5PUJLA6mP5RD634skRR
fFO43O68Vj3QY+s9QuR7NmcXQn4YSXRiR+wVjaPboBf9WnpieG7LpD94fnmz7Xb7JANfKvP0VpGA
paDXBYSvyYjbQ4rsjQ8mdq9tXNUXfeNfwQzzBujPD9Bf7HdYPeMJFgXTOpvw4dVKU2NX6ME7lU2a
HezU29ROhneXjl4WZC/oQS4OvrJY0xAbLQQa0FMYxM0We5+8h65hUZXXwDqT0Y8AT8WShXeyRcdA
omZRs2vpIDglrjseGy+P34YQU7Joh3rVaFArRGP1T6iIT0lZYQcnQfaYR7yEzsqxtgCEWviZcybz
W62bxPqIWlTWsnZhZTX1qRiNGczMdJojy30uJHdemTnu2iVts6UUIdykUx59qH6eiFqm6gNRF8U/
7EOWMfawF2PWbwr6JG85GdwbZIzIGNONgMhe9HQP9h4mj9kxFyLI9CEM54XI4+I4dUdR+9ytCacO
d24BpBdQNaZ3UxTPmeFXjwxV3HRlwKPes9CP0zEPsvu67iziMHFzB2JnU/oOzXcIeGfwV9AiJ8/Y
JplbbszEjk8CNuFa2Vm/ixHZWWxCebuw/5v2xFHZUge9Ws1Z5mFWGj+oJc2WgMk86kpHS983mGaW
uaesA6bFauMF4/TZB1FQkE3AQxnlrY+5sYixvvrYRVZeraevKk+aDx+pxGTM/SzjMFrxQn6WfSk3
GWudejlXhtpj9A1osc2NHTe83F8KmVMqbLl5dW4mG7Ujd31u26XksuvG38EG2eAtEOaWpQ/ZwAvx
T+R5ds/cu6RYsdiMMCE2Jrdn1LvIOmjOAdbCTJtJEJi7yDHMn4EgJtDNRL76DhdI7XfxGoSnWjB6
qDV47AcPsJ7DQm5mUxa1N6eUDViBX/UH2Ox4Z09RtBaku0huzm2OA6lviaca7UqOBSt7KSLxJhNT
hRurx9ycavNBNDyQFhg3Mrh6nfU1NaK4xyPOgTDYBWaZ3N5ElYYT+hhMUZ/RokHkuv5K+3LALFZW
RVg+iSnJc/cQeUGaH7spCOuncR74qcEhmQxjXoQVk/IiU+AF6T0rLDEsK+LmK3h+uVjNSVytjC7K
Ohjp8/SjgRP3fQx5hcwI3ht/p/4wwNZtZnto9uxdJ7WwBkD6Zhukh34I5Fk2/OkaAfbd4ZPn5DNJ
/YmUFz5vuerZqG2xLDeUsDZT9V1FpnWu0ykgy2NhGh5Rve9E7z9piHIEvj3/u1s0bUTqTzdHCj7G
mw6mrgotbpH5pcKM05QP5phgJYY1f0vuj/2O7ABG8oRMPVOfvapdRhh7bEvoaWm+81XhrkXh2Uez
agHhmIoRwDNppSiSaeX5c+kshMHXM/Ompt1kcF9biCcTmeGGfX5rGfZCmkW+JEiaXUegscu06OZ3
Mm/3cUYDy8IswukRz1G8GrI4pZWy1yY28JhUaYe2oZxbgAdwqd+DPmmC++CXf51Jq4eRA5hs0TZV
eZjKLHuKg6J7pwjU587UDndzpePH0tPtJrj9sKMyybb00HH78uySEpGIzDz8l2lY+31j7ueslY9R
VJodkid/tMeHtM9bVV1JasHMlJZ8UYmy3izgY29VHb9EpTBPrg3oBceLaewcu7nFo9C0wBGYRxGW
zSMgvrZaUQ1eiTPcGfehSuSn0AovTKMnSvuMBDUpGE0e+6mOXRBg4F/u82IuXjPEsecgG6NtQKNg
vJx7yyZvM3TP7LvG7wMYy2UDkAnyStyseEXVJlPs2lbklcku+KSQ2J8Rnuok/PYVdTTjN83Ux8Rv
eCwC6mm+SBHkFAzSlXxVMbl5U2qMVwDbbBRnw1rbmM33GA/TfaJ1dvKSId2XTijuQBNxgZ183kym
8a0Iav2cxCzGySH7fHN4aOq16eXza85RYfPOH0n7ZELfG3ONKYNuhm1nD8WV9tlg5WjeV0rjTLHg
SxwiO8e5wOS7TFlE76ossiB5gSzn/nkbZC1PnTyH4TqtzBugR2PvnOUowAUBV5ZvdTcG5b2VZ60D
R9PnMiYtngJQDtuERFDi4w7AZe/r7wbWlvFihZhp/ATnUloNxvzaVVMzPenRwCe3MDouvN2lN1tH
0KbYC5uYduioaTzyI1EBVM+YLsal01o1tpb/U7pDm7i4r+50PG0pnpVPCH3Tyx/kn/8HzPpXYeQf
CPlmwPLJpHGWTToLMM/7C1i6kdOYFY7FQshovZUR2glaMTGqqdwbEJij+MMune2Q2QdyoBvDVRsv
sdaBoGGy12voKGu+1W2oM1Ic6fZfv7i/QK//9tp8WshcX1Ax89capNIaZGVG9njXNOpONMyKQEmG
u//8i2DAdsGg0K4p/voD8LJu4tJLJ3xqU/rEf75RbCpRb359mf9Kkv9GkuQ+cfu9/XNJ8q5WXfK/
Vp/gkP4M0vnbX/xdmQz933DI+6ZnoTwL0Ei46f+uTJouoqUPSsfGl38j6vxjiftLm8Qn66JB3ras
f9Amvd9uwBsHOD29Qjbv/f9Em3TFn938Ls20Lth/x6bexAsQJ//CTHdZdLX+JOyTNj031vRLxdjz
VjVvqBI8jtG54ZpHGV7GIfAyuQhcR78bdsE1Erli1w6NcYp4FK9nHKybeJY1A4Ruz5zGu0Q5/SHg
YFq5Regf674yHmXVNsu6io1jByRwwVXUf8TEMT1nQdjhegbLsLUaWS/Klknfb1sG2xo7rS0lyJ4Q
Z8Y2k/Q587rxrHnxLk+hazk83tkNodfLCIO+vJ9obBH8HIkSN9ZOcgtYwPkHi0ghtOUyD/V5uEpi
+b33rBEwNyuLclA0SzvVfMbhFq/HjublwfxKuJlxbaOwNcoyazObWm/B/EKUi+2tgQf5NZyHbN3S
Er6CH7QuJnWvcoyKRpx3n8runE0hyoDUV4OLu/T5+qV1m/UYbrsqCHdz26dXOCHYmCxL72AUs56t
mfpHotd45LN7NYeMjYT216UkbNSjdC9cs8GDaXrOKk5vppqyR3qpi/aAOHhOrDBiN1heuTiMNCSI
bVj2uwYA9CIqbDDJYU0zohObBMrMrUF4nCqP+cXrBjY53e2baPJu1XFvhrfXx0vkLYjMQf+txErp
MGceGpj3x4aVDnQhIMpabIyUlaOnkV17jHRMSTcMj+fvQogc3YxvMMhpKk91ZLzMTlovHLP3OIe5
Lzs9ETme49ALcJLvbaaPJ8L0et9ayAcCtWnTTpa3sUksrdrJdHlew7/wgng79YyzkoavdWhhrJ8a
9yiJF+I9IlQMc3jVt4riziLeJk4P1042clUUxjrP5BOD50sw6VNmj2IRMxdvjCo115apk61oyk8N
GTADfr7N6kgtxwxroxlmxkHa4Q9XG9mKnIq34j3xxHp74Y+8JWBkP4R1Vm/6mJ2YDX5pmdOSOmAV
WrptYeKa9/bSzqyP2dXWMlftcTLyb9hap/WUBM06S7N551VIhloTaUTIJ/BcYZnjZubukGG5QUNs
X4Lakdig1ZvRdiVsmSla+VVL6Kye5dYK+A3WDjxMHwvCJnKyZ2X78bkyk3LjBN9i9PnDFAuJiOwb
T4VrgXJhme6uRJGmVzB2Af5WdqpZjnWRinL1ZFZMKZYI86smA7ZqW31mzV5sgiwn/xEl/kbnrOhA
DIh1NTFidrZhXlJfQRHRebm2IObesEI24TaH+Utk/t6CDQxYKxh2th3vO2+wj+DnKF2xk+b5Vkqw
4V7orGw3E1zcwxGqAQZl07vZ0r3MfAbcZeIuh8VXDhJSd9KIZdhri0Eqrx5ziBuXqOnNg9W1I3RD
HyWfopI8gQMG3oe8gg9vq8rZp7bQu32Fn9XAahL6xqmiW2dL6vPOcPNvKXzgJa3vJIElq5o+GIyV
0Pw8G916O5FAAKVR4ycwyoBm+do7YJmzuXF0j4QL9301+IdAi3ThKu9KHahcjybqeRIy1+ux8Feu
iwJoy/Cr74prCt4xsvpL0UNLYg1hbefU+FG6et4USh9VJ07pyJ9vRbUdKbhYVG5VQRlCtwMZ3KyI
TbXI+07AtTf9lDUCWRzox7a2p50YboEZ9keY4XuCAWaAFRF7w0pVkrcU0t15tgWKkf0ZSgcWT8ou
dChb7zGy6bIsRUjtgoGbzkL0deWPoS1GQpBzRHQ4Y4lQWNaBi3y+QcMd1vnMjRZo5I2YXQa7hBxy
Xdgfvt+estiF3+RNLzSbQa6FebQsZsffgzSpnsJweC0iNa6aRvzwk3FcDhH2cMigT7bVH4Xbqbsm
sA8pfWcL6KjF+aYw0V9zKZKIq4bDiBtJ+VMp2BFpSNjB0329dV1qHelrzNYSAtdphkCA8KICvN6o
dQWo1tZJPsIZV+Xszruau/ORfEW/GexZbrqguBlP+YqV1k8SQ8UFchD4DB5C9HRPrM1DPs9WTIla
73kLE+UMDyyXA+4ex1m2+1hJFvUDXHnEOHtRJDxeklL670U+vY1R3+/ETPi/Z4ZN4gLdzu7GLSsr
YwPyxVuKcgjvu2K4mDFjvnTd2wuHEyRbrowetooyutbQDdaAGzaTREjnQEMrTYxXuD6Eeozpu5Ni
0XaKvt8Hg1acNWyq8FH5O87f9AB7gjo+JLj1GECr7xVLxQC/yTbVjreJxeiQ5yVyMbmNtY1F9joO
OEVBez7NXXtsc2g61LT/dIxGHIqqiDaGKKhPaMgteGS41pZbmoeg4S5UQwDBlFhHG+WrejUGs3aq
b4hdVffspl0EBCcO6PqodhMcE/cGTpb0mb500VDC38kkjFlg7rz7ygAyiAqBPInEzm8fMgAAXuvs
pF1jW2ZpiDPo2enHyiGTTKUU1QJrr605vakD0dxcbypv5F1BaApfvdfAfmglVQ5iaEgJXMBCGdNU
kRrQ9XFAaKXO/x2vf4Vr/914TfL830AqW6ZGlf5x6c+IevtLv4/WAUMyW3pMQwzYNwfk73N16P1G
tOKv237zNx+XAOM0HPPb1My/w7/fJf/zvx0fI8AtQ8sfMOmJpAzs73Hg3y+iJIn/eQfuLY77x546
lkvM0i7bs4Bgp8Oi68+2SEVNgKTnMzmwD+SML4rYHyC5UvpALt13h3czLsWd4Xn1NaU25+4GkyRm
WJrWEoN6tiYXaD5mXa5nRNYpv08w4eXc7ipAdUJtWZA4h67qrQXMY8YZL8C7tKjBX9/UUxA4c+Il
x4H9+wmREWRfbRenho3DhXLvYEt7RLKN0BS3bl6wNIxLI1rRHORvdZqoPdRM/9xjLAam17LBcHo6
lBblGNjHubD917S3a2olShvitmAp4SQ9cTrjRtWoao4gTiYanoxx4jD/lueavsO8CM4ooBHumyno
gKuMDNfI5huic/79GE18Ji0agVkzRzWdtjzXd7myja+xVhKmPxsmh8cv1qFS/YgnO5LLhKH+Qh63
33aOo65EacZDliMULOY8Iz/gZPaPDOvPMvMyOP8cW3CG5ti/o44KuajRxlfl02GxsJravjMYWvdz
KlkATPKaIfpu8yQYnpOm6x4pJ5nA7xhafXMjEb+RmM9DRhl4LL5PNhDpK9QMBdUeEhQHkG2map94
YS6g2ljqU84s1cGGj6++7UNc6KviW5F23S7UabfhIZ1+abMvTqmp7g0de4dcdc1BRVqzIi5QXD3R
bsQUYPwkzgNJx2Sti25nx/kbVCiAc/yUev412pWYkJ3iOFsC10Rd+nyjU4hr1Ir6EwtHYwfpN9lO
Miqe6gpbYt6lt+62qiFCMk8Y3EufpgZAWR4KXmI7Odt+3oB7qdz+3FNNxJRYm9TSzNYQbRIMcIsi
BmK5HIkIrgqiXkiL4TT+TDO7Z484ORXpxaLV2yZLKqZBdFEXVM4pVkhgnp4xcvCUOTedkZ1sw8HF
S0iELQrcORgOHv7dF5IaNg0xhGG/ofhwwcsbDyZOASWobsxypxsdixVAFBglQWXd6dILH+JoJhYU
GOxlSsBXM0lH5d2lRTh8VdTq7E0FXm3MgFquhrafYVklE8V+0BA3GZfQZ0b46M0o/ZiuG8maeR1W
wvoOJ6/FMmuO/XXQI4AQVvnWexdSMbWMK9k/WH0lP4ixs3duRuszV44C5zJ387UdRRHsXMA1yI4I
7bvUnttFWDoTyW0iN6QwI8t5cQYzOVJ34X4DhkMTtuXypl0KpYsd7ZrBRyZMcUZdns39FObhEykB
YiozMFaYsbD8ilUTt/UmSKryk1ra8Bk05jfDxA/gN8o5Y5idf3ALnRGULauu1lEQVW/UC7XWslAZ
1AmYceq9E+CPwP1nzR5DQbcC/Ea6oMMpdUrsCZ5Tpx6Y5zGqypTPszLJlM1ERtHEG70EJ+MvsOm2
INWadOVCiGR50tH+QpvQwYPNvtROwp5SQX7c1uzfAZ7QsLc0wsbcUp2QXklUe+QpzHxC1+silmZC
me92noTQYjlRB9tsCJ6ysc+2omuKfTw7kgZvDC6LsHa6qwpS9xaJL7PXPM3kvJBW50DO1RE70ngC
yxgYY/MxCKpiILUG7U6aId2Fnjm3926rjK/aE6xwSJwOl1nOvA3ikOtp5mB0WmDXHzZGkMgPf5zH
H7JIxvfZrawzSwxi33iuA2KE3szt5sbVv0/mMGLTaTcl8K4RkICNL4Tpu3nEi0vBVR6OgBBVuiyL
XHKNIzfXzB19lFXxELKmxGidRnsuWvG6tqjvm8zyKcZcvOVqG3H1cC3yjypVhOrzmUKSbvDXEvf3
d+0MU7keLHwXmL1LeI4JW6PCZN03mVYx9EeXhBURYVeNTfqqYSwAHBRulZtvwZzDgVyg4Fhd94YX
u83uowknmR1m/r2FKL/B76XImxTmlTxCfOFYnLao6XqPifgFhkt1lSQHrr3VRvbCTKnvGKloenMM
oLhUmVXQXuY4fwkq/0bJGflYBWlTXcx+Ki+hoL+vjUuPPVzu3oUxN1T4U/jQ4M9ybPPIW07lTFbe
DvsNPCKZkZcpy7ssNHm5fm5srBanwaItjIaPOhrtwiJ0fJJY/NmUdfbZ86qILQF8/Uc3UP4eC/X4
BOckwDk3QI5xNIXQFKb05S28VJ9mk4tOWDfNIxFTsccVbH4BrtT7cVYeJhiCk1Mk9UfuZlO9pFVI
72ILzkLmzriA4BqvZccCHNs351GfWvpIu5e4YSVIs47ZRRa9WnjSdu4jZByXQzaPrqOOblRPG+ho
TR9WpV3BZ62vLzHDLtYgv3pijWGdwkzTM0zlPeKYMu7znJsGoaoR9HSoEzadLqVkrMsNFiJTw9cx
u/kwQ219wAo0bsM5DPeD1bcvKqrLy4AjdsfniWLmilpporTscvgVkdNd6HmmuDmjlGSJcVo+UHKI
swXXbIhPSFh0V6TmLpOFew+FKTprEU57LHIY0OlSuqvC4Muk8ezLah27XnitJ99SLCEfmArzfVsb
zbZyqPpcpNTldLz9Eh7SWJa9JQZLsUmHLL9ACh0/GmQhimIs/51JP7i354pPXnI7NMewsG/MhNHT
a6Vsu36s5vANyj9BqyHBoHGUraSilAAyRpyhHMP31IjyRw+gjbzQEJm2O9RX/DPa93OPfbIlzZPt
wwnYNhg0TLrUOnLhN541P/na1vOjkvFqIq4zb5zEF5sm9G9Z28qPyC3e+Bk2jGDkkrYkXGAkb17j
eOknrmZ8BRhNTG+tRg3bF5P9DdFztqxpGuAAx3lq9gfesrbCDj1QZtR+4g57Z/bFBwo39CsbJvsl
hJn9ZMm4OaCRPkmcpevSkeVeIHsuRT+Qp6ynq1+QJIj6n26afGad/y5I0X1z6pYJAmUiZsfYv4tf
iyARFBdMQevRLY0TvxwbXavJ91XeyZ+O9nDadI3MSYxAq0wx8afFDvJC9+B4I6pX37uJXDQKaOcT
W0u1LrWtHxLNvIPpCKSBsfjvFer/5wplueSu/tWGYl99Tz+rPy0nfv87f79Bub+J0OOW4uJ0Zg3w
jztUEPxGfjQMfVJft83E7Xr1j4CZ8Dh/TSE8FlwAif5xkxLcvPBU89fCG7eNtcVfbk7/6ibFKuvP
NykX/qDFq4A15OD9te2/3KR6u01SnUzGrUVoWjmyKD69jO46SmtMtOQETgAthe1M42dvDCNaq22d
/ESVZ+1HMPUsC3mPYpbhu8A8fK8BaQCwyygpisM85tSiRWQ11VFHNFhXH6UXOXuoR/Y9UXMfJtDA
0MRTLtDLPCsx3rRh4YM3CR4FjRhXNfXDvTl8lrVSpOeT/KWDVPBOomYAdj8Uld7mZjN94lguJ4h8
xqxJb8cQe6aQre/C6UQMlt+X+TeQlFgBHFWC7puRRcnRzilcBwnPMyrC/nwjEDkb2jY0jhhlByj0
wG4d1hVhRoVpgPwmw1vF3EQ398nJxBCga4qUmaAqfODaUEq/mrZp3uvO1Hdc8CgbcIr2iBY8fuHC
qt7dLqVYZAji+YglSD7MTRZ/2olNTCfjqC55vjEHNku/t00iqsEIlX6qL54z15CFggn9Zy5HAb45
ze8Cp5weOLf15jbKzG2957ymY0vmFKFVPOh8d96Odiou8EhC1FKn/JpaILrOVAYX37NwjHRZ9+jM
ZPvTtm3X7jg7u0g3FkIMKZmD1zH3Z7Puj6DpmI90a8nDoCGnLsyYkjEWEFKcArO0q6Uy5uLFKZv+
sXdzHOy9Be2eslzrLRV59NYZWJea0YO/VoXGadTMI11FALtGmF+OU6RPOrb61wJJE808LNVpjJQ8
YgIafoYYj+n0nTsjX7UF7q/BrYp1g3qVraoxxMZEQmE4F8akLLTlPudGeMtfU0rlbeO0ZOluZ2P7
kWX0Ed1aZZAJc+nEF1ZDlYUOOafXpMmdVzsuSURqj6/mmEI9WqTgN71M3KNlZ4MJw6hOdoBvY1RX
wAR2N8jdyE3tGiclzceUab0bFVkfntfhD8yyQm18E4ske6IxSNcAssIrs50ecS3GtcG9wPEvsMor
/MoBgK1F2Or8yyXhGC561LY1MaByFXqY7GRpVU/8HnMQGm1yEVPWnltrTg4C3Em4tuoR93hUuTh1
57hc8XatnwJHAqakVQd2A3i/k1XH7hlhtUcar8vmLmOVnZLlKvmUv02VlbnwDuPwtuPLJ0wcAFIg
m/J/dWXFXbeYwmHOfOyq4WQWp8rEOYuqDoWKKOSICTwa6Ci7wgF35gMCCe0Vo3+x2F/ApxV6CREZ
Z7mrwsep4NOzbqe+eI8ibHVWEXGxEtx/W9jnNkPYTRHve4+g+5xa3RI0K4oEq6M7CPrTqSMysHVp
FVu0dXtrZ6AeOYyGfB0QzmKT5szXiCUWxjuCGM9TNDrlye87M7uIFEZMuHIb3ZuPrm7BPhUA/SoP
lLs0dmOvXlwuGw9GHtyalZUz7rlhHoa48s/MpRhvOxYsxVQwqPTl/CDrwN73WSEXdeDFmKPb4gEs
M9bvMZuWbp4BTnPCYi0afpEO8HCa01IcKMldiWrSlx1iQ5dSU3JAKOVfcgy57UUk12Fqv/vYaRYe
67Assxc97ZcLK4Di6FC4uJxgDL0kpHXo0Vb10uLHshFh0N6npvse9k28gqGG0XEcjDMI8AgfIaf1
3JMjtLoGnxOci3z+rtqBDhB+hlFnHrPU7ualFebmxmyT58kBmEMp0UuAbL4vg+bL4ze2nlL7as4q
BHhQvMSOuvfHLLt0snrDmoOxaz4KkFmb0qwfh9SheGMSrBZMGjwoW/yFJx9obJqagL0O/AScvgVe
plZC9E/8M8vXFnG4PcJmhukeBrB0CVeurHbGAO3awlyxIksOKhZuyrdHdhP7U3tGE2EXRyTP5m10
9PltI80pLkVGX13RCOut4VXG1gXz8n/ZO5Ptuo1s2/7KG68PDwRqNF7nHJySdSFSVAeDIkXUdUSg
+Po3wbRvyrqZzsx+dmwPySROAUTs2HutubaMSpdrzo5Q/IeGk12Que1dN8/hPSIhpEqIiMu7wpjG
Gy/s3/0mNZn4JswqqrDbGQPCHybNk1iXWQbyBAXPyaMPZSByhdtEHXnju4V4YoJok/ma6GJE61r0
X5YiUTDJ0flaYXbn9kbHI1Egz9ZEilc9QFXE4NWDLuP4ziVKeINjBghHY86cu/RFGJuU45advpZT
/JqSGXNntf54a03hdJH1g33vEcP7QHhVtZW2dx4wrwBz4NbJDfPZHagYyUnn5JVPnJo9XqlV+G/j
pId7jJe0DNREbT0v4R7Id/lBhsvaN8WHt6jLUTo2PgM1ONesMcZlLjMf1R3DlXsYcGXUEel1YdP8
3Lqx1R7CaUjfnLLk2QpxD279Qt1zE5ac7czyljBAJFy15++IMsDkLcxbn/ZiJK28P1WLbd+WtJAj
Q80wakfxzdU9p21hFA8VgNiNK33rGWcsh9fRKuCvUhaAwNKmRz4RedNzZtG5cte4S4bnF4b2wrM7
jDNIqWw6eZItcioW72SUwhPRf+vkf69ODgMqy3+u5Dk14y9F8ucP/KHgMX8TaBWonP9UISPsQUaN
mM/yyWpbRxB/r5Dt31zKRBAvdhCuBfLfK2QHFKe31twmfkPHX3/qP6mQ7T+rd3CDA4ZwEBzZSMAs
37bXlKyfWJxzJaWu/Sw4m101XRiEdQBitor7yXaLd9j3dCc4+/vIXtwkYU2Ni2sbrcxLnnsDC60/
GLcE7EBLSdtZ3zq2jJ+Khcf7osum6S2VeNROTYeRfxvXrP9bEgXhEIk43MXkaD3NrhzvFBRI2poz
Nukzjb3yXQONvdSdCp5SqEk9yYfrLFGCNJhRaSJSphl3SkM0lYj/y12e2jDMPTQddIsr23sPUFD+
qE16LCQ00tGZ9LPMOue+iA21REq38Ye0l+qGQIkroLhsBHOd5Rxu7e7ViRP9PCXEINFhBY9u2y2E
ocSF79hP/m2LNYySf7YHnvRkoj3RC0Dp8O4+/Mow7po6R2Xv6yq51oYVnzynpZ2ZDIEgTqexnUsr
zYscf+Aiwg2N/fR1oTN7LL142MFRS1/EbAOQswNc8oPvglcPKxydsyBCm4rh5DaqSY7ZiCAFdlVw
dom9O5jN1NrRUqGEqtKEjNqFcG+fcSXt1g0Ia1zZKd5CTJlOE77PwsTpSMPVZ2CyNvHYB0gmiIsO
G3eR71AFkxMNpBhMVTeFFz1dYjZqtjIm921w7VCvs/Frnza2X3XHZE6bIxGxA6eQOJDbMKvKZuss
XvvQlaM8Cz8wtsgH+HDCEhmYgXP6hhEDZpkgWfKbzJuZCCWur7+WCoKbpxwZXMDdYU6dLvOEKT/x
Q8pOL5bEtY75riQE8AYDT08WakZ3FmcPbotxwtBnZoM8w5yw042XTsltINsPYthnRXTN0hHiEdjN
B3me5GwBWkV+kDmLfAOo4RnHGO3BE2m2+UnbdbdbQpz32Lw9/dqKkEPF2OuoaWt3TzwEzdLc7uy9
aEIOXlMmxptFDkn+1JlMpfQdY+0MCJZYDCkPvtDZ/Tj76S1GwVmU73y71ugwheozPtuJ8YExXJpL
PzfgQT2/iq+TASNZJRqEv47UyL1Hj/pLWGSBcY14gNxcLg/OMDEKq5G3bqUQuj7GNUEvBoMuhs7w
rDWEl/MsSdAaqqLi8bb77Yxyq00KhBe1AC8S4u4bzLYirkjEe5Ln5o3hSwuMWgg8KLGrqCwEncYQ
7bzJMHAiuQE96RE2gHu5tASszGZvAvqq5yPNJz53xAB4pLTDCLAOGEBunLozGVc2s4fuR9n4wGLc
K8CxzlbVVzsUSz7xLeF4qQidikacsYfOVQr2dLV0Fx7NtjNekep+FmhVNlnjuQcvr3Eph8PdkvJg
Fk3+AbjpizBYBsqgeA/6xolyBDuECefDo6Gs8rocJ0D+Nd2qbHLFA5nTrFoBTgbOJU64MYFkQ7ZD
BZyPhLppCy21VsUt9pWn0OnLbUJa+MZo7GMuk3sPBxe4TJGjFKEHl2cmxH/On8GxXzxMV4W3ftrN
+GjaYMpNPYcnv3GWHbJHXHJWbt17hIejJFuKHYcG9+S7TrXz8JJPm8QZ1BXzP3PXTTn+HxT4zza5
ggBaiPJJC+qOqU05GynpP9JjURft6BHiFCYDawplCmtl5sbGm0l0KU2OIlluzIKnF/ZgfgttvfxR
YAQ4NovjHJURAu8SRjhxokymfWwtaitrs2ImR3AoFobuGvo4wFdALRdMVV9NjzMNVjRNt5q8azfs
JACbldwJpiK9Ix+Wlgl6DI6MScmnbdk5DypFWPiWZTObSGBrqHTZJCfmtUZ9mQE4u8mHAEG+CcdE
18XCQcQyd2bQ1lHu+GqP7KL6ymkkuE1lwugm4ev/muMtt1yF1ayY6huhkefMZWI+4hsuP4bZkS++
SJwHv5vqO3K1kt1MH3ZfYtC90osMTrkJ4gM5k4FtOrBKFt00Uw+ZY+OBTQf71R64pW27Gy8nqyPw
TLQD5CxX3AyDW6ySEsVTNc4Piai8YFMZIiNHnVQUk8Pa5eAi2TZTN9+SVlbgCglYMsvkhh5xfszA
9+LDVT5xFTrwwUPbCcFRklYJw7zlbJZEVlS0jJBml/GXFIdRuiHJefhG+YfiZDF0dmnpYjhCXuxA
qonpeyVVwWCsXR5tbVt4MHO/RzqQyYRQguELNkMUupipL5k8wswrPTPnfuvSe9dTxPMk2tovTY7+
a+w4JoEMTJ/brh1AZnrTbTo0NM1YmLojO/r0mhJb/WinDlAjBVJgN442DhXyMsAnK+L1enknPyc+
yd/GP2bnrcXtzBGG0dD8OSfCsdtnzw5nAQZIsvEUO1GxjpaWzylTvQ6c1Dp6IoGTKVS7DqSCdTQV
r0MqAIYswenn7Kpfx1hJOqvDyGRrnKbuwCgmgedNW4evsoxIzC3v7LWT5DIdU4nRRt06MPtvffzv
1Mc2UArau/+8Pn78QZPyZx3O7z/xR4G8lruhZYeCscbvxLH/kbhTJdugmkE1WCsmjA7u721kVDdO
6PFXluc4yG9CSvTfBTmW+1sAeIPC2TR/F8b/B0WycD417D95RQR8NIK4qdIdYXo21/pzlWxKw8Dc
hbZk7Kz+WRsOzqxyfgsm9pVFGN0uNVBkT1Bj7/0xuBqGVn/1dN49tA2CddQCRAqyGTFmXK4cmNrg
HmwvPugmT2+Z+RuvyvcbmnuNCUkiiCl8XNdKhtvad2f7znGAU1ZrI1b4pwWYqnUNxchsvgyEOuHL
NVDJAKYoZNteBW1v4o809YibDxqmhjS9iSnrnD3hMKZPQOHY992XMqglew04glLgzp48DrxWHMqd
n7Is7lNil9uzJPWNtIm8LgLQmpNFE2GX0doRZ7+ZrSdnpkphNWpEQ/3hoMNha/Nn96SyhmARTguZ
nz/Gs2EovRF+obsoBTL6mtdx8J54Of1XmFXTANkHaCLGwWBYlUvT0rMOSV7CQBJQY10Epr0qR7ww
hRQKMWA7St8d9trMc2KMmnwOSBnKj1XStC9TnUnUNgTJHmGiB0hlA/dlBs/JtpOkR2joDxwKEJbS
O7jqIEUfUW8/5U2GK0CSgyeqEEfAmABY7KokfabAZCWZMW35wXTVOP1FOir1zGQZsGPJ8liRhb6p
NY5gnXhvknYcnYTxZckhxqLJ3RaTfUqm4ol53CqbF/mZc933BPHpDpelwh6tBjShBpEifKQGeI4N
wW4jxX/q70FZH6wwRC6SPZFq+tGwnl8sA4FHjB+uqX3I1FHypamGM7CR+ogghwiEzI4mRsybYW69
i7Y1YXF1y22agPviaPfUAmaPVG80O7LOfngZzb/KW+LbMWw8XKaTgVoGTPSAdr+YFUGu2hFQKPSN
BYgqImoKBrFAmO6MOr1EMtFfBXK0dlQwJkUOYQr1tBChYxCstgxd8B3FF6nm2s2+I3mYzlM/z7S3
XeOendyhTk1+xKBWb1xDPoCUBl5NAjrgF4bCddZmx7rwvHVeAw+jmV1INC7ctcB1TqwL6Z4Bbbhn
zO/gPzDCg/bGH41bVCeZyiaKWTs29KWyegtI/jvHr2aricvdJQlZt1gbBmhMNPHQjZL8uRD755qc
J4VBFzOwpkfhkvOH0/DJKJkPQFHDU9LSaJLGszvHsDogyJ7TziW4pnWyjxVl+E0t/jYXzH6K0Sk2
g+7wF6jZLKDBFBy1PMkTjzS2i2wsAB+NJHOP9ngg8LFi1EqiPidFcjtXk3FksKsoevXoP5RO0d6i
TYTY0sV9tuqXvT1YZjDEHKSGrShV/jh4FTupKZbkkOWNda4VwW/b2ZZcjRurWDbxKOEndPbWjLW+
zcdCbLXmtkjCNX8wmKb5nbRg09zRf5zPSmb1ERXxPIYHskyhu0H4IrS949USMzmM8kN03ZjBX4mB
xU1KpR+YQNH1QF4AG+qYXTteW4E7vAwudwtqEAdYl9CVeZHWYXUYM+CraWdYB5NMEGY748mnB3/w
04ZVYkLk0pgJZDsbtj6VDV7XtrN3QF7LA8h0pHLB8nUSTvjkZ+10XebGK4/UM/lLJkIkEkUq4pmQ
XjjXuWkVEfCxHEJb9h4PQR9lVps9VX1eNhuvdbMrq6eNuanUwkEaf81tR3BeV1pFsCGVPLxsccKf
RSj3KDb1JbVme+/YofFQOIP/alVuFiVFCN+6CulqqiTlMR4nsEcx/tj9XM7mlRfPcP9jOURMGyRk
8rTZ8XvqfWOY8J3Xp3ZVTNxBMbT3MK+nnYEyCKWaRpdONzibBzIv8c9TIzKn64IlIDHQI5LMnl9Q
WbhHR1fhW28Ndz7pVuNmKGxNxIr86kEQAbsD7Y1m8wmHfRAVipjhjRSt/Igbx9nlhjQuCD1Isfoq
EdXmgmmrmcj8TIJkHzuC9QDcOpCW4mYxTH01ZwgD61n5UVZPyFOGnEcLNtBOOhZemZDkbnO0gi3k
F6BHoj9Q9BE5aMurULFqLTbOAyS43Ilyqk+ycGiajqAkEzHeqwD7QxEQOd44Ffpq1YTHjvwyY+7C
U2/qeNuICW6BF1ZvuGTJ0WRqtVXCAOiBjJxgsQaqVRhYw2OY5fiN6GFHHQ6yaJDdKTSY7fWwg6bO
/1JlPtb8cFTMBOB/jzMAYYPc0l1aT0joVTWdjaJ7X3FuJeKbCzGVJaYLBGul5dc3FpXJpTXxxUJP
z/djJgG/YDU9Es4ZwmZaR1/EO20DGg4bI+A9qwLlOawu1rvO+7YsK7E+WFUvhfxmNUVx4bYxzquZ
Y2lsE1AHqVNccg8MJOUSCzoWxYfyynA/tcu3pF0phljUIWGTsnQVNwKhFNRQPr0w+Y7EdcTnI/tb
jrXxNoXCfT06AVysktm3ZyYvjXA/2rD7weS23JcuBYOenOeqV0RiFkP3VJIsull6B2G+muRHrxxM
5QMTL9inhB8MY3rbuGV+R6IPtKjAWi51IfkY/OKbqmKTcy9PF6uUfg5mEhkdaUNNAQSjEyjjORAt
Tg9Z+d2C3I/sb25OCjMfMG1/Rshs1PshX6pLSxA+LueFsAN7/j6kYDM0kFpkOryGEQIBpqoueBpM
WEWFjX+J3XR1d6U+UYN8YC0vX8sif+GxL+SVHOvgsfNdftY2Ed4oenRgq7ZGGSZ3CkvArQuS4AV/
0YPreYCFyuTasRokPSpI0IylOQAvMl5YzLLU+RK6BeMq12N2LYOds8SehdHOT/im9UhmWQdFP6Nn
KLZJY7279VQT9sr3DKVWNDdaEOfNMd0/+pMbfBuLwXxR5vSWt7G8WUzbyHdreOAxb6V9AwBN01DK
CRTHu0dgIY67bch8FNm263JHmNV9F4QunSYTSgSrpkGJYbXWlqkMJ+LeDshvGPKE7xQRRoNCs/cO
bStcHpnak82xH0JO/8pim58T+6HNZpTaEGgwoOdfB9ym3+ukO5djGi9R3uDo6RL7HduF+1B7mfUm
kpy4tcXhrLcxMrWOxJEWb7IizVUEk3J6M8sAiWmjhodl7LtTzOJ5pVOjPIS1dwtbHDi2L1Hjsh1M
R2EsjHe0p/13GoBEh1uDfxNKN3tGguogRs3cqK/GcudmdrttG5grJNv4MMSB/tz3tsMBD63ZcD0V
ZOMC7WxcyK+tSiJM55je9DSgzwswaiWiz/exPyKn9oW1a3ldB9l7xgH1d1wdOlxtz6xmxTNbnPpK
I8l8KHLJ+T73s5PpjlS8MVnjJH5g6SfinQwWjrrMDy16WxcY4le6XtqTYE+2zyoARrWBmPhsdeh7
02oSnz1ARLY6gdtpQs6RKAyfSVZV72476mPAVPqiyXN54yRp/6WxXYJA/aHJZWR3XkTwIQQLqqvl
iVZuBaTcZSb0mAhW2C3nJBVGS9jaeD5LuvQ03HgeLrAxVNUuiEvvywgrzfuaFAZpDwA22FkDptU8
iD0SOpikNBkdyCfXHgO9F+2PuDMbXz2USz2LCPafcVXWU/YSk7+47+OgcqJqmcoT0lxzndUn5PE6
BZo82iXVs4kK9E7zvx4niGnnvgofxoramNac+l5XNQzC1Af8JgnI7GtK0rLWndzISlePIqURgnjB
OjCmLC5zxGd7RhhpBEGg3LbGUsJo7lt3P4p6vCsdt++RidMNBYxe7HQugM3WC2xXQiWPyqc/bLV2
PN8Hft43N9AkJjcKk4l2RbENfM+iWKhaKGRDsFHKstrhnXIzI7BjU/jd6Dw0MvEKAorUjJimH455
mFZoWfJZLxfltBLgh1zsyqUllM+GcrVpp4BOHcZR+yhTz322gqxS0TImrX/sC57F7yHpsJFpMB++
ZL5Po4xbuM93VpAQZWUxu0CK44+sPrJvLjXKk6MaQnE/dZKzAFP+w4J8AHAhmuNu7NtTzz0ZKWln
l6SXZ9vYUv5HRXv0zaxhFW9oo0jMeFX7OMBnyl6EcNS2IqnoSvI8bgLSp93IG4LgByTl5OipihJc
SIwdHQ2YpyUnXIwG/oJ/FlTNfrCG5dWksL4Y5xaQC+fjxkeWje5YnRerk3ctRMev6eRU99B83PNC
SPnWqpw2gq6AZVCkpJUga6b5a8ZUB10xHCaENjR8cghkBBNENq/xy0AVuZPTBBEbaccuYa+jOO/m
3WT1cqdK/8SYgXY9B3fwI1m47wvTenWdyTlWRc/kqmBlKlfzsA+s5JAlto76xg0u7QzZ/qYY0vF7
GRr6AOT1xp7S8N1k5qB5JZteItBvLWs+onHERKtUcllwpJ02RPCNO+6bDgHn5O66GXB4zU2JtCHP
0t0IQWUXIvHhNEIq5EBNv2lCvzoaGTZVY2QnqUcP1y4YFmKhTWPeOrlt75sY3Fod+sYNU6v5vh1T
DHfQkacCPYib1DZwldEoIXWk6Y8Wh9BVHGcZC21HKnsDcrxADTwpMEoz4+wt7JRq1xdSs+mM8x0+
wvBaTyjJciRLx4L4BtrUJgsm5LYzfLzbAHnXBgkVqmSkF684R1EmodeEwCK64LowCC+ZKrPYoXQh
gLkM7ZdP35CNrYNM6SytXox2eOlsn/RiHRwc5AUm7gv9bsJBPwaZuZC4Q1tbcPCEM+0C6CQluNzO
BcYScGAekGGUe6GdkirS0FKup69twCEiCaJ56d4x2H0l2GO935TZ7JSsyQ+ebHvnreSUMgvjc54N
7msxkCpbJczSqZkh/hL6h5KqJ5cTe8jUXSKUXmE1g0+SzGq/6Z3sskwShgDLYJqRciYV7HRr6utB
Um/npiYcaG3/4K5pT2HXlTgVNLLtPDB/jDVHtBxM+JHEU5jPxBbeYZGgI9D2bzKd5NnHf7Axg8In
Q1ZFaTrjl0DNxwZsEHmPYfOOoO1kn2Tdd85rlGJMKefIWfLqBO1JEyuoh/lZ43fc0O+5Yi4bP1FK
PWZG1219nL4XqWeP68iVwrFJTzFcA7y9yuijWqtvBHRejYwb0UxYTwQvkpGiHZKJPdJ6RtcOntNJ
EG4PpD8KzUBvSZ9xH4myRbWzFNZFPaeXGbntsvUHEATpQ++JDwIHqP9mqqM6aeuHtLFe7FSUJ1vX
zjs98T5Ct2JHrVE9TfjsPtq2MhYMqgFqSboeFN9TC6CdGco9uHYGNE2CoUi2QfxNmwjuNpPW6B/C
ebzvYB2Q4hMwtTvQgBghuzoz4RQVOVtkHLqHAnn5fc2CRai67TLNzHXsK6TIqcTzwjPgmQXQh5pS
csmSiaNOHPFVtThkcpdEOYJQk40oQJdbSwE1wbPgYe10UIphp+CjIqryghP/wV8VdfBhJda9kzcs
HkGWnjGjFOfZZXNFHvcWF63qDowakt3EfHPj+zlm93I6LwgIedTFEzi0eluu6iVlrb3AleA4hyAH
fOHp9ZmgysuEe7BcKuFksFgSvKnX4zFvcP7q7hsu7fPEDb8tM2BMRWJcxeFArVMiS8xBC0L8knv6
9P7OL7zy3Lq0/8CHk0RFqb+lMrW2ZG9d9om+C/PhHVE+d3w8u7twnZ84jGJozPin2qGR7xsyhZE4
00DENnYzWs5zJhxkTTGddUwF2TYp7fqQmi3RVk0ljhNeqah31XCqZWLSuSCAySzc93aMwzsFZPuY
x2O2TZv5W5GQFoRUy977RZ9tcml/j10tHsYA3J83zcTN5qoZf7iDrx9Y+6yN57ngfWGNn4E1XQUm
UzlB1P0VqgGDPgvhBHiMiuIYevWVI8thy3jKUZGVjViLfMY3zHLNtDh37I+C3Mx9kc3tKzSi5gXi
CRPQwliWN0aDMYrguTBeG2BgN75ZYohjw8Pe4PvTMShygiELjkgo1fI0mrLk3EOJ29nVTFJ2XPJo
JVAhYGUEN81oY22QqXojp+cj6QVJwiFDYNgQQXi3TIxV3Qw277bNzPFLMLnq1rJSZ7nGAclMb/Sr
5kAXtEo3oYQmtywhCQTEUvmRV2RgKa2sZji+zO0eyzb6fDM2rkXWu3rrshkwgNKPc+J+oUJwH7o4
afYJGThHnoN5h4EBAHwYPBF4xwqf1tZDwkBqO6T2TYAV57UCKUqwRBwQnmdZa+x9VZBibVHUXBKW
MWw6qdMLagg57UECNNs+zzx1dmrWn40nYXIdkngEx4rRIt2M9MKoaSpPEOW6QC+2Rzie5Dg0/VPf
Ot1F16GS3aAGIExImfT40BUzdGZdePEaPBPXIzy1R80v8KKgU8uzKiDv8xjHNI1oUKebhNzTK1u1
8Bm4e6A/tqM8jF2dMb9G9Ug4E4pU2auEimkeMQdZsoKPL9dKiFXmpSo8kpYIZebRVrk8EqPUrH54
pLlD4ASQmA18lk5gTw+uaiXNJ2BuHnQ9ELatZYRPBCgl7y5BkCgwEvxjET21+X4u9ARSkAcNvC4Z
mxT0HLwnEta3lKBVGwHv/xgpr3eMCO5g9hOwOHjmuS085litwmyfxd3dxOjuGfFvDU4OEAfndVfc
Dl2D4KTsdHA/MI2j4u2T5rZkcPhsOJk622lHX6ZCQXLVz4Z8LlrDvAb1QkRAGzBFRrJo3wGN8+9D
I+b40qPYucDuaH2fy6w4yyHQD5Zl0wydcGrimmfSz4jSDWq8HgOAvMwdch7K0WHHIiAyHzY2ho78
mg6/ZD+Bklpe5Oh5oGF6o8s3XeU7cIpJHk3FcEtwE2pdb24JK6AN9WgufnJmElyQVJLOHyXB1i+x
GCjUFk8GEZ2O/joNQxS4SZ51zwr933402HUTBq9s9iDdOOxkOzMZ8kNrjKDMaI1e9PHkn/Royl07
eMUlCaPkEBa+MC+bpRm/YFIiHcubsipKAYVuvR7uj51JkquKrr125zE4VqlIdoNegFMOhBTabcFd
YvSjvArKyv5K99ZgExvbR5P67rJvunGvJNU/7UyfLo2R3s/kIOJ8SsBDMMvYJu1QXSkZvhlaiB2L
UwxYzZUR4n9xFWoeDbzJ6S7r7FOTiuC2nrwJB5mrz57hL6R+xGXkSE4diooRZLPszwMWyiuj94vL
wAu/k7QhdjpGxJoH8ythaenWAgi+JY2NtqKIiWLt+vmJQJ54j7gp3bXWYu8MbvRDqqEc6Z4UhgL+
Gd3ZosaaFgZLlNoTkVUCUbJ0G2pZtCwvWemgt2WefZz7CUWRLwZ1G/gNfWCBECiq3RVfN7kpc3sw
slHuFkRtFaiNLmG+RaPL+IYeq6DSaNK9KAhMD5G2usXCn5vx3QCc+2ZEZ79hFP4UDtZXe5WruEa9
Y4i/RHRKXsO6x/ybMPAYx5QYO6M0Iwh4zd4ShXPEn3Rwkvx+CVqOCo7rgn8xF8CNyw1aABJX8u65
Hbr81kvUMTasI4WVPOjF0d+MiTGIZRtfbVMgKF6okKfOyA6tZqMGYPpahTneNtXdKezz88ZsUCJt
xHoQTEvjBgko9HjTSk+A3qxLRxvveO/UVWPVPZZCXL0ZYzAaPaHzVY7umiEyXeoWm0Ffds//HVv/
O2NrBLAWMQ//fGx98VoPf55b//4jf8ytnd9chsI+hAbXcULrT2g26zdwZxYqTUxIjuOiq/zD/kTK
1d/BESGlM8FXtNQQJZI68R/NqVdk4U9jasScIc2PAMA05bnleb/kaXUxlJk8mbyLal3Ft3RJQZN5
gk2NQ8VgtLLb+BYWvnFTVHYTXzf0b1wcBaaB4H2RiCkeSqjeRnUe2Mx7JhDLxJp3DGKEGNh9NNBL
v6OdcV2kcOn8fdXryhmvpQlDjQLaYr3fOoMBwnYvh7LyLrXTDW8FFkb8o0AFhGX4W2d1OJYOxOH9
gO2R5WV+MIJlEZcURNgiu795JJHx5MsBAgLh7RChSpfWs0ntT58Fg2XZBaq7JeqhwDsZhy8D9ADE
5mjF1laBztsLr+5TfFBYNw3bcxouMXvLbvo0d7a+j9HTXj2f6xDtpuhq76VbHaHG6g2FwopQCin2
vlEzwNVPE2n+aShtPs2lcvWZFktVnvLVe0oHtPtqfRpSKcLCtwaTajnN1wGdG86zBUwy/hFfaeXZ
N9nqbw1Xp6tcPa/TWgBs9OqEVZ+mWPPTH/tplXXa1TaL4hMlz6eZlo6JPtJRqG6VwGs7pVV8YnA1
HpbVicsSOJ/Rc61Gqgy9JXN/IzumZZ69cz+4d/mnqVcThnUDkTo4rG3r47C6f9H41o/p6ghmHN3c
ogzzt7QEMBY7gbSuHNBaz8anqdhb/cWNk6gobFF5Vug5iGXDi1x+2pIzBWBMWLXaGatVfIRstLdH
csHKT1PzvPqbaYe2e9quxgGq6nJyUmt5w2WFk3kQeKNXl7Ra/dLNp3WaKel8M6nFYzvcT9qRFlXp
H//GruLo9MqAX9SqbWZWPg2zTodO3Z/zdkjG+owlZSxB+cm4y8O91Rv4AUQwwjIdCQdedmYaC/Pt
vyvqv7WihlbAQvfPV9TLRqGw+NVS+ref+n1RxTjKSoioAe37p74dh+ofXJ4Vd8kQ3PUDD84kiqD/
WVRt+zfTCiyT7ih6etraP4mB+IUh0RKod6zQNCkY/pNF1kZ6//MaK4RA/8NK6K7mVR959Z+lQNnc
j4qDFjF7dUyGXZ4b4t6k805sa9bumy4P4IC3vvl9MPz40U9DqOJVHZ+NPovPQ2+RJlb6uL5NcqRo
wNJW0YIYqyAojMegRZHgp4yjd41Jxp7AzXIjakP9yHuMqShNyieHJuquXTMFseXFaHIdONLEo9O+
7FD3isTEji/pqhybDj24qtX0L7ixv+wyfAKOA9qU3Q1MsWWvvoWfLQPIbXrdUIucMCROtwjXw0My
q5Azu1zfF6/7p1vkd0DS/6EPc9tktRz+3/9FSvbLJ87mapsEUbKbUnz/YuK1DPTqSVG0p9Ho7c2U
lN9XKe42i/kM/vpK3CS/Xsm3LfToxBKFgj35z+9sQcsIs8gr8Tx0pILlOTNqJCcHEn2yB22VzoFi
Pb7/64v+g7fnk/VOmCY3Ezqq9e9/cmAgTcCnVw+MS7yUaBdjtUUxzPTdSE0u0Tj/+dU4BlKWiMDx
/DWz6uerJWEwZnWVA3YzR7e4qvtq2U8eHoYbVYaPf30tsdYbP9Uj650Crp2L+Daxgxhg/nyxiTyB
lOym7NSlU4nuO43RYnZd1URBL/AkENx0o3rF/jMU+kjQg2x32UAA31+/jv/9CburDtB3TJ9qjUXl
zy+Dfp0/V8rOTx1ECRozw0xqXUL+Z+i12A7/+mL/+x5yTSFcC1kLQi4qwD9frO/C0mZ2SDqeWJa7
JuiHCPWg+tHiwU1P85Ch4fZr4t7/xXX/0Zv0PSFCwhBD3zN/WZeKJB+zxGvzUz12xM5pvs0Rbh2R
nRkSwb9+j79cy2F8jsQ/FDj1WQXN1Z70803kgOcSOg2zUwY0AkvgTGO/Nfv5IiFU/stfX2v9XT/d
Q5/XAtrGRwmn23HFL19eXknP6A3uoWVeRhE1QHnOZWZrEf31dX4xQv3tOlThYDw/b1frz+8JUcXQ
00/KyEBxNV2IMedNOTP9jFjb7kOaZfSEJuzGEEx6OlA7rM/p31h+/xT99su9s74GjCQsdMJDmWb+
eu9oiC1ZhwbuBIOTwljoztokUHWuYnuuzk0SuBF1+fwv1vPPj/CXj5j4Xd64HXBsMFcew89fJ7pF
3Swxo+wUXOpzn3vVGRHsfN1Sjx56u6UpIo0G2cE4A33dxqOa9YlB1fSOz6rr31osUecirrHhrmeH
GIjROV5y4+6vv6F/9DpXnTC1MdVBaP56vCkAbY6LbxhHEyD193lWTr/VXYn7nyH26FEY5y2up9zw
/Z3RjMUV8xkY9zZ56CdVNM5FKMP4BHnAvg4Nb/D3xGM1edT8f/bOZLtxJMu2X4RYhsbQTEmCPUVJ
rtYnWJK7hL43tF9fG4rIehEeryJX1rhm2bgIEjQa7N57zj6R5/S7f36vf1+1ruBuUttJTiR/q8SE
R5wnWpKYbCBBTnEaurT6SDBT/j9f5++/RBfp87K54VjnB/LLDhtrBjcFuSIORWIuvXhBqjH8kicA
QPLbP1/r1+2c5emKJReap6MEz+H+srVNbsuIZUzYzolo3oRu0G9oDHdr/O4pxpEqXFcMFE96Nzqv
Wl4AVy6l+jc3Vhdy+SX+dbm6JmUu6EYOBbydXz5z1lSawS8j2Dvd0EwH50ukp7zRrA5hV813lHvi
XUYBeRDElVALVVES8p9TWK2km8tTG/bBkVHjdItfw+hWdHjIJq3JBSR1Ks2RekVETkdEPtzPmRl8
9hjDn9wpmy8YEUln9urGXmwlDOlyV556JGnVom0w7iUYxG92VIm9wsx+jgpr6jaiijXivYb5jgmT
ScpxEfXXvBHqLaML9470N7hQnAP3YNISfJKHLKtjkdeYawqsinvAFCiyEydiMGY6zXJGKFPIxUVt
WG+RF+g/OFyZjwNORdqxDAqJjRoD6zPrlTVscgLbIqIokugCjyE/WpKtRW/6+L2L2LzLNpSf0Bpc
AywBx8Z1EQgSBYfYC9HERba1G5BxtjTNxvan65BqAUzaeYXJ3rj3+J9Yb/z6w3Sblh6Xp52u3bkI
dYBotJ3zOuOap6PrhRdn+dtWlryNSZJjBGG2xYNGGfgAcm268JzJnup6Gq5ftzewB8J6i0jcVWbN
bAZAeMYEUw9t82iIPLqkIURyn8Qf9FjO127V6dOpQTXirF191L4XZcqKLAWz5nWWwUVHs8m9m0ir
IV1WiOiB2CTruWuY40DaFsWtmaLpw3DE6wyIuy62AjSAdT9+b4RH4GLQNFNI4oO3YGklDwUIF+aj
W/TMoDSDe5ubRvyehbmx1VFYvCWy1kglkm3WMLvL5zs5aCMK3bQZb0Vfj9d4onrdOJYef89sxdaE
i/xJn4SV+eayDnMggUe3w5C2noB4godnIhtt9Lyct0WfsZacJbM7HCb0jgGl17RS9KLv0GgIwkLA
72+6qMUvlfAB2lWeQANbtywwHwJC9RYNodiXo8vqlak13jYBdtt9F1Ex0EDXHmzMgAsMxZouTDiS
Y+pmvjeDKaEpNF5LLQNrnDj6PhzABsMRlmuGFM1dSBfnINymOA0h/SDcoDHKlVZcdLOYj10t7D0k
oeAhVI5fWgvPxC7SC/6IdB0E0rnms7NL45lGUBGMO7hv5qsLomVV0a0VyA7wO3QmEplxXhvUfGud
Ts/WGwEDgB0kKYe7CtIq7q8xg59jonvbKMKpide2JGQNjUmkQd4AFIlCM+djZanbrNERZpupZ1Ji
tBCflbReG6c1LzBTrqig3IW8PG76ybXWPHDMrazjRzuwc39qK+OUAb5hPC3XlSqGXerlYp3O+mJf
FTaNEnQ2sRfdt9H07lXGW9VpLYrb3NxMNoZGAwrRQRPuS71QCWgFVSgfRpenWlcZ33PTOs4mQQe9
Ed9EdgwlwbIf+j44lQU0UUX7zI+saTxGWc4GbC1nJLSUN3Zsmmh42vpOj4H6az3T03m2zwiXJrci
1SBx4K0sm0jYfmBarfaTXjITKoI+QHQUmslRL61SXwVa6Jw7mfGGyswyaZxMxvzIFNrcjkMGkE71
pF9iP62vHJSsaDPY7BewVLPHpprCR2g/w7eplJwfypa00hV08+mSkgDqBzmdQCsl8TXJ4+YwZowy
otrLuSin6EsTintXDgOeGiwD5tx1/vL8wWiJdiRax1Wd37YK9orDLy07WBo92pWRlsBLJ84iKYqc
Ii3sdm0T2slWhH6fgB2eCE7oOfsqofShXZUy9J+KrTcLa9cNPbTopjLyayvUE/xpEicHklesenaZ
zcBMgtpvQ+jbysTA4oneeFskqVygg+3WdrrwWUFsO5kdQ744ACpLOiUYGWad381kJFxKkhBNbDv7
5KHwmuiIv5CxlTG47X7ucxZmwtmBEiHT7rKpcfx8ashKwuooctW/dhZCA2WNuHTtQifDMpfO8zjA
RtsJGSNr6BisBmXHeYyM4H3FYPhm1Gr7DnYcSQtlWa01VTt7KmhvD33OQBuhd81HZbiuXyFcO9bK
vDi5JS4eCHU0u55+tiThn6TfOcBbMu8uC+oAMQI8Xor/JLJoUzT6gxZDkNcVqka+VCA4Eqc9D2H8
3iTEWj9GZI13DnK1A2PTFr8OeUquzRJAcgMGJwjlbnDIn7Gx+MEPj63HFOjTbahaE6qMnhzg3hsX
7mC8MUGy1n2g73pUjvQ7i4tN+2BNJr1xiwxQ7mXtmGfocTAFKuKPA1nrm9wdyl0m5mqbza37xoCt
WLPR1Ou+HWJz7aqSKWZKlBlDrsIAETVg6ArbIHwqxGjedMItr2ImaI0mPJrEqtWSwkcLUDKpSfps
l6WF8ypT0hD4aCGhDNLFfxJAUJ80b/pQlONnqAUdjXBsSbgZvB6JV1rwTEds16yLspc3VOy0lemp
UgDo5THTJ8WvS1WXIcmz28qW6uq247g3a0Z669hj/MiU6DC4ZHz2JKOeynoMLklHb9cK+/w9LWqH
LEok3s8WBIOtbSfppydzUsIqpyoP0GPoJSVZ8+S01fecl/aburSytSdnUuDaYO7fRGUlwI+0ltzp
quMs6+pCresIHbOVAM8ixjBeizLx+cZjHEXGjwEQ6yYmnwpqgGe2fhGG08XxuvLd0YueZNpE27ge
z8A6MufdhJNmY6HMvtVF374nTcqeXWc8NdgEmq/wC4sYPvmoRFc47Q+YGsiYhYU+/zPCEQDfE04n
P2xVUCYp7bO2o+IyysrArSC7Ry0M+nekwO5r2HlM1BZCV7YZye2UPPZgTqAspiNS7DUby4thJF4I
xrh/nhR+XpHmWGfcxRyT1AlxwYtjhlNUeDMZk7NRi5XGNOoALEM2mrwrNe6tIhEXa0B/l6UDzwxI
bACls66zbU6XZdQhBqxRN+PFOeoNTLENlomS7Wwibc1luEvIsDQgPZBPL5iYcEpKQbix+7Sz9oBs
WGw9IoX8iofCzkQIfqzmuPtRURtRYYCrKcgk/qwbN/4eGMtSpqMkLpFTEdviGM24t4UZPE3SMN80
o9I+DbsbzoEL5UcWM8qZkpcdrdF71Iu4XxmLpylY3E1ZLzyk7fEjB+MAI4sNMSyt723ziXkp1rbF
HhXgk9K6/EksxinhavcOEgcUfMW8Zm61pZdPStlitsJ8nyNJjGh3OhFT5wKplUuNvSoWj5aHWSvN
jKhYa4uDq1u8XJO9JB1qxrbD4qWgP+2o5a11vfi/UlAqi4TkaLQAX/UYkWaOS8yFubvG2k3aRsBy
FsmonyaJ0W7WoW7wwlHZuTtjwsOYL54zbBDjt9oG6mmg9b8kRf+pVSDB6xnbld33REbQ2PWRlIzH
uJmyvSdoDxhjD4GiarpdhZTyPVXIJ6jxeepwEDqCI7PA/sX1Nh8UjAc1JudUH3cpSaIrkwMXnpPR
RhAyXgdb6DikRnsvGwImRd6jmK4rot5QrxscBW9HvSWwJEsYn6j2Qy0Wvkor551uE4eT1x7saCKU
msX2B2ATmX8oDqDh7gCvvMXE05QBjgHReTcQyI65Vr8O+QxlNThiv36smuDClkvDaDEZErzymdTh
k4770MGFWHGaXqOzfPNEzLgppUnpKO9dlwjIII8yDtJ0+Yg/sfFFabyPi9Ex00I2+cg4ZIRjbjwD
xUFXncbIGXBI2T8IpKiwwiz+SalREYSLsXI25x8jbkuCM4ztIrwfUMFN4bNgmoNauXHTo9VUQBvx
0sSLa1Of/b6OXxjHt3to/WdZPwo8TA+1W3t+hN3TWXyfzuCl66buuxfNaFx/HHp489QwZ7x42r4h
65mf+SSO0oydF7u1il1MtAb5w9HQHOLapj06JEs54XjRuCsBJvhg2pH3zrBSzqqXWrNFyH8vDRul
sO2gvtaqjIYOGo/WFTujNwbzpNycvHLIUv14mxnN8npGnSZvqCftgcaFHiiwwIoV7eBbaVZ0Na1k
SXEhFJWkT1RHKeehvWN2jnajwD/EKBpKMrU0j6ap3Q6UnCk5iE1nBK9umAafbWDzA+SqjBgkeJOG
owiF1MZwS8qikGXfbUq2F/pMy0wDEEvw2pGd4QcaiThFaUi4afN4U/OMe3LrYLpoFio5uIsanpza
FjeJJuPeV95E2dE5bEtDS+gLQfZUJ3o89h/JbAzXxJ70s9BT3H8hKNooHYJXggNocoeWo9/rrVQ+
Kj4qkXDuxTt51ba8qKhfSl5PldM6klX7jMGCo0Om2WJX6WZz4GzPS5NJq4H8o0DfyCmct47uUF/B
3/xuZ7mxiRuOf9DNq1vZwOGEknIoqjBZzzzyD0ba8iDF6ooiStIUYIx8IZiYHsEyqfm6Xl9Zmj+V
dnMIbDSN1AkAdxwrf/n6J8SbA4yzKfuJJPJ2jpTzHvA98sFcUYONjUGXwDWH6zBz7NEoNpn1zIX9
zUu5mUyWiXqJVL39ahRXGXp2YyzdTUey0ybLUXKu4jjydprHW8yjIT3asyp2Nhklz2Ws+ABxwiuy
j8x3LY2XWxln+kuOh4ijfSp4z8PYHBrUnbfpyHl3Ji1zT9LSfBmraVLE2fO5rJxeeCUp++o+qso1
GTc1yOqK2r5DSd9s+jQYUpK36IrQvGQz6HSqE4FooLR6WR/SQOQ561/M2tkrw+qN5l+8E2lCR9Gd
T17TtGh+Mk/RkkGkECEORmWp0mGwzlmtxI3UB4m/ZWZChn3ulAVzimKbdafFxbztE74Bc1bZE8w1
SMCqxZnQkzDL+4tgOWlImmiKUGbdZd1yT7KOKZvOf+W7GjEg9Nw2mpRri1jwi1HoxQ5um/Lbrpgv
zhSA7skGFytwPG/JvJkvysIiTVTc8oIZRrDQ8DTfQ7pOYDi4SeVUBDUVjnjJBX+SFlZzcIrl/y0V
d0u3RxasbjrTpeeF/GluiPmqB028RLq0yItUqUdMHusey7J+1olD5he5FPw6yKjPGdrCqU9YTebM
iyajVr7RSixIsiqM/lEZDOw9fQiOPXEXb0EkxtspQJpFEio/YcvsmE0OKjgGOMzeUqdVKNNHjWSL
ts9Ej5850O8pDviEKNRpfwUo3DkBB0OBDSs2ztQtzbPyltubkzx77EpuU9+Wxv2Au4+TFm/caNPo
Zz7n1Vvtxlx67Nr+SC5tcFC0XPNV50KanskeCAUdOVXzd15DSjCb73snW1xPekzpoaofhXA9kFGI
uNu+CY5C8e0oJO3P9cgvMOgmj45FgQG56ZUflvZ0MWmBX6q8D16bQSLPmO1ZP2WhoV8J6QmOMjN5
54rKR24KtsOdMCXND8aiLqpJVsGANuYsK0lLAVkPWfKYwRoUrx2rxJnFeyiSCsqNqxFEGFX8pstG
kmdIdQo/l/0Rk0exg36oPZAHEHw6QcUH9tSyBhtBxLSDhfMYh0YecA6Y5j26LnfjuA5ln2tH/Ydr
Uyfj9NDHl5Y44u9j7zKFajmQN7RSUUxHHCt4MlYJUNO2L26iQXUP6IDdn1VvBZ8xqtdjLyNUZeHA
k8mKybebpDNhaQfpdOi9OnhNbPD0UP1hLW0cTCb9Jqvicvq9/fx/2Z7/JnyIUB6DtvT/LHR4+mjy
slB/YZ78/jd/yBwc/TfLMU1A10LnTCBNlGh/yBwc8zfLtBzhoAfjyCdtrvQv7Zj8jf+B2aLx/3CC
f2jJLOM3hxBjXHtSUoJJWNj/gZbsl/mF4UnJyc7hHcIsZPD+y0jIhaY0x3Qd9q6LFSuPImK8Q2Kw
/3RPbn/v2f95sr906v/cyV9kHHxGIkJNxjlMS/46eAo62vhmGQZ7lE8FHS7h4X0ag/J7oTgh0Ucw
D3Rg0mZTzqp6/edrL9/X3y7OHBNhCLfN4Wb/9eKM+SnZAOHuQ8srU6Su7YAlFEVDLkV6jza5fKPF
XHkYE7Hmt/MUf4yaKgrfbmxzky0D7KlL4p3CEbI2aw16HtXdlU77Io/P6Iaqqan8luqIPCQnuIfj
N2z+Fx/CgUejS08wJbV/uYOisSqTFjD++Hk0/NGiMZxruXXAOzA91qZgB9VTB/luzsaEjqJ6ZZ9j
HyxpwlM5e+g3CmO8LTH44SGCHOgBAd/2bpod4CGn0AAG/SGPO7UlDJxNnLHOf5h1bC2LAE+cp7vM
y/FU/jJVanlgdRPn831sVsOmETN4MzTGbLvJ5z/frWVU/Otyw6pME5LZPBOsX24WJpJ28cR7+96k
8T0RrLdTtlsfG2XWd0KSmfnP1/vlR/T1yQhWdi1IJCyyL6rQn5Qdht4WRY6vfE/+SnPHjgKpqwu9
8z9f5dcRIPfPIiiacGCX6a1p/XL/vIbtIhs0yHPGEO8A4XxWphfv09Z9+OcLfQ3Wfrl/0mDo7/DD
W9Q4v/xikhBE08Aa3BvMKQ6z0xqEULJmpokvbsrNxcEXUYiUpUrvYe645yqzgQVQ19xHnLVOuZT1
XTPZPJ/tRUta6XDz6FyhDwwzHppkJk67mLX52IdOQb+Snixxh4wtABWGXGSsLMPXXSMGfGa3z4M9
x/t//pDm1xTzL58SDQ4iL+kYyMw8Ty5D+j99a4ERQASd6ZMMiUkfISyBkoRBe8DlmG7LlJOsDUJy
zBptI1MKKhZvss/yJehRr9SWuo14yTQGi6I4sjHbEM86cew30pus786Q58+ytn0UN8Y33ctrwMND
hmYV3f6DIVKGFXNcbHDQjMTBFwaGkXjapeGWJKHwO9tZureVlNewM+QeM2R54ukS7fMqwCoR2vFe
K1CWlzLO/Qia1a41S/ehCWRySDQsZwVwbrUCnvKDoyi5p20aHsCF99cq0weCkWbHOudune36wJZ+
BQVxbVuMeO3OBuCgSJDfp02ZPqkWs1oNpAJPmHaVXjX9pCJvca5GnNJSZe5kYGH6SOzIWM+4YTaY
E6w7GZniAfBh/kxccfpZAfkEUiW8CZBBExUkFhMPhpkkGl8ct0g3Tm40e+l56GwnUIhz7dlXm3nN
Rrlx4a3MPKYwV0X9TmdCvjGn9DUCy8AKph8ahvMLyCxtA8Qq9DWnOcJH5V3beu2nhncYe624KYMq
oINT4PoJG8TFGqmoGJTOy/3clJzG1gRVaIC0yd3Sc/NVLoW6NUbiEKZ5fraCanrUslRR3lD93Oid
FmTwsCPDFzxfcEkN5s5ADnzomJe8NYENNpb7BPGENsy6ZsL0kFrbIqpYEX0GObw2zbeybvCgRfSt
TPziCIAxBTziYeowXIwDX82IQow4H+j8HbMt884IGIWyt/UHlcG/mJgyEo8VGT/Nhu8cX2Z1NzXZ
JQ5ktNaGPiUQKusw96XNKspVt0xDj4QBwNcJLQy83hh+A8t0CUL7e0RW2D5SStwHOnmCSWPTGU0h
3hQFRr82WWuJ7T0pegtbs2lAlYzdcCxk6q3Kfh7XuYCO2iVk4ageIhjxMBFbVDes9bxIcDeX40mj
TbfDmUuSjeYGOIWjiTczkg9npCBSU4YWnKvrnsUFCWnDY4iw3dC1mdQOMSCr0DZ2TdtqJzmX5Rmh
ilg3wCbeaHyJO2aiQBYLhr7A0o2kAi4o+Ib0Vq9P06RbBzgv2V43kWQ7JT8XW5tKSJZejeWz840B
71zkgBVHmR5QLCfFj6a3wpck0LufttNOL2bfDMcch9ohhf0IA6yyzo1AHV6rFA9fIPpDB7Lsqk2Y
vbtsYrBGP8dp9UMRe84yXqoZIuYkOq5G1PaPVi+KrbkYQwSQTh/qkLVOJnBcntnFNPpqeJmYprGY
IUciRbw4J0WX0m+3x/rLc7qx0azvNNvFh9cKdBlJP332qhnKGzGF2SaoOBTM/QTYqgSKxKjL3cQh
Tw59DtyVIbrKx0wM410BrHBsSLCILNKNEYnpNCvRPkPLsa60I8XNFOO53KSBAm0n4PB86Ampu+Qw
4vhJkuZHBGBha5ex8xRh+joTRMiYSHC+wHcfETGFiDPoOfLR7RErO/QS3l021vWq0wWHGboq91lo
1S9JYqabVMzDJtY4FyKPmJi36OZhsOoUU6XXPZXYDQ41prOfXx2OLLHYe0jSg8HD8cvOmKPPMPP2
02RWN2ZEo8Eh8WyHXM3R1zasa3gmReV7Tc8nx8xwXXLPN7IzDb9WpIZZRNtfZ6fCao1ol78xvKx9
DnGerrvG5J2knUf4XK/4SJq9xFebzhwy6k+kb3qRvOpsDKAKWhxCypghh9hMWZwuOHJWYWwcEJ7A
ObI59mg2CdTA5MYZuH+K0RZgUTDqYzIRz7fibGPsdJHXu6DQ5AkGhHY/cYFoo8FhWaHiqnnbUyS/
DwFBZ6vAjtS9cEBYB3DQ7hth1JuGZIIXLC1E7pLDjHW43LWJgXWM86J5kqPYUa93a73pzJverLGt
gm075KkBTzhLom1J29ovi+4Bk62xHpSKkQ8M0ndigYSg8PoVrvV+R5d2inbcfif90VhuHZ2bNq97
VjOGbKBPHWIFVDCbxiSv5uwBD2EqPU4tND3XsKIb8F90rA5fj/f/K1j/TcG61IUcDP/ngvXyFhcf
fy5X//iLP8pV2/7NM21pweJE0EbDhLPfv8pVnaQnGp6e1KHjuEsG1L+qVec3C4soHWXY8q5pCPO/
nU8Wen25OKfQPXso2NDr/wfV6t+OwI7DhJfXWQpJfL6/HEwnjyoW4AmS98AHUSmnCxjZP92N/0+p
+vdL4EpYKmuqYkpw/ZdLoHlcphnevO+JocWBSBosdBSbW/rf9/x/cZXlXfzp7AkXe8QPyVWc4nur
fS/HDyX/TVHy7z7IL3paaCcWs2Yu0c13jriDmFDP7//8KXTxpZT/6yFaR1+OKtFgZYBP/eV2tYQm
JmFfc3jTiuZHiV558OlgQYkcuLQMSL/C90S7L2MLNFtB9CF2Th8GN3n1Yz/sYo7RT0Y0mzo29jbZ
QLO4M2Teyw3Dk+HswRhgnMX2YaqxBykYBN9iYTAucHJIiNOi/XASJzm14KPWbsl0261gEbktuVd6
T8OhWUOujgSjE3zjIHWiS1ZVE8lJHUDAuCmZgHX0r0XmnOAw2Qga4aWvIvbWi6g1m4ZjNq1ngZIn
0mR/UmHecZQdVbaZu7Q7d14+P5LSm22iiiNw4tQ/bCN3EMfCtwFL0G9a0Ak7y2jPABXU41hM1h0p
7vpOQ2Thl5zc6MtzFMk63dq2qYt1b6x06AZp7icmeL2RweO96ShehA7m2ZmTyS9nl4zofmp1EDBU
VSXTbMBjXXTHMWD44SlCffrZ7BhOYn1eOxCRdkCfYJXYwQtpyE2yyVG3PaKmlSYZO/pH04xatkb3
qT4BKY7405NMPXlG7Ebb0VbWXd8LXmi5wdgOLhA6kZQgJCTma5I2zuxAnQk3MNUqtghAC+Avkz3Q
Eo1D8JMDQjXRbpLQ+lCtZqEvVt3PZDkFzcaHR57D62gAIbc6LX5RsDYPYkKpxMm21nfFYH0sIxxv
FQ31TGCkGEHPwKljzjWrJ0gBFuE8vI9kdNJj7sn2KdYmZ80BwznlbhfRQh4CH5KWvusg2QEuN5ID
MJ1+4zVVsx0Q3O5Kg3PgSpLTTBLrFPgup2EmR5kbHiUqsz3TPy5gzPa6rhOYAjnlWSKT/ltazt03
BYSb4ajXsjBI4bkj6xjqRRakRyp5AnC0svN7pM5XF6YUREdTB0CC+GhjsHfeqAF24iFBV7itMpxy
+ItjPeC4Qfve6oIQNSmw3OX0N8L0jeXVyHicR2EodrrVBO8B6RFETBhacGOAdg3WaYQGc2XpBew9
lCnXKWoMOG+TvSaTwzpOVVOfa22ZxoGgPNheZd8Gmqnt2ioybx09D8+DJZ+CvKah70Ttgr3rBXJB
JuaHuoG50HUjFHVOT8G7QjILw2Qo1crUOm1Xol/8tJLU/USPodYtOUOnhlyU98gTuNy7GsQsDRvh
a63yEDB5y/0IoNZv9Hn8mSEuTNZtP2Z+FCKu5fg+7XMCBBc6j/XAsGv2g4mmJReT+s51imYnB2t4
cY2g/15Q9txxZBLUy0Zmb6xuZA7lxD3KImQ5P3RoU8c67/KbzhyHN45zxQV0qncd9dl8YGqFCLJt
mYmOtS7hXITTrQkQchtWjXubxE3xxnlroK8xjbdjEqmbsa3tsz4y/yHEQZ7SirGhXsPeAEBuf6sm
k/oVNwMBYkhL1rSNuUCtL5tXZgTqrpmFU6wIG0udVcEJc4Ngvdz2wSA+rdiGbhxlZfQNdFzyU852
uwcx0Pqplrc7lgZqW7rN22qqQNiVA2FpcC2JUpaRBbQGnEZG0yRB+VBHDzMjCogJPfGC/Ggie5N4
eHTRwM6gUPrwwdDL+TilU31C7DatMxnE9TqhoQFfLk+8g8uJYQuVzkbCGnoH2XoM9Rh++RXU1l0T
pTHYKttkTSBrYS5Lsq5PtlZz+H0MGtXEnQZEAPigOoLGN0TmrftAcR/Gch6hPLnjbZE19ftQK3Lm
yz69oxxCoZWIaa3YBb7HsTf7Ze84e+KV+g9MvfPWwCZx+hryDWWc0VDGFfDWpqX+rpwChWzGsOmz
9ZB0Ty0hWLhcmNAuM0GjsCX5KQzzphEN72qWzjK2xYIH+lQB/kmZn7CGvyIJ3Y2lh4uUcLkkYlWk
AMgG+jUQZ4ZNZrYoQVLVPjsjwFeGNfxTqzE1H/7ldPmaP8MEMe6RMTGrsaLyqY9zcoK9rtgxQg78
eAaRlWhLDkON7kaMy3Sq7N5cz1QH2qluugq7RG7cICUtFywom2fT33j0FRivRuQoNLoXX+x07Jkq
KrKnkXeO+xIxGoSOiuKpAQZLxe/2+ZHEF4ZXTmlDzEDUNe9VUfGGBdSGvRcz29bHVrx8SYtja5ES
fPkPZeUWuwUGiCOmgv0L6JGh5DhTeVI79Gglau2him08SNrIV++aWLxLh7l9l5nRz68RZrqMV/PG
lqeAJBWmai2+uzrsl1+/5u44jTYHs9LSp8GLvV1R1AzOaxskMEF7iPYYhYPdRfCwPOzA4LUrLWH4
P9jIE0ydWV/poR+MEEHcms1kven02/yiYoET75keZ1Y04CCLAAtLFB8Jz/ADQuUWFp49P7GQwls7
0sKrSjqPjgi6Q9vC7Rg3VbFzG9N+URxI1aqLjeCcDUU4/T6qNAJtvFUqne9mTfQffRFojzm1I5ID
wBwbV7P/+J5ScOGfk+DNjpY5bIVV6TcM8LWHkIyDW+LTkMKBNPM1CV2x6Fr3ziv7cauJTj6b3WQ9
w8KynoFVTTc8qextVEfaZopjbcMwHNFLEJSXOdSa+xK/t2802N3JCR1vvu66kkjJl8b/Fc70VhSA
Fz0aOifZIPqtS7zfRTfDP2Uhbkdy2k4Ooj+/8BJ1yCdl+hWhjegbhMWP2PGgRTP4vQauHh7QqKMT
/FrLs6tjS9EsGC1UKKeZkLIbpy0CH91dSKKZ6sFpyyK9ihqqmY0U6sULgn6nArxgRNfxMBSzxdc/
47AFOsKIvEaxEQ6ema9x1kRsgfoyR0ejn07jDZvCdDCqoLgSej9v4lLCakSiPT2BmpMSNCzxQTPR
FKhEUu+cEfEDktdJrpAttS3lPvIiiGEnWs7jre4MCGGaarzSqOPR7UQFWT51ySwdvrpDU0RvFlam
Tq48z6b+AImXMhp6KIpNlRX6mpDy8qHDOrXt2HA4A6FgPOmWoa41Ohd0OnaPjRfFwTTohC9jetji
T9XIm08L7QHmHCNh4HucmC0SsrIe2QoIG36aSlYLDWgxE7o9c7m66hmb60X2JNAG+XlFh4MpgP7+
pd63chTZ1jCIdyIHmfiPcWmuNGsxuSBz9mNGjscZFfFdkzrO0R6syXcZXhE4ZDDbN6ceZ0fu2f1I
Fw/ryapozflOAPyOyKOl4wjJxB4fLK0O1cpDinAmpJpkHP7pLT10IMjlXAf7Vk+sXSzM+ZC4gQ2A
Kd4tn+jqRCM9Yk9GN/ocG4D+4/ybMaaNj9i68Ocq0nZAZRSYLTkZ36dichOeDfU3ck5wd6WxdkLi
edtVk7MqLYRzQ6J9uOAwt7pFWHyHdjNLpuDMx0g3GRwWDnRh22xdtxl86L7GDlpijyQlUCfcKg1+
plo4PifECGWlJGwsmsCExuUa0mf+wym0H4hUriO8h60xDvlybqsPbkRkoDPHD4D25jXgsXDPbrXj
RixzN6vYhAjPEW66LxrMsjXoB9qacVsHG3dYgtVMFHLCVYjCZUU2r1PxeYtKWpyqmC6xY6NprYJL
VUDdTQns9AEnY0UsQaMDf0ii72HXy30KJ2MZS449SMK5/FZh5J5JPRU17g8jOkWJXd0WRVq9aGFa
rHiq569Yj1CP9g6WJr2xxk3mEtXd9dN8NGIP+n8WdXstSiVK1rC2bom6n28TuF7fKsKBfCTr0JrH
sclhNNq2PzoNUW9NFO3IjU+2fZ1SkossPsLrmlCEqfrda+b8pJOhhRApk16zGcrQHNA0ArVMT23x
zvFefx0BYV4AQirauYYs7/o6oT9v0Du+DWZQ0WpCFpVoUbtVLhp+I88Fpg76y8C9G77FzRjIdyuy
6mHdk/91tXSV3BVSldsOD/+r3XC+Wo16ZNxMrqde0yxyjilhtc/B5NCprkmrexLLE9LW8wqNlhvt
x6LoTlHsWpcob9VzoUy5JwZoOGYy7E8DLd4fykrQxkeg41Zlp/6LvTNZjlvJtuyvlNUczwA42kFN
og8ySIoUG5ETGNU5ejj65uvfQmRWlRQMY9jNmtYg0yxvXgkBwN1x/PjeawdfOldlP7OapLWOY7x3
1H8FwKRAuVcG6IpD1aD/cjC4o86BkMhet4afAZDLehI5JGME6bCB4cCGt4U2/ko61/tmFm6OCn3y
llKm0wZ3UQzZEMw0Nd7EpzDMkBi35HuunLFiJYvTGH40vUPluDqvl6/t1ciuAt+jmBY9MHhZq2lV
R9mjliKkzJuSPABkhzRuvBWnSWyKDfVSiRhAPUfYETJnl76vTWW8LXwneyySjMb7lJr7qkJyTD2f
IegXiHyV12o7UfdatmO75Gi/xibF4tATeGW0jvcMnD8nORAVLruYfgFvN3hCvtMc+CimXygV4/fB
EMVTXCblN9WqwYXeZaOqBHwWJeSnzGGbBOSabKaa/N4SBsi8o6gmqRyzW7RVH191ZvtL9h6iU9o7
h8H38mtBZfsjV4BAR9ITVo6W3E7FDCuvBTDqBo/MEhljcUg6YKucBqgGBrgnb2OKoUVspXG99jy7
xKHiYKiqYvOB+f+T2CzSz/imwU9zTfKwAPVf+QXUqwT3P+dQafg8VDVU2xH6i5FnMKyUKL4LTb1x
WNa/YeP5OrUYkDYuQqGVhkZoG5cTK7vSxJKpln6FR9Q3SwxN1YOtp3W25Ehp44Stvpk6UhLw31g7
zSusbQhl52Am5CUvkqoFrkK86C6OTfkdzRTnB6yEC1toEpX04D6y1eF7gt7hLcgIoaWn/gIqt7/W
lWFu+VvgnA5l89WKrJ9u6gHCLZoRDEPQbboEtwbPbYxvfH/idIr2MpwuzyOiIR4q+is8FBG4L24X
Wo9RV1SogCMmbAW3vM+pqcbQ8Te2Zm8bEZpf2IM8syAndxDuQWrjiVo0feOsVZoH74WfTMsUJRck
LhHfOiRr54iH2cWYFdXtUAPml12fP+RTLalwtfssy5p9443ZfRBpzhe3JGLDiR3z1gg78duQhLcV
ca/WVQuuMSBT8C63h/CQ2on91VJ4cbDeTcRGvqLqQGYJjThjuV13aqYuNoN+HwStQxgeZ6Scehfb
sRPp14YVd9EO84GC3+nbKm0fZUtQ7uDqzpWQxbht+uot9HN3F8uQLxaF4BULqbbLhN8dKOXcK9hk
8raWZUL9W+S/W0CyoBYb9V3gVn2tvaZFti6xRn4vyMHRrw3VBtdeHwB71jCJWbI2HwHJDuNS803b
v43SSkJsy8tyAMUHYnFTktPC1iys0INzPPiYZ36+yOzR34bRbD+nhfWIb+/XMOCK0wHwIKAW1RXn
MD9cm12DnZoZJ802m6QSCfxkoPfMIt+YAyR3Gk6KK+a/TWqd85xhAVlaAUeWVIXpinbHj9qMkB4D
+0GXz/d17Hugxs67yxZkiKeDXen31FBAW13aRFrrGT8sP+2vrcIG61uKGR8KkFkGxq4DUfgb0q39
BZCVeV8P/u8S9vazZOo9kR9VhSu7LkoEndUQrGqPEEMtt4ut7g8c8UVlvnIaSU4yLtoLzvoPghMP
4oxrO77lIW8xT8ETzpCaIOG9akfsAofrBE9gWisYk+WW/Xh2wRr9obN7vJpvoKMiFtY5pTKQIDBQ
J7nVbiwkqmKMvYsoc4d1KlW6+rzDe+5S8FEAmdqmzZHTiZJGrx1F+9HgxoBiPg6xxScj7owbvSHO
8vNLzXKLvzvJqJtMODNAYHyueNKvNhJbH1PBpfIqbw9J2iCAqGJKTgYvQoYh2xJnN/7TJjmP0jSE
IejD2QAHTi5qRwGkMtLjd2PCUzQxTy2cipYde1Lrwv2dcifINPOZ0B6gLPg21qmCK2Hxh0KqVbts
DEWwSAMtZnHz4n1i0tEkZbr8okaDDmI6hTdtOgwXrj934k+frykQ+YFOms9oTjr1o7RUyFEzGO5M
owGfc4NO2T99/hLn8XB6EWEyMGcQCwwB8+9zjcHgc9H4aDmahtat24dzaJArgtvU5LB4GgkJ7Voi
KIuKIvnzS58bP4J0ZdhQHN4glfr70r5tDYY0RTU3SUZMUzaBiPHcCHY1nWB7zCH2YgybYP35Zc9N
fbRY1Oa8WROJ29+XFTVhbm7EZd0yTq+MrHsiNhOZk8Oo9V3G7+eXOzchIVsBgyD0zgOO9fflZFXq
BgYWLlc39mNplls2/8O6JGT3wirzgQIxD1jhwypiB85Co58+0Gn697t0prb/UR/H5hi0P8nzHBZa
nRoY/DFoON6kvxMUQjOppxX/+e2eG7QIbxxUmwJo0odJ44qGzAS9wkguURW1UAWUZIn9/CrnHiqv
cD6+Qp36AQdlAVEgkIal57gKdEQyYIeFeW1Y6II+v9S5G7JQunvo+ARHjPNP+ePgLxnavBvTngW1
L9MV6oo3xyve/t+ucbKoRXZjOnyoqx2u35vJqbaWl11CtMwv/3SiM/4MXg7Dw/0wOPzY6yuzqXaK
2vVGtrp5RbIXB2VdH30LNVYYPDX6naw4ZlGoMPcQZy6taB+nnoCixREK8w9h7OnZowUaWWiFTzC1
gSKxKRpw/0ZSHlItxqqi/Hz1T58r13M936eOAh52OvdKtlXeCKVil+UDBYoz3iOwcC+UEh/HIqIf
zwY75yDy9Gb03Z8DxJdGM1VJWu4IdG2XtSqiJSb4gxtzlvH57Zy5Ejfh2a7lGIA43JNh4tcR3PDR
K3YsbdhstPpajO6jquLnz69z5jUZSJfB4wJRnQ+L/74jR2WJ8Cu32BHXtq7Sdw0ZdZzks0Po6vMr
HeM5/x6V4q9LnZQr9KicGTUA2wK50crKLbnIereB5+R3MES6fHoabeoxm/OPalVaIKV1qKKvDlvW
NfKfZh1z+rs1a9poGeTqjIMjHEq2F5ORKQac0X043QQp+0CrJM/v6KBjX9WsU7OJCXro0uG2L1o6
2COgqSVttnjRO9F04UbhxZ5OP77gnOvpTAAkrKcfO+KkNeGTlwYzJmxe/CzXbw0Q4KPjRO/Z1LpX
bYrIEAfQawWcDcA+2PlkcPYOGrSI2MmlUaoE9+tTFrAxQteFLz0jcMS7mQIaS+Sblus66ek3RiTT
B1UsMA72BaaijqBxLdbaJRp0a8fZdr9qGs9EipfEK1p47iGx0DLEhMwsB9ZrYnb6JVTvYWWxwPhr
T5oa+8ap1r+7Af6az0fAmbFmAqBDwcE3i5L/ZKwFWVdSfYw8l1irD53hiz1vfSCog1QZmDmivyAj
/ljwCAFTC1kYttYZk/j34MZE33W9yoqd7zUWyKkiW5eyag6OUM028GRzCGm9Plpgdq4/v9Uz05dq
TnccME3AkU6nbyXHTgtbh3ijaBy/kYdpvJWc9zxCVot/fX6pMzeJwIPViF4H/zktHTkXZb85tvku
6ypORSAQVLRriTWHjVDtnTqJvGXNAfu46E2a9p9f/Mx9UlcJ/AJH9vKpbcBFzkbbKc93dVBE27LP
H+UMJ/PisfrHZQD6euYTxCkAgqT3/f0u6QHVEtJRuoOR8TKOeb8yPfLrqlSIfzxMKTcQTCGMYvfx
AXCmCNxpZdem6ArafjU5NF5FfNf3trOh8fTznz5AS5/h5KaBBQc5x8kQJdlX5VZaclt2Jnbwp+bI
ypEznToVySUE48cJyMUobSgNbA60Tz9fJdqQkOwo7kyzHkOhvcBT+RkP4lH2zoUaZJ7Lfy/2XIpt
qcOt8Xk54sP+KKUyyO1jriHEgKOzFvRKfTIKF27aTYtpxk8Q6HRhgJy/ok8pCrWZSXf6ebGU60HQ
Snal0V0lvnovRuNRVAlCVlxGBO6Y/9TygZiPwntmfUNh5LT37xFpgwcFF+UmO61tr9CF7ohXu4sc
/cJlPhal82XYGuLPofo4bSh0nj5EEX/1rtPMmWCWW3s18EX8fBx+XEW4iqFTbMAedD5Q5UA6DHkc
G8muEnS06PRggmx/u7lzHxMksiQMdCnG4sIqOYPeP4ySeeHAkI11yjllCQbZhGU9pJng24DX+hQJ
7TJXxHySKKKtp5xD7HqEFb6A8JKES3eCVZDXurtthlLuU86RiTlyH6fRLh9wjoLDU4riYC4Lytk1
jyzOefJNqIQgbOwLv/7si4FUyYgzgFycvhgkCSGRsExdutP5Oh79+Eob6HN+/mI+rrC8GHSVLq5C
vDCnczazSj4jskh3eeOmiLS7nZ4Yj57bXKpazr0K36G2ZR1y2MOejGaXqCCFl2RnDkogZAnC/UDM
8Obzuzm3AmGopA0HGZ9mx/xM/1gWJji7g2y1BPEQCIbO5TMFsQYTeJ1+x2D+z6to9ozIRPlkzFDf
0x0qsDanQ3CVsHcMfs7ProqI9q2Cl8/v6tzkIT0AQ5ZN/wZm6N93NdQJoTkFkyeNbO9LMhocsQX2
Tw5bik0lbe9Hn4KEpVtYX/hUnVvzjokFNI7ObHponeqhsLpkJ6V51+Qaln+5UfGziqevTMQLVzs3
4Nn2kH1E4AcUpJMVFnofElJYWzsSlJJt5tjufW+CEfr8YX4AjGJA1HmIrsnnSCBzPllX/dYcWpuW
+85re/05CvVio6E4XgSx6FLO5tz+ifAmUvCKprsrxzy5tVNXbEMPTSdZS8SHS5LrjRIoGkAB9Bht
G1/a3Rpnn7zLDpuZCXz7tPCpglq3cZHxtRksjgma8t1o/IKYb6/G9um9tAPdCVeFHGLkInrGZVHv
A794C1F0TM6MC+oxiNJF8hfOqM2xU9zH5w/yzFzjTJsSFAMxMLzTD2Lq8huigXK7z6efajKajT5n
QAYp+pXx/fNrnXkcxMowse25UUvV/fcMMMEl6oQUUNoHxk+dhsMK/+57Pab5zvXzGKqI01yoMM5M
OsPgxI6Khi/WhxK7q9JxIE6J24vtb2EkwUei2uEco5oWApzQU1n15Qo1Rrf75/cKVNufO1IUiKcr
pUW2Q1R5dbFjr3YLlKaiK53e042XoJjk8+jZ8kJpc+5N8mhpA5hYjFnKTp6uw2ljbZXFTtNluSTN
CFVCLpr7HkrfLnPYSH9+h2e+OdwgNZTgw0axeDIDs6CyQkyNxW7oJCcXFn4ivSwIcUMR+59cygfX
5jkUjN7pR1S5VtRkOVs0wy/yL3ZKYH3lNs511BrGheXr3BgVTKjZhzB3+k/GaIckLp/oDOzqrH0E
Q/kLH+wj6RPVIpLlvQeF7R9vjljAMF2YeMI5PjmdgAb5cQVJrPluMic0fm7/ULXVStEHuHChMwsz
LXXdFoLOMzaO+X3+8VVVE3gZPWALmEr7RQ7D1pvKxwtDQvB3nBT0f13jZEz4WpzElsU1EPQbCyuK
1BVMVfvBbB2opynOzEjqsDz6SoHHjuVT0VcuYiHOaluvSmj+tagh84iTXmtAAUd+LIRB8F2RIBxr
sqzw3iT0d5mPIEWwx+XbrEacxe52XCKDDfah7XFIoQ/QdYwZvxtzfP8w+Rliq9wAAFlkdbXVO2Jo
2EAN8i5OdarDYqaZJVF1Fw5uuDWqetynNhLNToTZTadVHYmB/mOEo3jJE042Gb2i2Y/pqh3iRFyf
/aTWQRvaiIWT/lBYgnz6CJvx54/33Ni04B8YjBPBOcXJ2ITVWTajw9hEJvxeDs27F6o7S2gbkRVQ
oPriP5h21NwUe7TvORA6uR6Z5Xkp5JjvmpIUM9ax3kz2pHhdKF4/HqvNER0cbNHLpE3nn1wGQmYo
qsHPd4jI78kcrtAMej/K5IlD6BsEKcvWNt9klV/YMonz16VLyxNlc31akPkKbrPqbXoixTiRc0zM
kFdZ2j1GF52k8tRnj1PaGQC9pCtXKdgLDrfJ/HJKs9vbqPztuNf2Qm+1jdFYOZGcomfAqS3nnZxg
+/F32+jYqA9IAWGoypXfGA69F3daSSP4imW2XnqTXS5A9VgJGBx4MjG/B1ah+oXnw/gSe+m0BdRd
bnB08c+zyV6GdROvXWB7z6WwL72Kc2u6A+eDWBbaDGJOyfpzjYj02s7ypMt3EK9HTpcWY69vE4MA
+89H8rm16I/rnBZGneqytIDTvPPsVF/m9BuWgEvWn1/k3AfRAS/PuQLnbcRo/H0zemmqooQzvOPQ
yVuOM2NHN18KIu4XIXHy/8HF6FeyZyEn7EPZ61QsRnnKXNFCJ2MnOm07S21QgKKlxnX5+cXOLQQO
bX++Flj2PhS/WJOFE6Oi2lVxdQ/B2yFEdXwp0upXE6FZCJ0LT9I4Ny7mM282sEgI3NNzmqmGDuFZ
1GnxkIK/nEzjypuqfm/Si18VQgt3lipBlClfPER6EO5GialBkiJz40kv2fiFNT65WIKwZwQSxvLn
z+Psz2NBpI1E//YDvaMfglpLQsqcvlS/hC+fQ7P7mgp0JP/BdYCEYHRBtPGhOKg7bQwVerwdO1FF
N6d5z0etXxVtdeFDeq5snbNYaLHM/+WezENB3KodoL3cNXhGwhqJa5/fk3l+FXvGHblvj1nqX2hU
nJstf1zytGCNJytFo6eTcN4PW9kWv3wrRdzuXFVFd2HPIc6N3zk5il404A56SX/PzKb3AFkMbsYy
Y45vTUh2auTPlmXDW9K+lcsZaLfMWJEJz5y9BpoxKzMrRH+weF/IJwtfghIMc2viWMDVhs8obKqv
cvLJq8mhORAl5m0Gt/eePZtVEwJzjWBKq4fVlMytzcL8rfcmdhYAfoPS3+KivUWKo9YNJV8EvWCR
jSJat9loflWIrvnYm/aF0XTuKfizU5cWB+P29AA2TVVd5/gTdpOa9lMzGYtGt16gnV3TM31porG/
cMFzr3h2ZiGUcWm2nj52FRtyLCmGdlEJJK9TbaU2R5yekNBgF/WsSf98why1EycFIYoZkxtkurDN
PHnTUhtTTknTbOdkk78M+9b5aoVGt8zFaF+HRZo+H6kGsYVy8mgX8ELYgVk7QVNG0rfVeljwFx7D
medOsTFboEkzYztxslHyndED3CnSHVkH1joEcnOTh5SNY1zULzGwqB26yO8XHsSZJiaqBLo+86oN
k8f8e8jLwZ5U0DGj6ylAyiqkReByIDZ1UNVbQoLEgpGCctKG2y+rcDlyJoPzwrqUnSPOrJWzL3wm
lrHNsU5bhTrSCCdrogzfcgz38+hriASsRrTVuX3Nk3H3TYwaGYsVWO2UJrKhZZyjAsDsvvSi1zfj
GMBHPAaiNZP+jbKY/PCeIYVjKtkg6rO3SPJ/jYixWbK7teXE4RqtsLWqtLzZhU7proewdVeevDaL
RHxNRD7cMW0xoY1MhJfQa/2rVHdfdSjWFzbm5+6fEzA86O58Qn/aOKLdFqd1I7j/NBm+kquBFpXc
YELRtXDz+Us/dymE12gNcKPz2TgpQDh0IkBr/iyRmhGuVOnNbr5BJVd+mMqXz691fG+nM23u/oJ7
osuIjPHvAZZrTtr2WcTmoIPwsmg4MMbsNQFKCeB9EAqSGtcGRJUvzWD2t6apyXuz0QBtilRtVQ5/
9PiD/j++4QK+AVmex4rzf1ACq/fm/X/8OkYy3r5nv/7X/7x5hzf9nv/8k+Dw7z/0v4GDoANZLuej
DraTM2/v/xIc/P+i+kB3xNHc3OdnyP2b4CB8oIIUg8zpuXT/k+Ag3P+ilmB7RbN1hhUCd/gHBIfT
rwjBjA5tcmB8OjKaD9rVXMeQn4UJ4ANp2BORW1Z+4Dx3fMqMAYuUhJHyx+P58q8x/Cd6cJ4mf45s
LugSHsQXi1/+saNMTkHYaJMz7oaBclfXOrx9DhScz69yuhvkKgjyZ+2qzdL44ePYcFLXlXY4/As2
B9CkvE+KiuxC1wKzo/UziYgWl1XG2kPdu8PT55cntPDDbdKmNHEhWp7JOz7dBkPWA886us2uSJ10
ILBjpu+4IVZohBIHsuarqwGVfr3FB0HshiLVYU5NiKiUak5Zv4KABGZTgIdn00w470IaWJK8qU82
o5nw7+L+yrKlSLWJAGyFORgncT2zBb1x/E1nIXkQsUfyCHakXWjhgQ5cpyQiwi6/4SYet3NcUbRQ
0hjpeJSsbQsarvBxysF4RJOnbiuQ+4+gDnBUClgRvVOrd48sdx2fB2SjsJ55hXnaPact8Lg6HvJD
YIAswJlHBHIPO+sQBjrt72hUr6Rj8gf7IfIPNXzZNRV58OB3pOisulrpxZ5HlWdLaej82YDFF3qX
7LhN3QV2h73LfByLEZrrAOnRxplBW8ZHZIaLDH+NC+WvSIELcryESSNuQPnUDsqgSQwRjQiIQgRJ
VldJa5b38KFhErXusHVKaHpHypAhmu45Bvz+XMaT85W3A42I/eU6NwmYaUE8/RgLqEnSpdqJ+nx8
QrhavJJZzpspWW93zozXcHtAuqLJ/YNjEABcltCEevxxT3rFHxn1qn5xMGgcgkFaezx7xmNLKMZL
3PT5YSgK/5BlFDMrgoSteGFluHcWTjvpSJBTeJYKkFGfw0kiwiN5UE6I24VYJjAIRfXDCvifMkEg
uJRwEeSOsAvMJlZb/hhqprOnNePWidp0X3i83NGdoX5tDJG8Fgi8oabBcVKYUulcAGVyCcvYakaQ
PEgkfISDhOWthQCKDB7Z/Up0AE85Rlt6Z7rOomEUb9FQds8cd0w3ftnxV0FS2qqMb5cxcMd+r6nb
IJknu1bad5qEhWX53Itjxf6i8cNs2WEnyhZdmIOzSkDvkaRs3UmLN3FkVVm5GlcZuPoMoG7Lc4XS
9e6mvr0c8F4QDjOArMZaFQQPjh6UPzh8nm7yPhyfTD6kW5JcMCFWYKvI/mh+goEyHiMAvqtw9nId
IVG15D0SK82jnodomsNQHyvufsLnJAkj4E1YDh4Sy2D8V8hTXlPpBldpnbz2Wt0SXFZld9L7DWEO
umKkZeC56iAzyVe234ANlN9MTCvP0mRsYrlKoq2JK3JlWembFbjdr8ZyFdl/NoNyRjAPIS8KQ3Wz
CUpL3SkCie58Munv2jEwHvOoVq+t7RRvmNYYrS72+MoE4SpwklzH8Bi+Dt4cOKTFcJ69vIeqCgoZ
mZ8YNRwZfrI63pwXMgnqotYehlHlzWqI4umGLm39otiGP4xFY5DBxJZiaTQGLvM0zpZOr0e7poCV
uxyCIdrikiaMMAWSyKhNWncOzSq/GRFGX4gBUFAdU5S3jYOx23yh+WokzmtXwP77EVWt9RrhyErk
rhNTbiGznLR8jdCub2/GEpjWVS9Faz3gycadC6fqyQAKsCycNswXhj0gGywnZ8M4tIlooClP2tHQ
sDS1+W1b+OYCZ6B/ZWnJFxhq2n2hpw+a3d5amco2eMfs+wlI+8J2yZqpbElmTXBLQAMxV/T4dtKc
wn1mJk81B5frdg5daq3xe+SB/bO69ieswGyv5fLH2FrhPpw4D8qNVh2KrOvXqd0NRLnI5qeB33Qt
o/p6aMpgg9rYwK2f+CtjrOCiuLZExCCjW2uywPz74LuWFTZiJ/autESVqwjg47RQflDu0d2gUtYG
8jd0vBFZlNCTzNL0t1QT6EF6iGQF1RZURyt/GHM3WpuZ5l/H0DtuaNH3ONaYsFi+jetoRKfe+p4k
4HPmqhmdvteJDNplLsZi1QhvXfRwxog7YVrmM+JER6hoapl+3duRv2ul8VVkgb+huVIfjNwX6drk
2f+oVd87S5ttKcrFiXfIxqPpdlh5SX40egLiAvIfapJBcrB3aDh9gy6pT7y4HTjlagzqH6Lo2620
Jd88aLHeBidptwhNhJ1x7pQPHM8aWFqTeoNqKxw4hNPgnHvDm0eE6KIXyXCdD7O1KE2SV1xKhbt0
BmfcEk5GrgUn2t6KzEXUJZ0lqBCh0FKdEZPS2sLd02c09dXIIgIMIVEmuFTm1Y2V1uqaHDe4F6Zu
7tFM1CsRhsyqeg3IvVzkNFwWpNfYV8qphqepF/ESDGS35BBq16cr0WkFwTPO9K5S3abblk2PKlYF
dvza3w2T7e+zNhi/RImYVl3QlldJpsCAmiluLyfpFmkvk3UNwvrerWkxF8GsOpAVTmhdeZtS6zhj
ASK06G0xrkh2jr+5jsQmr4/9xgpGXJl+p21KKCYIZbP71ND4lgOH2keRGMQC5eRKatJ/hrJjbNOI
EQ9wNdx73RCs/T6wbgo6f4Q19doD4YberVFO49UcSp2SyufDOSmdKvtlyfIW+4F78Ad070ur78Hh
pejGEOmEyY2qJ2OvOG0pl1HoVNfpFIjXNnZHa+HaPfJck3j463AkRWwZG7H+S+EkTFcWuqRhpcdg
Haey9Jcq06pta6T2a5+20ChhB8YHq5H1j0zEDpF3tdVxAmfkhrRf8QLqOKaSGgttkaNC0YYc8HRo
d9+L2CiWTdrPdYEq77HcpSvE+nmxhs8RXWvDrNvFmRy7DL8s3KOfrw5+WUOHrAYah4BT7QiDshfU
yzgq7LvRDKLdFObqu6lg8ZNpNibzuwE0P5dIR6TiMRUxtuv84Jvgqr1cNT89QssUZyVsoTc6sFvi
2liFf7OPJt5g1IIHxakDc4C4x4Mb6CpYSXvG24dRRiiUsu8m8BMPWqEUtxuJcNMmEbxWyUnQMqPI
C1eWM6jvg2o53QoRW2D65+uMLLq8+lfxVUam8YhZvP6pAHh5K9MOuT8jm7tJwzjCHI6U83VISsqy
uWAEbNFZ8BtDM93TuM8PKeSHnaWD884KwJJNFct4kSlimlahXfNx9zOoifmMjYxMIe9kRqWR2466
ldPxV/jlN6HNWJOgLOdFmSDF3w3sMEL8XMoTvyyNLyyD+U+hHHbBGvm5y2OmqCNZiBZZxc+ZmRPb
0NBa2JeEKCyMUvNyMn0AW8vMGa/1jtzKsO36lZz9oAXF1is602xZj3P5i3vo1W2GFBwJt0BjB+FV
Noy/MRpE22EKCmI4I5+AlR6izQhmlHA+JVJMY355Qe1gnNtDzIHE7JdmxPRpc6cyiZuSUmt2UoND
GdDCncthN1+WcVlB5JnLe1F6q44X81aPFabxPudht419aUNjnPaw5yb5/EsIiCRA44MbsC1EkZGL
0OysiMp/iQXJvjtCSmUDe2a0KAhDnyfbSH344kpk13FtAxpoijcJMfMB+EJ5VYtuvM57VX5rW8u6
gwo1PPVU3Bc6NR/6lPOPnb1YnPmjzvrgIqR7k7idJuqdFs2xiTWpL6NioulGHN5pLaOOTxEDzOgY
8cCCcB3wnZqT+4r3WFE3u8B4LkRMH/uxf298Z7S1xfkOZz3WhzMliW3Y9CP8flkmSC9DszB7Ytvy
MPUa0M6qDVcszdN6pNFEyl9LBRUrUB1uOE9TFF8PMdjVKywVIAQDu/ipotS99xxgtX4DiC3QqqJc
lI19SZ1FL/XDZhZzjTfrXqEczYfHf3ej7FZD0jtikhowfy9HN1Lxusz8cVMQl8mzRJnth8L9Tepz
twOaJTeaYb5j0niBzSM4bKZc0uxerlqU+TddZVqvnQKsEU0iudb1TLyZaD0HrGQq765hWHhE/hjJ
SrdIeYkIzNlmLCU76QNb040Q0/iQUa+mmX+ggCQuaRDjNfoVKPYl+u1iXmFM4HUPnaycr5rtjoT7
Sh1DaW7BNRc1ayyOUOrevkj3bcsCRqILNTubZfYlMuFfmqx5hFTwqPC4z7X6kE/lfY5umzUFm/3K
gs/1zScPaGHpEY1wsofW0JPVbYLE5hC3xDh1xP1iiw+7Z0mYOC4L20zfKkFW8VWTTm53KINe8pAi
gii1oW6GtS2TUF+2SgQp/AYRtyBLAPtptbXihnLzuQgAttWlABXiOlMq9wklzSqY5n8QUNAHK73m
sGYZRAg+O3RxnnnNCWcNPUAMiq8xNX2lh3FORmLIHcvcL9YDizAMtIFS3h3AX2kjRf6R1c/umyXW
s+oXHfTIEsaEvaxtwmaXmU+kz1CxcfNCS30f4zbZVFETbduO6kpPekYkiUnNKsyd9rmJ0je3Yv9I
kK569fpURKtqnPM952fnzyiDq2ni4fPR0R7gOoi9wYfjPhFdtA3Qc+ZLz27SfUO64/tA2u27NRrU
hmZqmgumbbIRjVd9YSfqHcZSB97Ss+l30rx+AZRevwzQLPb6wGrUzHu7PPTTZUiuZ7+0pnQg1Szt
240xyWwPiYldS+4KwMiRew9cv33WDSKUyQAq3u0ZXowBb7xWBrvnVZVPfAGawqhfzJiGUlmm6pZ4
MFAMgcVq0gS5txJew84osCwM9YU9MUdqIhUNICj8n40+lT+KfOCpZCQwwCarF3YEMZlz9PKqVCVd
OfIFAAr68yc0zFgu7dGlAZSZ5Tek0N7B6GmzAAv0D9JQ1VU0uvnBkTw4zhzHba6b9rLw8u6Zo1C2
9/1IWMHcAeKkUt1mCf0hN2KbzKHk9Ntjlk7ryJvUa+JkX7rBVd/JO2O7TUzDnZFb4Gz6kBNqi780
1+bCef7VgzVnx3oIyKplwbnfYRR9ujfmqTrM67sOc3pFWqJ6s8sB5GiVxeA8OLNbt11EZ2TevEaD
zgY+HCwiIfKKN1PElCLHb7HKJYh6ej3jdYKqjNDJqqevI0BU0Fjl7lIXRrYE8DbM4QfHYYhLnkJC
5tAHh1Ybb44xBqIey/tjxycXDB+8aOnSgSJFHjG7YMBR0S61KKhSzjkPLST+5bE9oEmNx4As213S
cOTRz428KYKilygaQn0Y/q48snUnplu+HEZJMdLP+E5P0r3S1ZA8lAoJ1IIC2J9xi8CrC3BpZQth
CrYVr1j2OskfUAUXnNubNHEmpiCiClpwoKRp/yU6tOqW4EE/ZggCsjP6dQ4vcokTHwRlAkKPgkev
aHxxqMqZDx1BAF7lt0lYNMrspi9/gAogClxvxqcc9M0iMKt0r80gcBxtLGvs6Elimzs1cyTfwqPU
IB91ivibMpNmT0meAHQ3Ln/s3xw/kkNC7zYvQosgZe2XTogI5bKr8frSjGLpSEL/19AkwnOjLFpD
eUEshW6k+UHNIHQsKt7Ba+ryW2HQQyNuj54a8t380GMpuessdlqkWTUs7ppZ/8SzVrwNkmIHNr1/
6F3W2aIPeYShXVY/dDiiYD2S1sAvl9HKcSjPGzK9DvN4Lqt5Gca4VF+ndUpH0o9cat6k4o/zER2v
I+Q0j+Hc9aYumb8CbNDeDI8hYU1t/bMtCf4KjUDeuQTeb4xqHj/Ai6AR0YdMHW4nmLtfx/LWmxNd
oD0lDxno/80cg7xykIM9Hr8Nxox5bz0Z3rks+fSdaKJ2mm3duVKz+VT0vncofcqQckzMR1Dw3dLP
4Bw6BZWwxXZ4GTqx8agc+GRRy4vEgk/mbarnBziz+cE2KWKz+R2ElIevNaJHtammguK8N1jNyKl9
HnvKZJXQn9OL1Hw8ZswErGPfoNOpVyw0xMJxwLg8tgS7hqalB+LtSuZhTzoa5WfNaqKWbHOSjSSG
a1MWA8VJw2YnY2LDlRF0QYuUSTHqXfGWmhoN6p6esYgCtgoNhbMAerAyaS6v+dgzeI7L7ODyNOgc
kStfWPKFXf1IVrGZzfuJeqALVYnhS0XT5km5VO3a1P83e2e2HDdytdsnggLzcIuaq8jiTEm8QVBq
EfOUABIJPP1ZoNpuifQvHfna4Qi75RaJKgCZuff+JkYWspPcTJ3tLZGso5wI3I+6Kxt6PIt3TdOj
WzUyLzMLVaaHynba49gUDBGXrXJJi9qI3MqvcPLF/NdNHaZe+HtabcD5kDAyYU0KptOIMpZUXQOl
UesN37wlK73no5PonbNw04AmhLS65gt2cZQcbTcTolGxyNIGe3tMPp+kdLhrs6dZB9NPWCoy5x70
hU43JMf2E1VJZoeDIlwuxC0ooG4ZnPRMjh2b7EiI5WNdR1SQk5zWcuCBTz76GWzio9vXP74uzKnM
OGI0YxBfnZEzteFQOZDhoK5xpp22ZZKlxGnWLOiUqjL2HDYZsMb4ClEVFIvZSefLxp3pyEZvwiQ6
fxnsuXZJ9iQT4HVQ7BFdbONyezsuVcCkWloyQtGHHYMEvjHpLUWGt4xvfyanNMG0Z4n9YaCyGRzi
3cKcDNhjH/V/8xz/B1X+BqpE5Ldoa/5vqPIxFXFapc8/QpV//9A/UKW54I0uOgz4gK8d599m8771
AWaljegE4RZdlUUP8A9WSfSZTT6Rbi3qVx0w7u9sNMv9wG+DLw8tEzqd6bp/glWitXjTiFChLM0w
v5JPAcT3BoP3pQtFfYqNve9PVQFZCCqg0MEA5mpqL9LRopSNnqYKImK47K0P+kDWKyz0+pQm8XC2
andxI5LW1vEiI9pQkfrXzJqaE8dlcV9XE3UGTIsDYZn3EXkvMA2H9lmnuhYUrNzghw7Ww6PZY2y6
2FgXoTQ18ZcTVfWpToiYwknMea70tphXGBU6z0wq+EuLMOqxd2vtW67YtIhWKdW3wMOPIjviPDee
k9rbiBIGaayyk57ljb9zZVTdj5YdL9GP2mCfhx7HDPJAaiSBeC30IVMmuWl84mM8IpLCrkxbew0o
qs6GUNSmeeI/FXlBB9CRlcZtwat0b6gxvsioXle0ITSaOkFwm8hH67o1Wh2nnS7/YpdzdSKahJxu
f7bXDnOVTyLrqo1jRPZaA5leFUi3H7Gamm7LGqTyYHekpNRN2VxHATbKOxVREuhE/XwmIISwGCLO
HxK9S9bM6QobMEW23mPTpbJnHKu0YDOLmU1BZZHebqMgLvCHne3evELwPrdbjYHvvWh9+3nAYHUO
scNrPtsxlQP5Zsa9GmmYQpNYDQQZdWDcB7gXwXc1R+M+Tvuakq1ZNjgOHHoeAaZx7kDdh5XXdw2u
wU1VlBtOGdJV/SQAiNREy4RwRNF/wsuCbf31H/H55rlGjHfdsB3IGAPoKPkZ5q25d9EsRTxJBcCy
Tl9Gj5nt5+nKGSgle2lTjBZJPBtryEPBow9RZuAoiYJHSPI44whfouYPBOUHghC+xusBOnr1MO9U
j2zeSnrnuVE4cu+wSRBpyPiRhNdq4vqIh4mjikn5XcG94gu9Hk9mK+zshBtukRwp6PgAo9GqeOPF
GXeXGE/wK/RMTOcjmZeEl+A0uPaVV9hrH0ti8xzJYoy2HZaw8aFvZEqVWmf9X1lWa6s0n/kzcAy/
Fk9rUeyKLOvbVa0RFSxDl2owDfGx4Ncrd/nyPil2CIFN7JRWguIYOktLzKDtoolSamlF546sQRep
4MrW0HQyAjH1a1B0l6EpV3S9IVdbqbmEvhTGgrtK0r1W2RhHj6PIe39l2U7sYbdqypl5Cq6POolP
Pv28IlRAF83n1iQRCBa4Evs4zRz7JsZfeJMzb6kPqZWKbhO5g2WtWhOtQxhbpN7uJjKGALIL96Pd
Z5P2+PopYXIP8b6YsK1cWYbDh3WYSGKCbFrGGVwa59UiB1ilGB95zjk2CPNdP+b0qXWxPFJTX+4P
mnm9O/dTUJ8Ct6tPk6j5czCl1Dl+EHfuQj1Od3mt8UIQWUZ7PuLGR8ACAQ+EFBjTNm2b4mWeHd7I
zNWWd8owme/HjuZj0MWYsz7hIK+GVdLkaqW8nDoaQyhMm2d3vNVHX11LWO6fLd40/BHrAbSvSCoK
jcAOmgssPrE7cfwpdEyyE8LO7AJ4lEx1VpPovLOre9EpC6bgkYfpJmvmh8Ztlkw95qcCgLK3hy7a
epmp7iRv8S4b/XJLtoS50mXskBLVd18zhCFWWHDoPBZBoe58VytXnil4sU0xQhONuQEXsGswuQAo
xEF3rp2qo5DECWDtBFWHQCqNaaXgqnn70Qi8ry0jbAunx9q3NnY0amwOXW4f4jizD1a13N9JJdGj
YPB64Q5ULlywxE/PcGyAvdgkt6yH/8/omlB55srNASaBtaOURa4sODFuKqOpbiHZLonI2DpjUgwY
+AD+7W01qvVvtldax0j06T6TvvFX4Xjzox8PyqMZBqpohZt+s1o13g+OMx0aBFGbifDKVZ1qDyLT
BKxnu1tTU1IgFYFPZJIBxmXSVeJwX438f5gb6345bapYn7+lr4AJXXd3oof3ENq+Qirlgq5Medad
GNMCuaA3NohEE/lluSAyzis4E70CNVTk3sWCC4gFxUG8DaAzv4I7amqnY7UgPsQd3holwvGNzphY
kOArO+OiyNnNb8hZSw4kie566SpMMTEa6qj2LscBf4NcG6LrSgp2E9yCqxTr21ujwiUYegFpTUE3
xzs5pNZFkzOveIhw53wck0LcFaN9DU7T3sJ6icMx7gzy0AzvrvJIsy4G1ftXLRS6feqB2+txon+K
zVHhJ+zfz7Hpfhy6ydzV2GgvwQRVHbA+qPn3Uqhl4Y97SO4l8zbzusNrInTLJnE2hZ7oF2M9F5iU
tr1+0yU1MzL4TJsCQik4DgKXMJEwnVGb6pW+TqJkfIoaVQKSgyFmW70cBpxX26IYVhp92YY4p3rl
K72/N6vc/5xiX9hxFFr61ZDZA3HPWnOQpJx3K1DDJ8XxfgLXGs69qT+Nwm8X2GzCGXZUjbui5egv
OtIE1hKN8N2EzfdpUplxkxtu/yJtJZ6mIK7bZ9XrhbxJXRHFp17M+SEu8PlpWvHJxFvzJqGTxVk2
J4jPN9SF7CGP0BZDonFpTXFkvRICA9AOrAaswyu/Ff2oLto5zYgTmcybLO3lZz91gaJQKVwHTYA7
8zDGXphXSdmGsGebs6dF+SVYqslsZ9C1GzuvHeglw7jhdnmhBJU6NgRNP5F1aq+cunmIhkY/5rp4
xPNabpKM97TL9M+GGR+yMesutMmxP42wAkrW3CRQS3QGgqkkOXUxYWEWMXeXA26MaIn7MPeIRUl0
gyA3slKUfTEmvc03pJEzE9sqQN7Noefw086uzauip8lFOWLCRKjHxyizvYU0W4bCBPCDsJCv8ZYs
1kYjeQ9MDKMTUh84KYIIGZDdumHlcoRvUVPjIWiajXXjx7Z77Qeiv6uFjSe6qGTN90n6VT7jKO/1
8rIWuRM2Q/zg6q1xqoSWro1lWBsTn7clOqa8S7Na4hpN+bFlBJuulbk44Ta60sKhh9KF03qSXJe0
xdvc0qd7XQh5mjpL/4jcjQ3KjetLdiCG86ojlKIvgxur1+WuqYaEP5p2c7JAQG4TpywQ4FXduCF8
PMVQeayN42Bnww1sYCLDIvfgg8hd1DmcIr0rIqTXJVDbkBDNV5K7h/qMggIR6YNsAqJzOoXcqO2s
I7ZTcHP1GMfgIPG35FryHIAIRzfEQTqYV743uGKLs7zDSij7fNUop93a6cDpWCQBBByvLHbNaPuP
TcAXl40Sd1FWe3CU2ygjys8Y937WkatUBHnoR1GoK4FFfYRcIBRZYq/JRe9OiFdsogCTaTgpYdfk
zZjK2vIz6tIrVeKTPe7Iv7J2cF8I1SQ9idEaU7qgL74ybGj3UGeiTbGUVg3yQ7zhJ1IKbaOsmXhl
7ibV2gaSgiRzfPCHyxEf33WEuGQ1SbKHsHk3TzmkgPPMiMV64HzLL/uKWAbJRF2V11mfWqsud+rb
oVSxe1tg1z2vHC0QoWSMhVnqaH/JDVOPt4FbVSwgnVowBy25ijlkyRRRF1XedZtpyAO1yjofr2PK
gEuTlCV2XrjqGMOCbwMdZtRYdvA5Hoz6do7GrCF0Ndm2+TBdIPN0zm2F2zEmzK22HvDzP1p10Z+U
0U47v0px6Xf67j4Zy2M7tqfGn9Uar6f2qoRM9BUuIal8fSuOBkOFnYj9Rwq1cUv431p6wr7JcN1j
KgnpK99mqoyLI3zC0diSKzJjW2SLJmOsW9UMfEx3vh0sHewasUfM62MWMmyqklA+EnX8yormi3wQ
Wvl1kqq7JmhjvtKSWaSbuEmd4YvfN/cwxipSXUQ62JG5QzpiaYdIubsW2Oq2NoqPYLgqOQHveBjW
V/ozIUDNpSIgIUx93oUDY86I55xN+cbPs8S7DUzb0T/i83obiDEUeRVd103XbhGkh4LRr9OMH+fE
rqFkCz/2rmOzaa85/Q59yQn6O9ur9zReC+O9ANHUogR4Dy4G4wBHjbrWE8I+jBadqJMmJjYpXvdX
IIzf8Wudt2x4MCNgLDz+LA+4A/+9nyHBIpETFpUo4qtSBBd9QunesTE/51oP1QC3+K9JgXL5HEt/
IPKE5O6IkA5Y+eUlOU0wYjUW9gb5qy2uSiENSFfu3ByFaQSPMunJdSA4hr1iriLKttLt/tJjyNU0
9HY/35muhuVVS1bBPh0GykxYc8+1I8f+rjMCp9vOvWGM3YoUH8t+muknclilamGYRo5FrR/Ti+Ts
GPelZxHNXYA08MpUL+B/1R2aMyr6vu34+9hANJ/10lbqggmnpy17p06DBWOQkJFu6LaLNUC38+Ma
u0r+oriy6wZlqEgMV206XCs+v/bCJWzT3yiv3lOpsTi2mdT4GM4xnHkDy+ZUyJHb6fXeIV+UTjPN
6A3gxNCu/TAnun7P2X4P/i9eyq5NGQB+jWfuzw/bF3RwLZPIfZGQ9stwoiw3hP/yfFh7mOunSJfp
DRVNyMwp+/lPr77oekDxMQlZDFCXd/9Hqbs2GUx1VY0+sjHvSbUhN7VNJ+rHQuxrpXFVt/doAjSI
ns1v5EXGe+wbfzUT4HsxW4Eh/+a74zQBfSwSNSkaDb9djvFgX3p5a95XGQgDaUQLPCPtqSaKrqFG
1bFLpvGrYq/Yx3jg3r/ejf+NN3833rTRW/3w4rxTYjz0z8lPo83vP/D3aJOpJMGXOmtlMbxahAH/
VmEYhv0BvTgeCninLPapCD7+FaRpftDpJtB4sf/9a6bpfWDSCRcCYzrnu2rjD/QXryPLH2ghzDDx
TtFxTGUnQln3VsFUt3WawGyfLoNq1uZ85Y/NxHgePvljWdrWIVeErK1kzIwSEmr3lzEBcChSh6+n
thJ70dLhI41W19nAhlqmhrpNpsm5LhsDIUFYFyqNSF6xRn0BG0niph2+1bxJVe0KPiAClIckUkHZ
7IfSzAC9R7lMBbHDvlrwpvJYi0xgIsjssfZfrMab0mE/svcreYi9wUijQ+QpLTsGnt/KOwpj3b7T
qtozN0zqTHtDiryYT9xL27ry80itoEdLINxGd8OFXYGDuU1vcytKm05sLNJzVJbJrvXMeRm7uRH+
+CaZaX1tkbZu1GtmL9qXMSnTez+zRQsVMMluCBk690q0B4CLeJvU0fAcGDpTsq6MMgKyRLpy9QzQ
BO1C4a0CNXtmdSQqEyeEOMTnAVbAOCIaOaGCKDEHyAhBOydxLrWDGutxWue5Fk93bEYw8td6nGO7
FNkNMpedmaJ/Ix1cr/t2b+hY41MDlNgM5OrWLfRUXDaqqyueAk23Wcrvu/P/doTf7AgmBpQABP83
4HFJrMvz12TovvV99+PW8PdP/itiN/gQmL7LOneg97JR/LM1eNYHh4XpOIibOWkdi9Phn61hkWHh
uUyY7ita8u8dwjY+mMuBhabLYvzM0v4T1ONtpeVzBeSNSFwBZfh0byqtwJpISWm0Zu+nxUsCt2lH
zEhEWYr1yg935z8c8//pSgwe6U1RUmJz9OZKRYVB78LP2ftLKDWxPk9NVatwjJLhNyKw/3QlrhFg
XuNhb+gv//6HIz3utWgWTd5gUZ4Pq2jQrzpZsvm08+MffyXf8rERX8ShOtf6+UISnWRQi7nZTwCY
eZG/RFr6kvG//81lHN+mRnDfq73w68X311ENJLwx2AQ+aqoO+HyVq/S/uHW8qyhCcUTl9Hlr1MS2
WdokXTHCItfqQukDfIvahPRSZb/5UpyuzQ8nE+80TjEIJvDbWNqKt2CbJ0tEQ8HY7JNxzBEiTbdT
rB4JSXtspPTXv76Db0vM14sBHy44IYzNt0WeZjg1a7Nu9nCrYTWDne8zv43CWkufdR96bkqKY2hM
ZJj++sL/4VXEhwocNHiVtL9dXq6oof9B197DtazvBpJWQicg9xDPcus362t52d7dUDig7AqerrOq
f34Z5yEbJgyJG9xDmd+XCMM2malHd//FF/rhKktB+8PaWiSlUkPFtNcCRR6nUI+yHKtjJf67W/fD
ld7sF2NeJoyluFJSDBODsex5rul8/z+Wl/7+KeE+6Pu8GV5g4yO9vKs/fKmakHq/BF5ED23W60aX
Wh5ODWSG2WYCHnD0rg3a3G2L1HavC1Wvs8IKIG/Y1REhKPZbI4QrYoTxcBcoj76+8ua9LLIOS+z4
dvDyl4mMgAMInbxsvC5CjDkDwJhB3cLw5q9MSVRu4DWa6AHJH/NUW95MIjA/MmKsD06URU+yhJEx
lsrZRx7xxfVUBTsmlj5jH0WScTcNKPpgGUPZbiHT9D0mokNeVBtk+tUd0X32kUnY+LWN2OWN3uWz
E4J2M2V2fRr9TmarxPOTejPZhf4lIzgRa0Q+j4aA/LmM+NK57JttTfvKMGiu172DPBYiZ0QJZAxM
uODt98HOJVpx2+rIf5hs+GtNNNqq1Pl2c8nGVRL8Ay5amShG2VwSOAUb1+UIqOCGbhl61/1KMok4
2iW8Gaz3gEj1HqeOBZ/yg1JbeYVufowT6ZxUbGRPsV8Xj+4IhZY5ICCcW5ofI757E3ojZNCmtAHE
XNB2HHu9JuhXlgUU+TdsqEFee+xGkmVhGZU3mpb2TxG3hkS9trlyh+xFN3imA8lSH0s/fVHdGN31
7lwfKHj59N0CqxWLqELAr4lZ20GREB7sqlsc/O0DO3q/Qgub7mRcWCFlAFNPoj+rYxoTdBAysk3P
sdUEV5kbVy8uqeVng3TvnTsUmDuZ2og84fW1L5g+HwkPBi10uWV5yk3ARYwgajuZVmXbxPf+TNAa
+Stp/hQQ+xiWFO9rQpIzNI0Mu2cyP4Vb7FJkUc2lAZE2WLtJJD8lUQNCjkILNLOqc4BXF4rkBUE5
80efSKV75Czli+kl9ZHvCCKEzCyEPtHu7Yx5Sk1Myr1F+Hy2It3JIaoOPXCO/2QiCeVTsKgFBrB4
XJk8gj5STKOV2QCHkFWo4a7oBo9dK1h2tj5rK2lzxM3kWULvapbkM6D45BEn0ljuBr/KngOsWLZB
xTrC+R8RcxrIYtdBpoAoFMhPAP35jqiIHqs2TZjpNmssZ97MqJVbyvV4HEJX5caXOWi6v8yZtWVr
KJ3Wxeh0D9Jj0ASI55y8ie6/hPnrhAJ++hF8MEX1NKbaysh5Eg61+1MbU+SriNRG0HJzlYvsBcZV
gFDZtY58EGNLlvC01qYOAlaCXvNMqi2quLhYIg55QoPF0UeqBWxhH8qhkwTRXSYFuYdJo5JvFZDH
vspdCMRu4s4XtjF8arpJ7vBwIyw0GHgR5tGvCBVLXzp012GrkavYGcWOyNJv/SC8ddKpu6o10VPK
L0MypceycuHFwjI4cRR6N8nAokRdB+ZmFPJS9iLYxDnrHPNNkJvGyz/6RjOfSNXaljOExHhWTb8q
x7zLCenM0tDqC15qdkV1nRSoaKshC64sikp0Saz6fCjgkckmghhPlP0s2N3KsZc7Yzl3G5vvbZbZ
c9pp/pXPPOS5UATiWsBFmOxAsMjsyDqqgTeKdIXoaQjQiurFVK8l1n8bp5tZRqXfBrjVDuTWaKIQ
Ydyx5yR27t8Yrmhh0BfPjsNGKQT7B9G/3s2ckoxsCjGtwS2ZaznW4N+QbCqgO5NYRCIUr+EQiHZX
gLatsyljEzOHeu2OXFrARN6nnd8vfev4NcFbDY5HRb5iRyIkZvAbkRZXVkMqZTJaPg+hbK66dqmr
axO8gVkPO3mbDGlYGjaGb9ydNAogT7owS1933TFJP/e5b3zTR3Yrubwjjj4b5zzq03PmqHgrJ8zJ
vJFKItS03jlnsbPtUJasyOIzV44FtN/2tVrJ2a0f0E8HV7MXVWulewIKBDnvA084gwIo4CtwGtzL
Jo5WPmP/YzQPJXN99h4tZvcYAxZ9LkvueVAPWysDEorBIM5WZOpfAmPoT3BLqUfrgR68K/adC/qT
QZXZlUGsXfYivbJSS37Ssqy7AhrvL6Ns/khm7IheF929P+H1b8+Gs5+DdIY/35ZXZGdF10X+GfJR
uUZx9lLHS1BPnz6wnh+F1OO96dcayfFlu+rhUF3ZE6JPjsV4Byfki+bUQ2h6HHqLdc9BS5PikfTP
6igqdhy99FFo60azmOfCMv2+ybp2h8sRz2BL7zWCeyjExj52fXT1athj62SLHez+0IR7PoZ9F2QV
5P6CzSyjyWt5RTIAX+wI8kM1tnpAwKu32EWSf7UGoZkBdBorLVF+gfyiRx3bJXTbfOhKszyOrcU8
xOv1BkI9+kyr6Ib1YGArVcD7VbXnnqbRVOXM4VMI9r/SG6PbFvo+bqqgBtrOTmWZHMcssMj0JQVe
+kd0xHUVLsQTz1pRi+PhE87ks7x0U5aQog4351vjoCw20tg7KN9rcFeYAsgqVuvoMKwV+/rkA4Wm
ZLP3/XXlMtEQwMoBeTV+nOG9lAjAL2swJDI3o3vycz1HQq2KuzGzFAYKhgsjguIadScDHnmsiixf
p43+xfaHfZOBO2kTcKvt4KpjuqwvNg554ziZdmlYlYb6Hugs1Gxz2rFOTcZOGfK4ofD7vdni9Q1A
9wywl288TCc3r6r32muNT/gTqfPAGY0YIhb6urJN6D9BYc1nlmv8NS48JK650Wlw7lVAaalph1Qx
59t6ccn+Bn2ITT+mOqFbskeAI7zW1g1feJ8jAUGcMjnyN94i7815FncRnxI+cNCYkeLwczHazXMM
rUUv9lBx2W/MUV6SDaR7GE5SJ/SUlucJFz00/jN1RR4IuIFE6Z7wKUKOawS/a9SYT/7cV3x3O1mi
dgh6eBcX4EFXYQ3weURpPA46pOmcPXX00ueqGG6jiWPu1y3Gu84w0HHYNLkSXBrmHG9m4khrnTKG
O72XLUVYFQGuvw7jqyqpTxqj8N/gD+8dC5cLes5id8a09J3/ciUocGw3x6neb0ctZJeo12lXyWaN
e81zT+jUJu+wT3Udf7x+PXagbwDCJBAAtxgcaKuIxONn0rDlTnWc67++H+9tuPh8OP4iO1+Mft41
5Q05MwQUDvk+YWZ7HGRXvtQWMazh2I+dXjLhpNguCihyYZIZ/Vm61JpGziduDAptfCOeKWWqo28i
55xMOs8uBeFcFdPgnGzioC8qprBIGGBf9bIFh+iRAO7jJYHFUjSuG+hG0R1TZvsZljAkt4D/2vma
4d1gFsEBHE0K19w0zZ5eT8WqIrVvNc65+Ts/NmPpYn/qcpd7QUWJsZDroKJ/83LEA3YcnF75vscS
mIzYrg57hQsgVNZPbUrUKmJClPnIhreOgLpLOs+f5hqAEuFDiMMHj4TX9M0nwFV3dLH5S/cB/fbO
0eL61Njj77aBdxMLrsKggigcDxNN7+0gZkgHCbOgTveuTfH8ylusGreHPBjQZ7gLT23KaB6Q/MhP
v37fzPf3mBIFOam/WJK/jwqbjNyWohgx6uygP6JZQhSuRVHwVA6Uxl09OtNVoEGoq+zpMQ+m9kVr
nHHTT9KBbVVXSbrst6IP22KAIRf3DeWkDZpK/Y36DY38XzDfov6gRXicf5+4/G9e/bt5tWEE7KS/
mFenXzGtf65+GlV//6G/R9W++QE3K/ZcvMKwESSE4N8oVqB/sDFHCgi+cvAltN3gn1G1/wFTdwAu
F/WuziCZT/E3mMWo2g2WqJlldMmiAef6AzDrbUQCky2SW6EEMC0E3EcO8PPJ2CoNh5Oig8SE0gs2
sIzLVO2Fw6AAtWkFkapOJjLLs9zQRkpegm1Q9yYNqrWgcZ69VFamgfUGsQ8KQ2Z3JlOKrCS4NrHZ
QuJE+8/aaqsOxP2HO339fX/60ZbszZFmcj4yh16MO9k4wAfffHK/A3nCo1WcLATst0ZSaSuHMu1i
kp6O8maiM/71BTmYf94ouSTxVsuZzVzf5Wm+mU1raWE12lDHJ9cNLure07JVITlbdpmNhwauT60G
nCR0DB3GNmjVarClZ+8Dl41n68Rk3YO8YRgWzpJQLphn0UIs7kEGoefAfq2rgYZvEbQVptHPO3sR
KWTdEhbGTIczwsgjsPNWtCUMI4IwEXGNFfdac6W6LWaOIvjSznNfNVCbs9bnUgHjiBjZRLQ0HQ5h
veHoakwlXJ4IxXXfDcMW+97pcnJT814YFi/BaHH0CotSaCJIgaSyvjHOAgY8FP8Y3upmTIMx3jDU
Udd6Yhc4+iSxeW8YGoOO1Ov4biS9t5+1ZFLXsTvyMZSZ+mqDsSqEezmCj7q12SZX6pWNH0xQPCh6
EvUg8IDDvbvV0PmbWWJ0OFSCSJzB+zxt63qT23wyUcslx14g1vDiDna6ZpKyfTuLCkWcVZjqY+Mb
SnuyzJ47l3bk9+HyUqv6IBYixEqSDokowEXyTu8g+bfNkPPpzExygqu51WWokRSeLOpkJoq1qBYz
DkxqIK/nlfP8ymAfJnoeOQh+HNEnDVWbujc4afOr9a7lJqWTzVNwbaCuTwk2YM3ennV4GN+VBE5q
cVtSrWCOoRzsAO6mueaxyiU584STLhqAeXkk3nJzgjaFuTBCsj0FLYgmDkO95q0Ish8vk3icbzRf
x1WHAZnaLxYYPrrm1CCyR0wswgL/JhoM1xu9dS3NAoK1F68LpzUW8xY13bu92Z85fejNyixCMjzj
2f0cZ71zOU2x+6hJzziPsimuLSuPn02GI3sGx7a/Ss3Ke64AXeFj6ZlCkc0rm4xYSshRwvBPsqWm
L4son46mch0E87UXPGqY6fc3Zjpr7tqRHq+NFB63d0xLV1zpvXKwZnVircJKeGgtY8ZPwU9mi6mB
rZlfmdjy7FKLIuFlyib4RPxjmb3g1a5u04UllLnYma7qmHekQ6AIm34RmUBJ5vEUuQbvU4tGni2q
d4QkrxwY7gyLy8sqFmXe1IuQApJv96mLHHXrs8WLjTZ73ODUbEx3l0OvOTnYTTVhpDr6fZkxs8wi
U10DXrT7IZknBTNt4NZD1ecqDMkgMUF+ZTSIlyL3xQss5BaDQ79RJbkp7vN51rRHbfDm9qI3hSau
J4WRz7agPRkf5pI28iG19TK/jWSGu0OJ7IVhqGUdZrkUkfNUci/pKbmXSl/0QMGrMgcMSuyjwofG
ZbOrJMcGtN76LsXI4QKobY0RkVi7clkUvUDZGX6X6FR2bd6ngwbTGPQpcT+pwh/MqyxCfbvCdiiv
v3rWaJwTd5E1+cVC6NHyOFN7L4pF9iQMgWNC6Ay4almR3+cfBTuEkeBDhgbiqi6ryvWpbbQo2HhF
rInNd1EQdI7s2LUez7wvhHHO+tlSH/0havNvjleZJjOoqY0jWKTSNK9Kzp+5Dc0B04NDVJl+ic1L
7er6ITEtZgRQQ5jva8Rf4Hs3I8BNY/9c4VL7yZEDHP7ZuPPIURlX0EKHB5wLtQ02I8kaclS3soY4
OVhFEGFKGKWQAlIMqg3LmJx14pXOnsmPu8ROZK2WMkan1dzCM3CrDBxiiio2mfrQNL7+2DmNubJK
/QnNTRrCImUCN1V9mCaj8vdGbsZfii7yvqmYfPPKENVVX7gXwyjaaZMXQt2QlB0/OZasNiWH1Jqy
z7oFdKueDDspYRpDZUCFVZJp33viOoinnHyjnO7EnPPiMm3i4sHMOi+EEddvZ61nBCAVeR4CDwFA
p+ZKFnN54TDh2AxI7W/Y1punLBiSO2kX16Onq2wn2s7etlOrQp26cyfTOr1D+VI8EJbUxVvRV7gk
cYCti7ydj4UW5FtMN9NQtiO03sJjepNKq77n0Gk+VQ4E/nU2d9XWT/X6Y+K6y60tsU8gUXuoFhGR
OjeussKYScw6jrzuJRWeWBcY0uzNJUtrxFLi7MSdZ68T3akmvI8oB9adMCUD2bLe+UU7LSiXVR+8
RJnb2DFusqhudjo0kLXgO35CUc70CRM/91DRf8nNVHrDue3t6C5oEnendXO+hdTrrohunX08mF33
rCV9e2LDnvaED0yHUTMCjMTzcTN1QqwgaQ+rdpgyDAM6916mcv5L14vsFPjBfBKVCIrfQLJvxgrU
Jygt+c9rj2/Re78p5urS8rMCvbfqG8Yp1TLWHS0OIVtjJIwTV32KWOX7X9dFb0DS16s6SEyRRBom
ctOlavoB6bOjOfGS0QmOLRrqz1g0sjE0vUmN8evrvEEUX6+DoxHCS6q9hfXw83VkUrtDF8TR0WZO
zp6qi+bzqw2HoyK2nj+/2AL5cjsNmCFvmZqIQjotpgg8+gVT63qxS3jlB7ySYH99qfeFLDMSSGXU
4vrCW3tTyLZx4DWa0t2j5U7GuVpk+A4BBEwC+/rUeRjX/PH1DPoQSHI4G+Nd+wbUht/Ksi1K5zgv
gqrvR1CVoHFaodGiGulSQtx/czvftN48O77cEqYAj4+H97ZYn8rY7lFU2EdUu1RXnraI6dhQOYEr
xVSVsSA/tdJKyT/rzLTVH7+kAIHO/2PvTJbjRrIs+itttUcaHDMWvQnETDI4ihS1gVGihHlwzI6v
74NQZbZEpkmdva5FmmVliQIDAbg/f+/ec7nPyG7JetLffOiqtKQ+5WB8+j5ZouNx8k8CId6vb+37
V4GruMR/Ec6Ijuxtmy0PjbEMk9Y5RrAi9gpv9871fpsj8HdX4UDp2Uh8mY6/fc2dzjSkrfFZzsoL
ByNVAHHj//GY2IvrhXxzvjz4zz+/bplkOlzDxzsaIfwQ6PM8FIOCvLxB0iFOXT1h2vz17Xu/frGm
s4bxsUj/4rI/X7JMhlCNuWMdtSp0Pgr84IxnFxdrT1rNpgRxYqycduYR+fV1368siIWRzBAkjGD4
3RtB9miizwgDwQ2jyAwr1snOQTAzpziBf32pv/mIPBxIm6jBXY78bxZLF5QolyoMgBgLgmGxAZ/9
qbm1NMCXE9y0PDW/vujffT602GjBdZsW31uZ2ACmx4x9RxxzBxlLuYhUc91Dsakvh59fX+vcRfuh
m8ir7tOdsMk4cxGQvn/TlrGrznrCtLaFoZGKwiZxzNXzu3qYm1MFwZjhiaJMnkbqOmZ/qj3htJnC
LU1Ii8NFxcASqNIryStYe725ZP7vZU79u6jM9wvv4olwF70UCibxVmpWJvaYwGnkCS9oYQdJCHUl
nTT2S1JOedRSn7L+N3fn/bu7xJxSV9KKROf2VhYT5fRLQvY4/N0ate7kmZwfOiCWr14j2DLjOlye
9zQRJ9nn8nkYbBzoZuJPd7I1ZL6TUY+7nioJNAdArfgfbw4MB1BOolMz+e7OfcwfNnNdYuoZPN76
YvYounU7/SQihvUkXZfY0aX+uzbOu2cTUeHyNtDK4RFFt//zOy+Tdin61XwcrBBjAtAynL6LThpv
PqfxX9/+v7sYfSPywklPZjt4czHUHD7hjL46TgTw3aQluGPga3SKbL3muPjri737qvlkqNfBbAAm
YDl786oXmSbqNtTV0QkXs/d3qgEvIqfEX1/IeON4QArLcrkUD+gZ2dLfVkZ40ZLJqd2RCqKJ2xud
MxwuVq/tyHDDj95e1OlAJ+RMX4jRYU+cSFyzoZe8bIOVRICeZPQJtJHDEvNGWGIztqS9rjm0suh6
mVudpHOO51jN5t3I9Oqmw5pbFb9ZPN5/P0sOMHMZ9jXEn29LoaQEf+0WbXs0ZkbYZ4ID8LJkF+nK
3/z6pr17+Ykc5hmAj4KewH03oIJ6aXTDBNGpQU4MJSnl88tK+hu80tWFVU6/7R++qYEstjWkkkvw
iScQIL/9lsq5MIVsbOvoyMn6CpdlODYWOIlzQ8RxW7o6cs7tD9U0Gb/ZAIy3j4i1iDQRa4I2WMYQ
7AE/v2ZWjsYBqU16FEC+ixkur+dkZBmABTWNgAQv7zOOxMxaDxXz5hNmZN5AEzzN3ugWxMoZHKL3
BV3EOVv6NbJxl4NF3/DvZzBSg+Ur3fX8/Tdup7SSv2lM7L2PJIlJdeaZ1a2dtsgMlscr19gMdqpr
RH0cGlW3AFfa6cYeJ4AIbcj8+CI7ky4SOUCI8CKm0Fe2rmXNWhdZcTvSbcD23mm7yUqcG1LktXlX
uZj/6GKD3tZdiNCXtKX1Mmhdu/dXMQbFyy6zAGdjPJ9hTpLFxAF6To6gDEUA58zuYdCIWAIk72UC
EWRV6eAYXsw5XVTV31kifS1y8YrDO6MprqW8L/5UL81Q7PzxzaCAtRAPKJGzORUtSlRDPnlsJFxz
KirlzP97pmici88hC+m8+PlS18iady0uc5ssiLKFeZ2JaJG2qmbysYF72nRXT3MR3yBUyqvLLJJD
d9ui/ynWKIp4uytR1NldNaNoWTd9J+SWifB0l+lIjSPHqbI7dAjt68QYfKbDm9rzV9MpsUY1Uiyt
qDOnAqIfP8hHt18w39OUrBE2M6o1UutyWFjOdDRAbm+TrAPt4dRgJ9f0QehcdTP2uZ1XKMfcoF/k
b+xRwiEKG83yIKe01+6nKuHScsGbrH0d5YBcxbnZGtflONjdnUg0rM0Zj0t8w3kVMKFQLoRlFITW
YRia1s3WkMq0YK5LshAcgyXcniOeoBKCCcJPd0zcS2sIxXiIoS6E7KsCRU3V5PS0vLpvAbPknGFX
jGfpMiIAmJoHUdowQ7zE5gEjhgqIipY07A3nOoCePU8fnEJaDbHDFO4oHBdyaUgjxMNcqqrpm9/N
4Q0uRJSt5xacnff8MmY8iQcLJ/xLEsZxuGn7Fl3299fKWVR7+gITG10iP15KHKgNzXklHsQkYqag
7IoyMDq0FUHj2DxF0nMWvVtuc1+NtuAz4AXuPyNOHoft2Vv0fTQj4O3gl1wKiciitvMqF6GpSJdO
bEN7flXjfdxPQl/AM8v25zo9TcaY3hUoCZd5xCrTkyndgirW2wukRrymRa0xaYCdwo21yJsxt6lv
RMltezYUCuBHzbbOjfaunIWcPkHMMDXY566dZXdeRf75lT3l4sFJ09IKetJG1FdPY5KxQS9uWLdK
1HSBY0VtbPL+jZjGVzZjgLhaxbQreFYspjkoQ63OdJ8ozDPoO3bTQXFe5clQA9kIQ3QbAUu4nR6h
mNCtVzlNSXB/5Qy7wULwdix0faLVRoe882iQzf2Qjt93/P/MSX87J2VX+WH7fef0u0paKAUoIOrk
51Hp+ef+HJUy9NQpBBdVxuKd+XFUytDzbOYxqBj+becx+dc/DX76H8xC6Wdg4cbwCQLsn8xEHe9N
bUAFgqiYbG2KKtPnzPSmckvcRNpZ3WaHIiUdxY1gnQKy5GWcC47Zdhfr+04uaT9M6RYZFsBHCBVL
fk5lVerDTBKAXDF7AERcZQ4sT18olrNsmQ00CbRBV2mUWCDKZgM4SdLPF2Hiqn5TtrUBr7MjksWN
9P0ifQ5XKiai93SOWQHyzv4oEyDLTWz6zPgoDO8YCLnkFoRESo8jy9DCZj2nubjU1MfKXtBNTgme
k18TQnI4lvWLiXlxS18KgCFa3IOiTSlWTmxp+CpyVUd9cy+QLGpHb4pHsVIavZ3XITIjZzv6rmY8
6kMYJZuix8KerhC228+x7qM5XDiYXXxRdSZb/mpERT3eSMMlRdCNvDE6zb4GTKLKlIjuxkh3qCyz
QloEUxdoxIx26PS1FjMTPwhr+ZMRsFf349Rkdblz5OJABO1MoKSKyasORcsgS4zebHqIiB0RLT4+
J8Quxcw5+lzAj7geXFVtKjinyap1laxXIpLexxkSjbYp4bNs2OjI4HDmdcf/WvZ8AIypHE6ul+pt
kOmRuc+prBC44mQYQ+TdRMnTxM13RVPoBBd4bCD+tm4GLyVE05EXTTFupSXrG8lUhwemdoHr90kV
aMoPbwdHQZSr7ewjTIts5eZlHJgM3IIuyeyvWjmld9TuSP/9Sa5LX/O3MQiRQwfq+zm10dCBr0VN
5TblIfHL7miFyKyEyO9iRIC3w0QDng5b5II/kUQCjc4RL+Nh8tUDeFhi6TXfbz/bC9O1gNO8nmB+
HjJSCTf62BUXnNRboouwdjKIzT9UA7wkqYl4B5TL/+KQmwEuIWzSm4Eh3ks0ILMieFbpULC8OV51
qdCOkJD5KQVp57ZpgYGPJL48mkb+kGq18exAQI8CAOJfElRJj47HS8V01dqSWwA6APYWvrIJsLM5
fg3D1nuZUZdv/LrSFWlDUffSzO0mndnIRDxaq6weLwYrtq8BeOVbc5jRPToIrfYNW+CBsZ9zRZyI
eJ6M3jsJtyTdxBi7g59mkG0t5TOlr9qHlrn+tTna1T4zC/OCGKLpxLwMA25U27foE8UJeX/6EcRG
+sw3mu+mqTcveqBDe8ByQMRJcP1So/oNg7CJ3GPSmPONtLvhsuho6zAXE8MqrD33TqUdW5wGJmSr
Aam68lRj3sLgc1Cf8Urs86kJtVXtJcmxJCfhGipJezk0ZvJE8Qba1FSjflVnQ3LVxZl86NFN3gN7
qY/MZsuNRmTXM8iUFEGv0110dkUy5NTDLdRndza2ooiLGzql4YEM2HHXzXrEacD3to0c7G/2gD6b
o4x6mlLYuJGvHcqsLsB4h1cMPIGQ97G+Gn0GuaKMDoZfXyhbV0Hom6s6s/rXvhwpTrIy3+ucsVel
XWP0ES28/KR0t0asEwE7OfIzdP/+Qpdjss0tdLBOaY23aWVL1Fee2ldNb97SDFQfeywTX9AtDLfc
kPB6ov58ml0lFldDseY96dagGVPiWqx0V1upgx+mr7IP5JjnnAgEb4u2BHi7Wf1KVEW3m71ialdT
qIOedCbAhkXT3biCvkwwUL0SzoXX2Wtt49tsxL4G3TnseZSR0AIceIAMPVzhK7qpoaOdjMqIPhIK
mO9m25dboPYUPvBs9SsnyfQrv8v8k1YVxq2ahp6NolXoRoCX7KCmXeeyr0nr4EWlKR0h9wXJXQTh
2E2HhOL/WFcw35lB4P7ozfKql90K0ylLDbJ4FB+UOoa0xL2j8CgHOgbNoJWO+sLEfWr40AtxsG/T
dN/ilficOWR+Uqkd2UtoccrK+JQyaTjkrU1PyUqSBwEv8i5yO/fEiY+5IDh8jkMqkx/asvdPEzi0
qwETwEtd9To7mhjv8qSS4F2q1r0sx1G9QnlPVcDRBItFaY9HLSqGHayn4YQHwjyCfl+mfFI+jlgH
biZbhWtF6MvOxI59y85WPzt+X4F/Kd1viiNGvnK6FnmFH72O2ZQuvGF/FWKkGBFzA9Bq4VIJvQu0
it8z8LVWO3giS8cVnKPhpUaPnqOnQM1C+gV+9zy25GPYl92mcpnIenaRwD9y0uxbaXHqIdtYPnkR
BJKNVUXFZzOKvF0pp/CqF6F3MXglmuZpbg6x7yFUzBDGAzhmP8mtLj91lo7jyCvaq0yobtN7bXWU
lYYsv6O6Ta3MPo25i7BkKPsnD5cXRhDClIOW3Day78yxv62j1rucoeF81c0+7xczCts1drboIh87
7SGObecZ6ShLT6ZV1qpqtZQcuLGr0Z/PYbjpdK8CTl2aJ0LAS5YlzG2ZlyuxSkPb27lddX4mRoBF
hq+h/hFxFSCC914ymtJbPTFfmHtVV1pU2vdeFLUroU/m5dj5FsugMgAYzDpAlvJq+QKZ95liN3c9
Uv4yWTLwjCv8D+khMlBSNnFZ3VSRYX5wvW7YAGLJt1JW9k5z0hJZAsdEOhAGQ2LwVlpl1giA9PbW
JUHqSxc3Oei0rp7X/Tj49+A1621J/3Orc4p5wLkXW0Gh1dZNFkqQy8Yw+bd5RJIWzaIqGHXz0gub
ka+9sPQrqYurzgJa5neGt+GUKb/iEgEypqnR34eddPcoueqgzVsVlKFqb+o5r28yVcs9mldjPxHS
FUAp0IJxnP15F0IRf6IWMB4m009RzWNS/+YVWv9cEAK5DbP6oy1zd6OlQLsM4gn4fHpH3YEjEHX9
mESrtEsxFdSNdnBKo0VWZYF8Y9OW85ekbiCxtYQLHY1+WsNXGy9U5sHUjqx2W6SZfRNSm25Fwmbd
wzJPt6PXuOnalDP1x8QifDKjXq5xgD2SK1tco8Sx6iCcdWvHflduB3TP2NdgSmuJcPcGjMRrV7ic
pnU3eaZAc1qm3B4FiAr3fZ2GQYQk1gCh04jsYOeRCHiykQNU9QBb0ZpSm2lsRfk6tOgUtGy8c5om
Xo2zOR4cXaFiAJfNe0J7kofDd18pfOMN8lVjl5HadsXYkGIaIMRUruDnjfeDnkcf9KzKP1gGNaAV
tTOkuVDK6zrr/Is5c6hWIjs8kG/WI9ZGfoj6rmIHw30RHhD6NvMaEUV6TDsfqFkyiKSnxPSrfSGN
qP1q4plsYY5l9NA9YpIlEY8DKTOcDZujncfyFpGceWVZjTr5shFrP0vQ4UZyOsblOG8iCv+Ps+Nd
pJbzEDm4RXojOTFREHxK61hkrvhEcqmxIos2D2To0FNyC2Za82AclOZCeBtjcy17eOW1Ob8AqPyM
0vrWqy249vHgwMwQcO8lxPuqK8edTnxzkGEImjgiXCS5KEAbRh/4WswtyaVW4Ld+vzbBv660PIHB
n5hX0EeeRWvBcx06YseyLAeJ4TXgN3JuTDH6JFJg0/FMs17RJyiPUSzNbdl72xiQ3RGQ63WsLOPR
bBCqwEKsikB3ymYrmLAGszahoct6cz1XcA4rq2DUiU4f1iD8SpqouzSZaxBp3s4Pbfd6cmIAcU5J
l4XH70Vr3Q2qvfABBaKzr/ELHm2j1a/iAvbwEI1WAMmSba6Nk0NSuwgu2m4O6KfbgQJFuMLTGp1K
1HNbP0vVta3z4VIv3yRzV3BOqJsuoCPe/qY//baFi1DXINwXZz2KWUKsl4PjD9OROLRUnvReckgB
yVHCTYRJNrPHKm3DZr639FJ+qamlSrZs2PA/HJn/RvD6pjm+qIQNoDckC3u2CVDgzcXnpGwcNdfJ
QUzEh85pAyI/yWPsYX529+tLvRldLJeCFcY/y+n3vSQBWFPqIM3kUrVBahjviIKWr6Lq66+v886Y
s1yIFrzPoR8ptPOW1ZRVSllN5kaHvg7VltGhdXD6c5Rn0t2AyKZDNfixnvClFy/14pthVSGBQQvj
5XAdxvx2v/6V3n/FDASZR+EPWPQK7puzf693XtxxyqBnWc5XyObUzkwXBauV+3ToAZY2X7BO8j0L
omPP1/5P/+h3/aNlKPLD1/Suf3T6Ov7X/qWoedsbHrHvcd6H1//+13mcwn94abv//pfm6n9g5eE5
Ygq2dIr+TcJ3jT9smzWJ73MRMpzzvP9kwth/MAxEsEHlDIXvjIv5U2hvLEJ7/vhCQEbd9M9Su9++
UTxJ/EXLEH5xoulvH3RLcya6DiRfoB/mtD87HEKd6PGHm/J/WCHOF2GoRf+Kz/lOXNBVg1YzdibQ
I6O3PrntjD5xcAMOZt1vXhO8CT97hvg8FreFQb/u6u8kBRXwAplGJgTnIUG/mCfZhWEgWgQIUpD7
k3T7QjRMZ2bbIj6HBsyvP+m720nSAfoQen5C8KW9HRQaOYvu6BgUaOX4YBTuk0cV+etLvG0CwjfB
VwBeGTkD3iTnzay4aTTV66GQe1uMD+iRH1uf4MkeXdVKnyVP6V+2kb/55pj8v72hqDNYA7GBWFg7
MEL9vLXgXqVE9dt2TyeEdI+sEFhWfa04ZnZYHPPB+gAGDGsrRoPF5mpWacH81kfaWpytsG0VJisX
pDyjLoz5B+Sb2GaHavBlAAAXO217ttYaUiB0LDDcNnTxD0ZamJ+NdNxFQ9txDlosA02nG48Kf8fS
ruqLdUYU4CmWvU96amau8StOjyolETZxojFamYbbII+XfvHgUBw+kWZVwT6npxFGxGvaHXk6jk2X
frCaghxTNu6edFpQYghqF1cu03e4sUM/zwfq3Ks+1YatWRTfLDe/qxLrizN7t11D9QFJtjjW+vQp
4vDPJYC3ajZ/JwGi8zqrZ7nL5AJLKMXabtPxaxP78uCSIFhDZFoncIU2lkGyHXQw5zRN5nJmdMKj
EZmPLtHZxzROcIO1bk3BODAd03w4DeBplUhTGpcyeugci3RxLwt0f4gQB0cUV2M4EC2Vh5sUOelV
2RIVFSNiIwh+vLDpcGabsdE6RVKoiny6eGk/bRNE8A/SRWMUExsfGB6TqxrLgY4PR4SCfLymcT5Y
pas9xdnQXJPAxN/jMRl+qEQ2XORwUfc0SREyNw2DSgRh8UVYyOaqIqmW5DNisynweEQKmd5IIjjQ
epdiM6je2A5Jrj9aFVmj+KenQIsTo3/uE10C9taVuETlHj0kscQ1nuDzDTlFrWPpLI3HZFG44iK/
JIuuua3nsrkpmvYy9JX5zPGje7B6M9tLLRZXYjKdfVHyLJD2nGz7rpx2ZWE+x2Q3KTAHfbRNXXPC
EJf4tzp25h02w+ZqjrTqZuEbGG2vrug51jDQid/dNiOOksqxI/gUTo25erKTXeNb/QVHJZBKc+zc
oCzfhqGJLiHsXID4IqLLkcUHfuwJwjEAlFCuGdfeEvH6ISW4iuN4ise7IMSQOhR0bDyg/umj8RZ7
gNgZZqLDh8M3q4rOOth1Ky9UpS/ju8iurgvFvsETjbIFO0Gk35qhVC8tp73FY1BeDlGqwZh0DCyf
fky4nQaAJC0YpnFudddSl1wtIluE94V2YFCRRrgN6xh9iuaFz17WlUBQI38XheF4MeHqDnASjIFD
Dx0+h06AalZoK2BadGHCfgqIZ/VXJlEbR3pX4nLyTW8bLjQQQljSoMiIa3Pc+MUMzSdfzAobYaff
JZPS98ZgfnL5XjUvj+6zilgR4XKnzWQ+dlbFET/MGqDJWrcOicZaSw8FPzzzK62V9W0qwxzw/fyK
qL71gHdnCppzNBxCLeo3hBbfTqrfdlMV7VONPljl1+NuBm1AL8GRHxhMugXL06ita6gl257+wUs7
II6v4hqa+bQFxWI+2Ha9wOAz2t6lO7Q3vVabL6zb3iEpRnNHzCSnoyEm9TbuF0mPVc+nMM+6hXla
qw+V8PJLFqSZ+tnnAGHYz001IjzwPW01eiE06Do01q0ew40tdzEbwKoY9KFbRUs6XF6I8tQW3iEf
jA9ZQRPUCEUZRJwX4W1oa4wb4TrMNO8qCrOv8BnByMh24/YGCSg6eYtpbw7XtdUWPgAW3j2WBOc6
Uel0iTIvP8DYafaml2TrapzHjxXuixXV0CKHpceggtzhBVotw4FvPoPOJ4EW6wFokXWLPMHh5OeL
QMCzbleVnZs7N4+7jcOBnPfEmV6LQmnXmSyJKyRQPqNd8GiD2Ngrn3ZSQBhIHwiLjHJ0b9D0PXRm
/exal4Q+jpKwlXkAEu1pe0pmJ5DS/eIKM+pWA+CQtQzt9OClnvuQt5PYMcwuNo1BoLk7KNQjGVH3
wvHjPeMPXPVTb+/tzravnURgvtai6JNnb3DZq12uYm7/gAlMsHKtGfV5W25S/mBiMwlsnRiAldZl
xj3U9o2DOuSpY6D1aRqAwDiEdD+1pbnGozYmq7RumlMv6m6bFSlPHmnQewsDBSlhPGRsnt8gbhuE
FjfEikZhe2B/HA9DarJmfKdCdOLMiDAWXsR5q/9Pkf/bIl8swtO/qqK/LfKvvk7Jl+rnCv/8Y/+u
8NHSwXK10C9BInSWOv+vKl+cebHYZTlLfrfa/u+oeAHAUsb7HtUZFokFJfvn6Fj8YRqMgPDB4iQ1
kCH+k9Gx/aYu1UErLFUxlC6bh5ra+OcqjgTCHIlPmV42Rp+oF6uy2KJLy+2sjc4woWR1HtnI1D7B
llFoh8ogCLxZUBjlHrmUvqPtpF4b+nckGum1HUypGuaLCULIV95Sd52gLW5muS/ZVjJ0Jlk+Kuit
qDY9ogqG3jBgMOXM+diiVET5vsFSlsb+tZ5onXs7EDAjzE3tdKSc35tnxJwzMnN9Ri+RJ2pZ4hfR
SVzpZXFMPG0M4JewxQyFrTBQRbOdTfGlM5Sy9u5jyKvVmAY64n/e8sLqKEfp7haM02ieiA24V/Kb
nhLpdqTMlfXgGfBM9KLUL3D7Z/1m1uWXWGubrStrdUPYbompUY0pP+oobf5Ul7Qkv+c6/+cF/P0L
6HCq+PUL+Ex0xZvXb/mhPw/Y4g/KUcP7wXz+1yHb/8OlO2WRE+DgTPjJzW7DZOalgC/BvuDh4fnr
9bPwwJObbUOf4+zjoxv/R6/f2zPUuZtEg44DA8fgt0c2MThy0PWoOgzoi5IgKyP72mzG+jTnIMh/
uDV/c2J7dzzkWp4vaBHhDqLpsPSRfmgFDnhDUeuL8nB2P86DQi3dm/6j4g5cMu7+nV71bV9qEWWD
NcdUQtuYuu3NytJoHLOwEHK9YjHzjnpNaZBO4Ku6CT0/wWRMVMwJBNO4uIZ//WHfHU4X7wx+d/TM
4D6XRfKnDys1vZ2qlsJrxlr6WuQFK08uBlKDxTzd4eT0H8FW/e4j/80tJpMIb+AiEX/fiutaMnFH
z0UIUIjpJqOiecWgjd7UXxR6/1wTjKkfeSy7C1fk0I+95uePmeraVBtt41OXhKRwLboEtSQbFJ6J
mzwcnOdf39a39AWQsPa5uUD/iZuLdeLnC6pW6HMUTsO+ryYJts4JUUPOZwO6N1rI31WfiJMH5/fg
qkzcMaEvH8saqTdZstkMHc1t3btOGUa/aga7J2WjjlvipvzpozK83zwFtvvuOXBtgU8CBALfJi/7
m9+3pJsPvKzr97aLy5z4WcMOyfDJSQAkvQiRg4zEeBQgI4j9aDtbPPAOqrvFWrw3dEQhZCd65oGp
g/0SmS2qeJi7PEttCMLt7DiYkhjc1qAb+KURq4hTYbATIRpdbBC90SK30poEiIEycGHW9iROWuPi
pOiZQF3UmgIFsWAJwoTadDU3Q2V/9gYThh7b5jQQBSKN9KIx7ekGhw+T2QRcl79H2ao94UzxgX81
RsMjF0KTZWbTKmA0uGdjIb7ylE7M7gRMnomJoj9Yt1OpxstSjzEPMJAfqYgthj7nhaBRBe/pNCBr
1pjp3/iZbDxcz7J+7lMD+Vejm4fvuuBpGJYwcXO40SFrFYFPbvPi3079TSoa+8VrIFx8l7GeQwDN
uJvuNEQ5D3YHDjSZE+S6uCY5GCl/ekZ4zB6OWxOB9tm83lsNn5QuII2fvEWI7JdJ+GikGXLq3hux
2/Tcx7OGNWygT/QYh+9mAICPowQn4dC8vEsiSEYSgYy5ReWFnpREH6wrZ0rk92c1ph+Iz54jQ3+V
ZBNlSAoLGAQZH9ZQQ93u2hF7cYDbI4uBz4dJcViIGUW3cjiE9ZuOYd9TPMDR92rW03WX9bjNCiYE
zmooHeulOoccRzUvv4SB6QNzfaw583D6PSfETRmMwnN4YKMv/A9zoez3vUItPJD0nAS83fXzd+t9
VOG2oul05jfEZM0D/sS6PmI1vktGoGSrc0DI+f5bU2djAvcIjyIOaM2BMW4DWfr66fxnujAsgwKx
OevGHO81Putt7HbDeox8f9ufU0lIXPTWDt7get+2aRheIIkBSje0Y7/O5OT5d/ghRGOuOmqpftXl
np6eOpoutb3yioygIGZnehOBjp7CYZunaKFCU+MHyjwR+mEUnQuBJSo0RMpt2yXaTul9Sr59hHj2
rq5LAlbjijP0qoz7Lrw0Zl8htzDG10GRExhAvZ2Tm5HJ3fjUcvtpMCCr3rUG887VzCx2pXloryt8
oivNHmzuc/tQm2G8mRIVr8LSV1sfpYWM5UScjbS25JyaJ5tsrwBKxZ4W0UQvpJoeHPQ5Z58TX7um
TpadOWj0Y/Gx1Q25pvvhrBCgiGvNibu7MZZ0aTqGs586K/Mtnq92JGzdT6aLgdTyveWh1Vj1OlPs
lV7NJ6/po1fZsmw6ReIeicRyTrVe+mAWZktdinIsUJRMC+QK7/iSyz53rz7dLoyvGujYNQ+3j6Su
m0qEx0Pr0whxw0eC3rpyLTTrQxdHUHwb+VIKNz2ltNusvRxNHTqLu2SaNmdTncrs9jWGBTOQ0dxP
d2xzPMsG6AXwU1rILk3c0Y6hZv1si85/LFRMYwSJJNJkeximu7M5d9FenmpL1M/Q0MH+Ddn4MlVe
9JjaDgsmYewo6vT0KW1mXqwzRiXUW9yaLkQIr/Z1Yskh8KzZRiuas4AuSJxZE+pjRVtM9p7NrHvW
/ae5rcWnotG0+UACUu8dzKJheB9gYJq2ZiOa7OgYpvl5jgbb2TRldsz9OrwkeD66Qd8QHyLPf3Dj
WD7mXfOiyMFi9U/EI80OQJ9oz070Q1jn7VokR7+qjU+9FtLIIq0LJZs/uve00DJON8N4AEeoDWtz
lCLwY+ESDFg1HnRaoySqzph6YtmNxyL26nU1tUzLh4JscwsEm8vk27IHusFheaJzan3Ohcmfr9mx
mg+AYI3ws++NCb4nWYfVdvbwI6yMKOuZrLeZdsnouefWFSHoys6OPiqXVLnEKlFHxKa+TvlIO1fU
6E6VEbbP1eRRi9Sd7V2aC8Q2EwNfq/ThhCR5a7FYWHnUwM1p1UGh8z9pE6mbTUHnfq3lSz5SDq7I
PpvDMmdms5A9T0ob6R6Rs9ryKPUEt6+juBInDrGspdIxWNPP6Z2DwW/jdKBxAUrjXsxzn3WwwDk4
r86e4wQxHNm6pDMOq2mJl3LyOgGgYGSs98hA9yoe0JvBF2txqdiOd0mbVQtSogryBb3JrsuQidBk
k8s79khP6EzwrUjI3J1ThGaVsuCfl0CXlluD7yXiU6BOxLDZjaWHj4b0t8ux73UaUjZ8kqbT2tfS
hKMH5KHhiTBmCcUnZ39sEwK41sXZC6GIoI+RqJARcEyUibHk+6/13awh45RKItQWN5Db4NaSOWY1
WtvTTTdQ+xYeln0x52gYjNFYsuR6RR7UFcxM7Dp641fPoyFrot3txRaXFDWfdRwWW0rZML24Q7mb
I8rhlGzRSiYEWGY5LUJ9cN0gmixM5FmbygCVuLrHYGc/O7FgYVWNll4i6pmId8v7dOGGiOhh5Iys
WDcBeVjIlFvWRVfc55WmH+s+1r51jfR3cT9CyOV3pspJNAA5xjSy63k5fYRA+p14MJsFIhgtXMVt
41r4N6IpWe4ocTREt9qKbb2vPXSZNOS78j5cvtE0Na2X+ezaykF2njQhOTV0xqyD7rQR8yU0++xQ
XzICLCZ1bJXueO+YidbfD+QmOnWQjHEUe3d0LMFYMWTxZ9QiXiRVQvJfokXiQ+pRLQOIHTtkQMIG
RKVX9ibRrRCBNjyYdQeoC+oUWY2F5lODuKhAj5nVxCez6IYA24/a8A+deQuKRJ7ONVOMWN5VIAcP
2RBrH4mbTo6ELoergdSGwFJesafrji59ggqV9+O5aemsSx01mO76F3Brw0AW5m3ksaTjY+txQ0UY
o2ZBNOQ0yUM14CKJulzclRBxGFKwSKwARYP7zKhIOqfIvmE8srfeUIV7HzYTwBYJPZQ3cCTboPxW
NkD6cnXtT9Z44LmmMOilfu13tX5tF2pYDzppZK0q9jQ95YbaOLyfnF5tUzbRdSpJKpws69rSO+sK
bXJ5y7fNvlxO+ZGdr2AqkWlIwswu8Ir/Ye/MtuS02mz7KucF8KBvziUQXfa9UrphpJQyPRs2zQae
/kxCtsuSfeTyvW/q/6vK6YyMIODb61trLneXBtX1WIJmglO63OpY9J+JzYxo2KZ1I+jiEBEgNAbI
Gb5yUCH0T3dWbTww+TU7oOf6rw451AvLwhoEItkMiMaFjafoXT1qxfrV6ciO3tgjX+E962WVxfWo
00vMRDCxCOQJ3IcLjlHuINm2AOF5xd1wKMTl2JnY2Cyc9dd9WXGR1luteu5KrsgVRnwCH6kilrqU
qsijaQvW//wYtZ06/pQ43+rU6HUi1YhNDAnix2M/lqoi4IlHIYRzHvqnmTyd3KhNP/89fzn98Is2
RgCOdkqgOLh9f1ojxzeMhRgISDQuN+MRC8lT11MdGFIaRmE1CJ7s4nw7/Pnv/cvRf/sD9S26z8nU
5qT4/e/lSF5ZhaCrZC4qF3YqKKe6n0E5KS/j/gVCaXmA978lQ84F2z//7X/Z9PPbA5NTMV9wXsSP
1MylL1BPDFccv9HjsGWZT/5218VBx93+twq1VsLgYlt3acLp+q3S7T/F7h8VO+wsf/q0/iqZ87DN
/k/0JkWVN2/f63bnH/1dt3N+4ZjlUjjobkYYMJR/yOa+jQC+OWZ0A+sBxjauvt8TVu4vwEVQYCBi
WCY/xk/9Lptbv/CPwqgEb83mJSBP/C8olBhGfvgKB5gfyFqR+KaxEHzED/Fkr6SbQ1Z9ccSAuc0G
wRZMWfuUqdycJCT9YWp1EUJ3ycB7mQv0cQZCgLju2gOJMpVLkNZa57rcCUek3VGrhKFk2CIY6aHO
oeG9zhnUlgSQD95BQPhORZ+HPRKlXEw2y1VLDHzKDW5tCmh1xSN863tYA+aiLBEfm+3s2eorX7iJ
ylpOio3hXxkZ671vOgU9Gk0kGqK24Ui9T3swKy+TOwbL7UfOidiyyJc7s2PcH4GRIGK0GwZn6P35
IZ1hv5674CSZ4lNS1jyorXb2yKmaTSmIcUnhXxAx7997H8BdRbE6WsSGvSSIgf7Q2sAWYapzGyg3
on/YBtvB2TRTgvzAyp62zcWbZ5KaFUIbj9aUWc+rYsJrLMLevaUzWrp1b9yk5kbuxG2XvHzD6MES
JKHtMcL3BwaA/r2QOe/ANzRcX/HNT7rzlCn5x873wpqT5tuSbiPLmPIC8NDwalXFb9MtUJFFkqFz
jBTQ04wRzPODtDcAgV9aZMMLnb8dKjjTzYiX+8a18xo+nse8UDJh4fA1Qqny+bpI8ulkCfLR4DP5
mW9YIfeMg6ph47kx1zXv8LcPlJZNBsaUUoAXc9w+4fPEyEfa968Q0oH1KUyIRjyTdq5jIgRlfo/C
xZ8gqCogOsskkpMMqThqEfLlLVegwKbwW9aYNYzmRJ4GIPPQkZ+eju22Jf4g3Z7AbFWvmsDzu/6a
JRsQUJ8apOJKPQxr7+wX8lJ2VCWIMqvZF/fehGOSrEGnRa1R01vJgPLxfBYUTs2FXs72mOwZAfg3
rclWs86DgNeWbRfRoFtARM/QTTQIrgZT0u8bBtYAYfR8RARZQewbEBsPaDIHXHwahUpxMrGMov2g
Hd5xbBJU1zfsZ0Z2S8VeMPMBCwRoktRByuBeFi3zdVNgjI7KoEKuQ2rjejP4Wl6JlqfY8VzWoxUT
Q/eiLF53vo7MqjWVgqgdKVQBDuNcMYkxkktnikp3NCpyaJm26wQlC6VsG+p9a0AzdIiH+EbPv2zo
9JwTiwkwEN3nsExTQHMhh2QqiJOX8yV8nqGXkioZsX3Zi+0iTVyO1coaeUvOBIszA6SmruTSzshC
7zfyGCG17Zy1ZYutqK38TSDbhMVvT/zzV4KiJg5e+TZvn2egTufGwTar+8bM6JyW+LE7UuBiK5HQ
SoW0GLYckik06KjnqGCxEmwREC1WfD+HKnPUhLOm5s/RSbp/45V2ZwELMyEXmAawn4Zpikx3Z3nu
fPRbyPnTtottEaYdMGklquBq7bZq0+EM8BKtAW2yIgfkR6PXZ9ZdcWYpaLJfuJ9CGI11MCBH8uU6
IcztKAoNmIN3pkm8+CVvgzVLGqBXWpCyXcCXAs+irHlBHGPmh9oUKntY+rm9TguwSflCm5C18F0+
l0P4TQnmsobkjgSIg+hUlgx+xUBqQsdW9zRQKMM7yLnsoeVCz0OTLNvHkt75Y4Ax55AMGezTjSwJ
RR4Cpp8hcjz2gENs5mlukdbKHzyXW7eOFph8UJWJIJroK6XEqfA4CFk0TmcXtElSeqRT3THa5lbM
qTgsVvkGm8lBW+0MWEQWNhubCxwcBh+r7MHf6iDY0GAbgxlvJJlfOKTRYqx2qMI1QTgCGD2rgTOA
ThHkoRTdpS843zCjNSsaidGH8o/dFGyzomdUYrmwi20mNjEcvKclIPg8c7i6iVI9gYBHGiA+UFza
7SiPo+GhqZ+vedu0+SF94G+OTDIwFp+mSxgxn0CHgLXk79S3x8ikjG64pzoLMINO9QvyQT/4cZVZ
2/UYLDAB2s4PXogd8kF+u6XBFmag58zHpeQkSGenwu87cP346+SuNTTjznb5dlVViZ9lVLy9tG7v
z9+4evLtF9XAWIjmzpHZ/nxnhZTHaV1lfvdi5FbTvKgUCOUH5wzPreztLmVMimaSbHDego2tV4zU
chnZaKIkNO9NNgcn2bbbw6CDFh8uxIyJC3EwvlGrw42sYn5AdRB+SwVFRjKWc/ySLUduP1atYrql
GCHoNsYyB2R4DS5rpDsyQl6CKiUxm1X3a1F9LfS88vyIGEz6wqMU2snAoe3CbvStaHrTw9nHUzGS
cYtB+1SmU0RWJ9130dQvIjXkRZDMo67CxYfdGbmWfGL0JW66PYh6t6meACW3lzxj/Duj8fSE7+5k
EbK0kHEMGgXYDIH3G6s0mvw0e869DoUW1MqnbjCB0IjuqqfOIpKDF+keWVWqjepzD/lAJXmfje2l
VwT4gzYCs4iCYPjQdIhdWNT2musFd609hUXtPSTmVnu+oP5oG4iWdPTJMETNXXUrGrJdN15RnM24
ZaMYm665NpHH6gYgfmcXUSvM+mgYXZqFud36kWaX1r5szCkIocDs9XFWF06RlWWkeWqZQrNBwN0v
LpWtx4DLUkZpPzo0p3hZQJ2Gvd768+Bd9EXAY44GnWM+a+0Q1sp4to2J6BkJk9t8Lf0Lz0y4eg1O
vG7mi13qFy1n+3ZmvVJ646WcJ/2aLZRO84LmzG8Q9YvnxaufIVl01VXV9fZ9V1LXpg2UkUX2KgOO
8tZESYsMPmc+4cJeEWpauch2nePlsS8XuV+0IjjqUzfFyzzUbP4ojYpsu9g6pfri2pdZsVzzfrnv
xeA3+5XuBJ7juQ6gWz0HATm1kmD2wUvUJ/qztoZv7zOpoeUhcxb046oz91bpgV0eHHnfkyZg/Gnc
nTPX85dihF9deJioVd9f+3m23hNgdyLhjfUeIq19SIIJn2iQ09Hb9U9dMOKqlS6T0a6vO3ENiWRr
vd3g4Cprdylzw8VYS+OCpaZ2dALRn8pgtK+ERYyPN62hs71zECUwIM5d5++0AI9HwR0LH3dd3tld
gcfVv6Dl2LjlIbAw8k3NHhiNe6qktdynwoqsxmqOJh6Og789IaylnYheBewISz4wYJLaxx6zeIwn
K7heC+d+zGszJqOuP9Du5V+JpRqezdnUrpa6rShe8j1+TjG7fh6mCttkYpqYEGk/JlE0iNdii/4g
dNJlx/WNAm5KJAxPWdqNDiAg4snrkXq0aQh0Nq2lrE8KKOSbVtboSJuSZ3jVBgGX/V7zuGxCKDN6
uKzDeNCTMoscdoQRN/80XrEzH5I0G05T47y3IFV2JowAZHG92u5WxmkppPWWQHzv4kT08yuwZGCh
mmQSzPUmXqjt2Q04u5+SjjsKd35Z7/DUskLJTe+IWGMd6gyza29i8XNUZairbNSwrrYWlV8jNxKO
2l08OPoD1PTKIPRWyYVZvFuhBOSJMY+hUdR2dfTWfkrfufnTpVywRwHf1sYJadOW9B7drfAorORA
76nGjUnm7tEnNv6iYYPzeeyBpAtz2EexbOl1LrJuh81IgPXge5Fbg3ppXb86rVAXwoD13X5dh3VH
Epz/tfDyvWtW+rNKZ59LHD6RrV3kGL4nkxspJN8vOEDSK1Z2N9k09B+0LBgva+lfu2WDRso08FiP
pv4aqN6VIQTGZLgoOwTGD73bjvqpLt1guNA6YzXHI3etYI85bOwUu1GNySnl4JbcJvSeMs3idw/x
BQv/Y9JV3NSTolDtwu17IfAOBJqtxsEroHo4kVnZmh6mvaarNEodfbQ++lnNUxeGNDFwP/etdE8b
lFNfdsil3R5XLOqs7tQsPydpIvM7IzNodiZjNqpnEHGB44zowm21XOibNWIxqVtDzwVj3oHmwAL2
uzjyZf6/6VcSshWpqubPPQg/qkMcnR0O9iYHaNPjGP2DNwOvOZrbkBfHRLBmj2sh4GSv9jr2r/aC
l2Bv1wHTiGABWLqhKnn4/kly+JsX8NcQF4YQ0jO8ECq8eBU/6FMqcw2xmkN6dGb8AawCezTXMTAS
88bAmZYybCbtIbfyLL0c2mRt8J/1yU3aIGv7+mjc4EVnqvz5q/qbtwWXDE4gxnYiFZvn6M/+nMYa
E5EVdnpstK21bebpz6YSyjkTGVzkITeZfMYaolasTWn7T86OTQv8sybJm8Gvp77DdxnBAW/+8OsX
ryR+vfKeLABNj4XRLdhX+86vCz6QbHE0pmjlW0+ll2gnYxu/v9VmTCwfzFvbXaYSjBmoo+w4bCfo
tsNWSCMhqqZqNmr8z9+uv/kQsXsYyKhofWyaf3y/piDNNQv397GhW5MixGUe+81kgtNe4i0AXtbW
1IrOffdW2+Xy0A3G/HCufcjFLB9qyun/4RVtms/3byGmI8sGwmMTzuIx/P1bqDmdto7MDUdZgAAL
zy6EAUnqpUfi6UP/vGxSJqBQDCvWqZ04XzQKm8TBIHWbR33fbmcw3tmfvzDr714Y4GQ4rj56818U
UY/Fvaxllx1bN2VCxTostrS+UtKbmYqsvnlss8q3T4vY9jkzVs/yYrLN6WG0J6A9Z4uDri+clgn7
cH42Bo6xZ7J0aq+M7/nmtagSMtYhLFXjCacB32ytTlBLSjZe4zU4oeH926EU8/v8MK6bCtAsLSjH
JMckMxXrfLfNcW/5hvlq1t4vSzCsLSegn78d5o+yOO5ZD+63C1sMCfEvqOzM0Lqc0hXtYGUO90BT
rFgQ/HE76jQzr/7s1cCNNGmPjbntqec642UtYI8e58Dl3UqtDX3qrOcqYpv/ypvF/5w9bo67szxk
mS1/n5IFKs2oWNMfRYoCFuVeS7tJOoG1/VZ9AMYN8cYtF9YVPgeC9/Mf+58S/U9KNE8XbmH/f+/o
LWCF7/Tnbz/wm/7s67843BA3niwOMtRiVO3fwpnozz4ocu48OIK5a26O7t/DmcYvKMImN1HDc/kP
ROY/9Gf/F9RiiKe2xZqPqO6/sm3/pa2OSjxjaxHa7Kn423704SWKKtyscZwTq6M2ic1iLYEpAdIH
czxF1uL0HwIyZiCeOPMAiUou/ArnBtWk87PTIAzbbtF/0DGJfEhZPv1D2PHHRxmvztT583mBJgzP
H2+EwejLhEiEfSomW7w54MDuOj1rrpoz2avLq+UQtPoU9a2AQ/anT/FvHu48v3+4DRP/d7B8sjPQ
yZSe9wN/fpAStEYaH/PulKTJa90l6A9qzIPrMpDCjd3W8a7INTYub5PrXc52kD8b6MOf5rVZ372x
5yjVrot1kVZpvyvpxznQ5zGWOxbX7r2Hj2OJoBM5p0TVw5XRWvSa6a2NdY+OwoKq4w3N2de3mbng
l4LTY2A3ZzoMFb6ceBzXmqwRe/SO0lx35r7nmh/J75AdQnILue1h5MQmsmOFMj5QxNBwkrIbRLXB
8qlPwq6RRWz2ONzntv5BI/WDR9B7GgG9VJwau01cddvmRtoMEFq2TZxSWNNx4XYcldpqhQUnB4zz
npqocE3cLGozgF61OS+vDUAYJ9RIjl7RTZXgQVyGD76iwyLM9YpTB6GlDejk+MzjVrnsVVa5hzkw
cw7aJuEkcs7dw3bMu8fWkxtxkXZY9YXuMs95uox95JKdGi2Z7yfMv0sI0MPFkOun9O12nYsFEqXl
yRhFRse0p8bTxi1LY5Ynw8MMyiCLDEvRnZ67hr5Htkr8sEkGZPjQcdF/YAav1iVpRISONM1NClyZ
3kOkOJuPtdDso0P7Clwcm9EdKMyrVyz+Dk5Nc1fSAblng2My09PpFNpyoNk11akkJ+go93JQDvsK
Uzsgg2LZysxpD3tyHwzTFPNNDU5YzeuHFesgrjgxFhcUThex7wzeG+669rjW+roLqnYAtC/Fuh8Y
QfG+FCbTOwLWTOk5JNUDRBrjMtF8+C++gZGr2E4RKtt4JJ6TfbWVPt0agjRhmDde/ZUnHV43bClW
SJa0qbcQYZeHpDAcOgM96RYx371HTGC420ZijBg/iqR21aMhqU5rw86jtztKWImkUTEnBF39dijf
m4IHs0+1TnEwdaHekUNrA0NXVoObAmiKmtF3gczfSGdWkEIbnoG3fQ9jYB3XjdduFdPr5j8NrhbH
FG8rxoAR7NY4S74VlFR/odWzqGIZDB3RvEHY+W4YZaPtBEnUa/yUzUL0whuM3TgxEj8uFvCFIwlQ
HCZa0myaYCPrFHZslrafWAAQISHEuBGIFqdBx1GlflwRgngUDM2VzGgXijtErLdeMH5tMxeX+qyL
E7p7+WB43DTTGX0uLEFX3BbrCFlqhLBMXVfAb5Pb37ZkifMok9VQaDB9ss1Gdv9hyN3CDiXdcpDL
UkLznZjXI6zTFinBwb0zmYxRgTMhNWSKL/KuR4jScAHO42e9kKN+DebUAUmXoPfj+mzFG6JuQM+s
Vq3YFLmVB/zlKDtoLruh2FLPpTZMN3Nuri9VTzWXiEplrSCS5wRc6xrzJDCWN2ccOexf+FOu8x8l
/k6b6wiWoU2q0VjV9Nqkc5X30N2c5m1chppLR0LgFnJ1b7re4BVzRhXaXo2c2bZilvbQ+WZ1yw4I
/6YrchPTrlHMyCQp5wA6jCQ91n51K52qqyP2i8Kh3HmaAHd7g8kmacjqK3qgEJUUr4Brt27ZjhJZ
mG7sTs4FBw0nGWMq+LxP6AFqCXlzyiCq0pWgtCBoo4doO74Ms85TH4WhCdqclgC6mluIMPF1oHwI
NLtS9eJzbwzP1qzc04Ta5RzwLqr7kXLUKtZK4LAHH+mX8KifQ/EzRZBEtlMkewMcynVmTclWrL00
Vxk9CE8mMiuFW9nofHHw9zK0Wka2F6rcFabQ6OnCTHRl4yK+TLIpu6IUS/bh0CFEzJ3fOsShpXFJ
izcsPyQiL+QC0p5KnjMQqa2AluGARhronLVn4s7uSaaymDXByw9esxwaZS3c/Sa3kCTc1zRyUsfe
zwk3/L62+g//DY7NkA/LPw+OARPFTwbHsnpj1/u9eWFLuPwROgrsX7AacL+guRmGBqUkfwyPSP0k
+1wX+495Du/x//rdvLBl/rajI4OLid3gf4wLhDwoTXERTLaf+1eDI/uU76cjQofECk3GR14BS/Qf
Y0ByKv1mdo3uwh60Obbsaj8gcoEvGPx7hzlAnBzq2sFakdAjiyfBLT+z+ijI6J29nDM3ABT3ug7y
5KCBYpVP49JVlz4O5+KOCnn5CU+a99FZ3eYiM9LqclCFGQeb95E1aF5fkBknxEplbTxMRXNVtJ2G
WyFrBff8sYXevBiHVK1TlK6Z2e5r9l/BxwlXpX/09YzT/dAt7uukZhYVi+l4KL55dsU3kMyiRdCv
iYIU9OLbNGjZ64hJo4bOKMp03/Zj6V4hTWZDuteqWgfujDucGsJaIZ6pG3h7xHr2pInX9kaQbOD2
TlOeF/H1g8h8JHFvSfyKotPhXDSEKn0Y/GYSmE6M9b9ObnwTlq4Kk4r3E4rXUo+IfAk1wvC2JjoJ
IwPEuP5FqaoHylVmNHrAAQPBgN7ZFAIDYj3KVVtCd0SlDhvf1Ch4BGfHBjbzV/CJMWg5e41Kd0pR
SmXamplX0nUM17N4R05feqeMBuB3DlQqYBSYF+0pPZjlnMgbrx60k66AIIDTT+iA1yDeQrkIiz5r
TpmmTYeUxrfHEqMeu5Zex62MAf3eqJSzd4N2efPaAjwEZoJoKZcszgXbmwm//5XUcusgers+scAe
D2UzgX/sGkHuaqrGkz/NkTdmQB7qRsTYKNJb9uFNNGXVHLt2Wsb2wLxSuKk49ivMWVmr+kPSaGDo
SnoAwxVX321VuM+lqNN7i3XCncom776CK/oxq/0Z9CdEDNlm8z3Xg2DnJ3KejHNyV5li+YCDV6M3
YBwZddjUxMrIvZsgKJOXrJ2t45y52q2G6DaErB6C/eRJ6ypxk+pAfVq+xoYny+WFfSSW0aRynzvX
aB7ZS5dGiMqRsjgpOmuOWMB5cySQMU+NxJ8UBkNf70YQjifFgH5QVZm+kPKwLoPVQ1k1Wkc9IVRS
Ze+3RHjisZTVr4ayGYQtb2UPhdjagLMXFEoSI4bGvHonqZynAh5DX4y2FdrW7F0ZmCug9OWYiMNE
jtMtLhbz0phnccShRz6jWPisx6qX90zszYvsZ5rwEq/9rMiwGJ2cIiIc/gWfdL1bWsuOlr71r1f8
OfeJ22cXjQ17PjWs9XVkH1vvAzWbXwoh9UttbXiUd53lXahqDvZ20X4F4pIcya51u2xGFiwTr3gM
Sn98hRlbfVgYsD5YasidyOn88kNHzjhWPI1JGgzygNpn7gJPDfu8dS+VKNyo9vPqwOpiuW2CxrlQ
cw8RoVnwdEAYCLRbo6DlcHUIDnMM0PO7hp4CmBQts6aAV8FVjMSUOT6RhBzna2xrFBQKNbaRSlS2
vS9D6IEgiFJNj1qnVxdCD5qYg7T5YmNpvR00+Zyv8rFoNe99dkTJIBNMOgqVIiMame1aPHmysC9r
fBBXOGTbkBN2Ent5egrs3rtelMTDK8b+cYXSG+NhEF/cUffDVq3izkqC9XOHFtjBV61mUDGqvUyL
1H6mndGJ3K4y7Y1NvYBtCNJrKkLGj4OjxY1gHYv3So/YeBkg8md5MeZt+tZTsfK1UozK/dRdmWOi
do6r5jibRuvVZLI/WprHJmVWark6l3HZpcv5bRhMjW+cnek3oPG1vWS6Ymei++K+LHog/+1gIPVt
6+apz3HEYALCh5DVigY0c4t5CbUJYmWqrMdpoKWjVDWyIF3mGAHO3XSQWJYHW0vYpLGlehvxiV0G
7tYTvAybm23c/ECp0ZBq4LgH70LBxPQ20wGlGf2Nx6puCdPRYnVusVxiYwcvpWbCDVu4b1d0yYgb
4O4ll6gDolqfv3Q88x7ASi8nWjv7iH8pC5QCigIbv+DAumu+0gaOsAEByi+2kM6vQrPf87YzrwzA
HUO0dBzaySvsOqRdvuRaea3mzL8OrLK8ynTBKFisXzLiQGG3eZDteX4WunycN/yob8gMTCcniJyG
iX2OtHTQ8zW47wwpdpprZlZk96o/plp2U5VTurfHPInpWzQIojv2oWDZs+f7/qVYG/+hM7FzZwyK
TynZDgx1sr1QRQnDAgdxdQ0mm8mwb6ZrQbnmUaMtFym6hiNMKJhGE9aLuM4DdZcjyb53M+skwK5G
dVvSjvuSuol9wSuEZqNa3IFOy2mxKp36rk40Z1+ZizgZzQC+FyUpXno9v9Jk6kFrb8RhGOcxtsd5
+GhC04wrX0CN9MpPQ298Lrq2hJBorlcTeaYxdHuV3dk+fKimF2As68yMFmvufzWsqdyNxjI+Frrr
7M6+DpGifJCb8jHGa8kjcMz+BvFnOKjA6ngVubyFXGMZMLYDEmcgk9j7y0w7Kdbuuc2GtFGfpW5X
n7pZjftU+eV7TahhB8GVz9X3P2V+9VUCdj2RUNvsCyXEGIf/BggyCBeCt0eoYfpJLyoKZ3LD3BNm
Ma5Wqhy+BIXvcO/MtMPgANy1+6S6L4YKejCg/H07FN2JeGK7G4FfHS3Yw3uPDvNYozXsUJrZdJnT
j8L3aGYlOxiaFutsdqO5FdPO8vrmy0DpV8Rrp9MWqsi4ZO5RTRZhDud6tUnnNdjusRkE5l4YzpdO
b+/HkSBLkzcFp0VKZqSuhYulvRq5vYRZBtooL1cmjEp3d6UubrxW3ns6kZq+O6yqHkPaetWmGTz4
0Esu2D2m+4Yi6rAjYRu6eYOLKyOzt1bpPrGra6vWtIegB81duWNwBOTNItqq77WyuWNxm+2HWqdB
XOA2davlPphGIy7zsjqQJRPxsLZNbKfCD51shMYyWQRFNM+6pevVDLm3e0/ELPPjSv8p2AnjK2xS
becs0MRyduohdkeHB1mZ8TywxntlGsGXvF7YB2tcfhCHj+48NdBRJ5+HMbz3yRlR5IJ2PM01yemi
STWqrlb/oh6W+yp3PtE1/fzfWep/d5ZyNhbDT85S8ivzy/cy/PlHfqenGO4vbGgCtnuBx15t2xX/
JsOjev+yEQ182CWUZPJP/XGSst1fsP0E/Jyne+wy/3SaslHokThAqqAMswLSg39jA0e6//40pTv2
luJA6NbpAMFL+sPWtOxHet7HIL8rSkSaIGItOHehTEv3Nkha27633Y42HBhnYGiTJGDVwMCdu1Rr
0DY133RAR7CwlmTpCeuVg/XAnYgB4IPD9qnUIxf/Hj7epjyifejqbqg6/b3WW4W8yc0h9yNpZD53
8NEQWHNEZpb+dBCBne7qrCsu6qIxfrUI5QHsYpf7WdtCxbNLT6VX2h2F0ynbrQFsnYPIe0hXscZW
UOm3uBTRBBvLHUcOOJI7DIRpSQmNZWvPnq599sHjkn3DztOw97hxM9DsOeAWDI52fvL4kn1Sm1SF
NB64oWzc7EF6fpnFvZiXO9B5SRC3pqrlzmr5i1HE1wFVrKtampay7LLjjJhOZ4Sxcj/nEF+ee7hJ
xY1j4vnEzu7d5tzRcbOBYs+BTWE7Ggh0EuwN5mAKex1T6aPnDIRg+SSW12ThdqAxs8HGn5P0kc7D
JAh7QVFPtPDyT7mbZJermvHEIFw7B9ee9VPaWNMuAFzTRDq2FWPvYUhBYM+t9sMimS7TtCM353tT
faH1DY5/zaG4KaqT1Ydzq7wxtCqbS4L2B4Qcb85AXBZIOzSXV97yESG+gwInubIiE4F1jukPmuMc
cwcSISNRrRXZr56sCGemeXnsc3vcq9SihL7LxxiV3LvvVpR+QtJlGpvLwJzm1vJiEWCU9boz7jUn
UICuawKItrdooZSO+67agD0vEsQNKsHahtki6gxazoLkvO8arb2yYVQv13oz6l57ARRL+S23X0IF
EMnx7wBKZgHV3tllh2SwNrlhh7qFg7DhnEqUCu9fT5AyKSkCCdFUfb8MW8O27Lheeffuxz7ls1qN
yXskzQiO2tPmoH2p5OSBVxS9DsiCoTCU+ua7t+bZ62MXELbgeZRIsqFtmr3Xnbe01GR7pcdTfKm1
q8lhFY03dmYE1Pz8amqodnGTRr2ZdeYy2PZq5HjT1MtpTheSeT0lOBSMVK6eHZeCkyImQLsywgEm
vhGB7tWGoy5rb9+keX4HeY4hO+umDPVUJjXf7MTH/wauIR9iWWysuzZhsX+1rjlEc1OzgeRlfJpx
O9XbJqjR5BoWnFnSO+LxeR9JHmLe9bzWyA+9ox8kXsE4o7dm4YqztSkqPKgeleblFDOIatpPSVJx
yjF0F+9M5atXM++ZvaheAReo9+Swh2K9ZwXzRVuDhu+U5oo58p1icW4GYfXsHbqsHvbpuIjXOdnI
eT5WuaeV6Uwc7KSVzYH/I6528E/DcOROtDwCy5zFyXRcduTI/aZ7qPTMVLAqE4zNopW/KpLmzkiE
08qdfn2cSnNqj6rMDAGaYpljv9XQPvtev16Twry3MT5wUrWDot4VKXczZyTeVy5dcVhny78oNH8p
Y19p83x1rp7zcClQf0eY+eD7Sb+rjDRhFOezEvuU01dsrrZ1r9HrAotzzKrYDQrzUrhNsKNjHBeN
lm8+dzuj5qxd7ZykBZXvIQV7afFZdl7xVuiD9mzJavrIbDtJFnC2zXfNnqeYvKGFNZzT6UmmKckH
zG79zuUcIS/5B2w8bdrmAGY33C4YUX1cOhc2Nk/oUYvtOa0eFkvFBmrmBBCZvQv/0HFlCgyBlcBR
66QldslQKxh1wqkJO4imHf3QpxH9iaI+64UkxgdsOC7o2n5G8Q0a3Ty6vvLuXYc1WzpgpBzMDHpo
wJ6NWAKeXOiNSRoB5psfmqS3b6raBLiCQlEb10oKcY0nzi0Ofies126YX9N5xiU7uDkeECNHdImm
SR8II08FDo66rY2bdTH6B6KbBedqnl/pvTGTSMbhalfLuhxrizoOfMec7qg9x9Gq/BvbL439f/PU
/2qeQhn+qTZ997Vp+oWqkCb/Xp/+9oO/h+tsQNHE1uBeQZjz+W9/TFVn3wNH6YABavMvbKv7380N
JlMVWCM8Eb/J2v+jUYPSoj4cWJZvwJTZ7Aj/IlxnnvOvfzZSUTRtQ78zdNPGaOH+6G6o2Gasdasv
UHuacomZbbjEHdr2bsyETqct2mFYSNC5rPdqcLsgNHspT5wQ2QmvHby6KKt0LQCNO1ROnAEL0EKy
nyPLxi8tqsStct3lEqFZj+0cLSNcQUug5Gk9PU3GQrWNW5lISxbkiZ23Lhi+0UxQpXCarodNYUBA
W3jKEoq+wfOhc9pY1+fE1DDL28TodjLQ22LHs6t7JMQ1N0e9CwCqGLPuva0FPZbQF7D7hcK1XOpf
WnrN6nFO4jFrjrm35l81w0i/qFXLr2d+5tVZxP9j78yW27bSaP0q5wXgAjbmWwIcJIrULMu+QSmy
hXljBjbw9OeDHFfHTmKfPtfdN6nqRKJIAtj/sNa3soEpum9dkTgQEc3jskLcoI7rmJjYMSpejfU0
csbiOJp+dp1WSX8ap07bG1FG8IFOq7ap+lFtqfRySLZxNjInyONA0RPDKHJwKjDVZ/ZURzqOJtt8
9Fo+ZlinSJCH1QJPuBOZGS7yQCGaeCt8PnkrtYxLUkbKm14znV3vLOUt0WXVTYYK5DrBpiI2zMnk
JfsIzmpvQYQwJQQrISHpg9YrT9I1Yn07uw6DOFLTliyQ6P8RS/RXQ2U9d3bc3xtQQL09shK/4FDN
YjzbQI33sh3MJ1XkYgfByCP3Mc5UMJIsc0KhCQbZ1BmoE5l6su2xu3MdDPpb591VvvrLORnl1iqN
O3e8KVcHejdZZElhSreGNfuM2sBcBaHDp3W6+oiTRl2PXWYHPvZ2rfP6wH53vCd4383VBY+cNQJK
kclbmwngCZLoR8g8TogQNw/n1UkvV0/9POCudzS7PEwY7vXK6IM8z7I7Uvj0awI23DBaHfosTvd5
xq64tCYmPoNehdG7q99fDf4ZIRW7YTX9o+N7NSJf23FewQVIehABXORsBVdsQLcAEMB5ZG5JY57C
HDVs6Ej7tuJqCwzIA9CBk03pNU4IJOh5wXW6WVZIQYKOaWOv4IKpo1CKB2AGxgAOpVgBB7RY8UW9
Qg/soq5PwBj8SxcrTpjh9t+2HAtB8Q5MGBuum3eKglqBCjUL9M0AVCbM3nkLKHXYi64QhnnFMYxx
SpQRtXc5A2og6FqlO8Qo0yrvMBYLoEP2De8wfYM9zBocpnsBImS6tzlWQULYmCiMJ8PiWtiSBp4e
nVZ3b7HYRMlHZS2gEgYjK4gN8VfYU4Exjtcf0zPQd4FoitC2TQFEaQzayMQOC5RKs58BE8vsYlrp
l5uCTcu0UTi0LLlv0c6P92OaWtN9/01cEb8rLXJTH7NPed63iwyXMZfuwgC6Y8pVO/4Sjh1ym5DL
LI4/lUYaF0GWGJTB5CSVQA+mata3al4MmjojVSvBYppJDiwySQEOJ6LP48Pce9anoZJT/+rmPmmC
kHkWnyO+GPrqEs0D0DDEMXSV/MOJ8osMzgWrPerRPnqQ+eBQYzY0vYHoW1Yi2NHUNyXY/+SHv9si
u7BefzX5uEuqL1//z0VXvEgUnX/Jh/j2g99PauMDOSO43VEaYjR/D4L4c/7hQraEzaYzG1lZgyyM
/3NO8xMo3FexL+rEH6cfaO/f3e/rUOS/OKMxNfw4+VgZFoC9LOJGSTXAAP+T2LmBUNKWPvlEGnMI
qtukYsHDVBTfk49lRNjPUzmOJ3Kzcb0M9XMR2+vqEUlNNRDOUy5JHtasC5kHlvKmGPQnsC4xM/yi
IcyXwjEkzNO8aPG+gE/R3B1K2gkzs3uuizHfCGUQeTy1L75ZnpyJKaQ2YcFEC9mj/kbxh4ytGCmh
WUa/DfqQnks+x6Bxaxg/smo2uuYtOC8QiKX6cqx8/cYxOnPjt9PLWjFv7LzdzhZpl22fvnXkVIYl
PdkWd9HZNdV+QsiLF1m++TnhYsZ4Fyk74TAcdng2T8O83FjZfNRj/itWBvj+0heqiCqsCMyymaoW
o/Fauc5zM3c7xr8FfWBifowa65C2Hq4HHUF11UXLRmpkQPbmcz4WLy5+jp0eT3d6m5/WT6DnFAzh
RL9l9eq4jftsZxYE/5klgPkhdpl2TuNDbE5369I/8EjwuGgL/5UKwN8biXXA63jMwZdfLAUCdG3q
+GB0HQlMeilWh6PK1YPDumaqrefEzC/RCr20TfaCH+UMY4oBhWN1W4s3NFnpW9XPNxat6m42+13j
12hnrPxywfu9UYh+NlKwhRMVH5RISA+LyETeUAYk2zT3+wCKVoXdgudxrK2fZVK+sAegOFo5vj1P
RAiBhE9Z/AfEjt1MnX7Ti2k/JMvR8PApa6N+rN1KC9CovZmwgbe2kZ7yXB2pGu2DVzGIylLeYWXN
T0vUM3PvnYKUBVML844XGlPkeolvLVctWYUscZ9aq4l4aquHUrdDNcspkEkLUb5KXyTYv20h1KtX
LceRdGke4G16zhv3OVX6H15jXvukDwQOqc6z6A+LjUu2UePDQtggMIKeC9U8xCXfkaZ7RZD3gNtR
hx4xWifbaeL7RGZsgh3kSlBLzzJdlERWdvqTjI1Xn/XpplQtQo24uGRL9dC0w4OlireSuU2gg1TE
LKIezIhUrjwlgpDZBgZuR0NCBBAyeP/cDemwA7eeq0ZmOxwE59q2XOb1/BzvE/GDy6VoOs+p287M
0bkcOSLONSvCz1lEfU1UxRyykhlvTYAEYaHiiF0ZC8sZUeSB6cxIpKA9XnSl412oUQPpDmlz2yx1
ec2QaSYerxgvmVR2gdAK87U3us/z2DpXhoePg6umShsrbNndZ6FfNmZIUvD0ErkVqHuUD0hPM6uR
T7mMnkqFZiFcrM5fYUEMOZPobMn8MzvjMQBFt2XDPweLmYZ1P7dbdn4JdCUINtkmxTV+6VV9hlyy
ORdaciOJRd4y0XiqNLZp+EFZRA32C/DM9lVK2KWSsdyW4NyN587Zpl58Z1eyjmAAV0U3Rm/D4Jdc
/ksmXisSZvDRlAzZRga6Shg702X2wV+xIv64DBskIaFC5Q1ayR32SnDRzbn77GrOeSB+7yIa2zdt
ao+Wk38LcPpXL9ZP82ue4r6gB6Rle9cW/czKITXLgrmYIxJg3LzBpNavw7NzajeMaQznN9psDqUf
DDLrq/kcaCacccvw3vu+vyCIQWkN0pkhh8fc6iHJCCRsmhhKWfn95pV+VqDzSqsKHKEA7SprgJ/m
8pPrKjOL6uog+vwFUWW+WR/HmTHNgYlckSUmBrtvU4l//Sz/zh3iNT3hspQwALe762f9l3cXm9JP
vI4Yy7m3k63djQ8A94pAM63DpBGEt75fUBzHtuPp9pfa4Z9E73/TvK/v11+ZxzTi0G7Xz+Mvr43X
ZFoQMstDV7ZmmLEOv5lRdq+PiyPTmvyg++p16hSK5WkcL7Ox47715Zp6SQArc9ZYLschxpCE9vLg
+yVcvaHdCm86Tg6Pb9RpdYBAY9NU2Uk6LU7/8U6V8ZNuJ7hXlHUemOITzVn5e5sEyE8xO9PA8ng8
/Pqd/sMlRNaZLjAxGbotfl64iCL1oUha8pCIbmdV+o3uLzflgm7iN6/zT5+oZRCk5Np4NsAK/fiJ
+pPBisNbr1Uf7g6t1M3MAnWrM5ygmPazEH/SqY+N8rYY5xu318vbZKXaWEv81ow8l9dSJcspIAyh
jrGGZN2fhgfNd85mO+4Tj8e9Dd+QDULiYPcTzN9sMe/LWNQroTQ9Dnrb3clcPamWY5+4RuuyT71y
O6GVPmLyf4tSQlllXvAtKq/aKy17i6rlyYMdt/R0Gqo2Dxj3DjAH0iAul3c+zzEn2DQQw3JDtLgJ
bYffDR/2c2vnJGAY1Fi//iD/4QmDpnENvoI8LtiR/fg5LqxhGwsgyGGZ4C5QTiiebGjMHDyu5uHX
r0WF/fPzBf8k5xT4Mde3f/Z1tmJO8UfPEif3eEdMz2VZ/e6B+X4n/TCb4q3gaLHQaRrMKH6eTcFd
JeZX10k/8Md616VKBFa0kG4oXtPFnPc9IvFcWAdfE+cp8pOtK4tLhGUfSTb+w0OeiNx5bAElZuZh
zDjEE5+nUz2XJwY+b4szmVtAw/mB7FEWBbYJRQHgz1WROtvRqx89BiyIJ7z4ghBqQlaAfGxAwJEC
5Tf1TrQi2Zh+I/aDYmali/TNRiW1adL8NKqcaC7WCoikKVANWlibyC5JLx4w5r2rpCDi1FyOv/lO
/uGO5bvAZUdknm5ZtvjxApCiJkdnLuXBKGgUxqRMg7QfqODxt5/IQ2eiTbkVFrN3LrFwBFHX6iyG
ymvWGE8eCyQkMpKlV7RMzKaNihGZ/jxltRl6RLFu8tE5RwBGgiGyzwmTQaRVPIlqPI4h3o4nXUyv
S6dvUje9x9hIVdXwhltN7fNEf5opxDZ1lNR7kkgxJU13se2sdhGuT6vmwdc5I8FdmpWFZVT4e2Ev
T37djt8SHv716PiHm4QzY/0f81O6t58+oylu3KKfRnmYMKRT4uDKnPhzLCZ8UR3/5hshce7v94nH
KcxjDWiX97d7srHMmTHQIA+t6OTWcLoq9KLsMuKk8g2+HzIyWPjONEij4DGVZVSAcYH9nQJwqCIH
4wVZawjmG3ajC0KMVT4nZ++PLjeuEFpcF36JF9en2leyMkOz7l7LbLlTBUNXdz2MucxiM38hO5wq
dRJBthB7PJA1pSoRUK5uRzwOu56v9L29ZMNphmhlReCvZF/EWkFWT+OujoZ+Uyx9cqEAML03QZFU
VTj1AMjkMD2kPY2kx+SXbCNaPXuZHto+Bp5g+QCmRhT9xg0sHyiTVGsGmzfMpzNizyHUSv4fCPpc
kPUw7gyr7bbrbdQp+1y504PDygWKaa5xPwHxLhqqJT3KTmDxvRBJTbdtmRs1mc0t1kfNlW+rV7II
wgnAACvL9JSa9Cy+ohS3Cus5S0ZQTxamtMo+wIC7JOfrcimbVUzADdz3xSVN8b6MOFnSeOTC5O5w
pv6E5+Bz0k3yMjdsJHmAiEU7B2tjhN403U/kUx09Kvuit55Fm/7uPHb+4fam1rGRMK9ZFoRi/Hh7
F7OZNQBbykPnzq+yG++w7JypL/jwbG7rtf56b7Wr3jd2vU+l937Py6TfzVM3bZqMH2OgFea9zLZ+
7ofe2JouLN0Y8pDw5NZXw3wojE6jQctJmo4xChEMFb8CffNPQDqScAFDvUXcg2+YZ3mwuGwKNJ4x
WT8/jSbllt6adYAwdAhU3Ocsi6msYxrDWh0Ts+ILiSmz3Wx46GGKbVoBU8KjJfWH4jQOw51lww6t
CkdtMaKQgjwtRyDOQOFKIgQMbWFjPb86HZHkLTgKl+7gkKfOeeQQockcHkwA/2s137vfz9f/Tdh+
M2EDUWBQS/y7tui+Gv4FNfnnj36fsXkfbH4VczcHUOr7uOy709f8gLqHguI/pozvXg37g8BHb3sw
IB0LjwFX/Xe/hvigc9bZ3BL4NgT80/9mzkZ850/PagzFuq2jVSKpjH7/505mSAW+xCytDgr7wLT1
CbRkCiFTEMxEGu1IY7cGTFaZd+unJlAKkcr0zHS8Csci8bywhenMhZqaH1FxzzeVI+T92DnRZ0Ji
YGUvJhJCF1DVoW5XSAM5n/YxXdszN5foBiaFnCTsNUVOW4KzxLyizk/OLK/oF6GXm5fD0hTNtvFT
XEztPFPlMVhGw7Jg7njrStTIgBhna5drnXWdYBS7yYmlDrSKecBWbzTzEn0AtkV8MZLgeTMRycVI
aPhmrGbnJMhurHmcITMYStNk0+SZFzw1dblVRTN+0lk5+yGQ6P4rr2LgdbUkDtxokAzzvLpJE35x
MX/jCGJudFqsE32Vb1PWZYdUp9rbAhcq31K+8ANsc2I2pA24zljS6Mvi2DyBc/BGH+sFyk0Q8Zd9
tBCIf5STnt/5uU5yBxEg19MQyYca8+5137XjfFSNim3EsEy3NlHCZoTlWmFEaDoaFgxLUnu3Kufv
ajg8eE4ZUVRu0M9EikZVubcLUeSfjdjzbqKCSmbDs1w3wsiHH4hCaKp2rld2HGfuharL+jo3Gv/G
JowYHwxZ2YeOz283Yl28Yr+BqjNJVkwPElH1jlBPbVndw8jybjX6CLqUhJNo9mwicDmTOGPA0uHM
vgCFZF6Szm5dYHiurvO2AYmwsJvZOm5mIHBgLwW1ZrA4m4XdHRat7HnPhrkzZdr8MXF+fWqxsH1k
l4sQxmf05ayute6LoZXeFlRsDzJ8mv1bhZxnQ7S2f88ZFd8qc8G87CucGIFN0CMDvA48AoIGQEyJ
Nr14ALdg4Bv+VV2bbrwbZh31i8pkeojcpl8uCNGgmUqjQbsSQIWmYMKbC3gO4g+MJxak/UViszXa
xFM93GHetRFymwoKmacZ5sZgMvQo2QSfkm+8HVRcCKW9byQe5x3LExNDCaNH+5PY847vmd9RPlC3
V7/2CvghDxLYT/4O/gHAslKAPNfzdnH7TgciKkDrL/t3bFCBSTz9KOoOeBCGMBtH0EoZcqNYu8c9
wIgsj05uWaIYXqlECXiiaOUUFe/Iouwbv0h8oxnFpe7K0F0pR7aJRzldACHpKwMpWmlI+spF6k29
uGiWeHpKEb+Hmp9UJyzozbbjDMtWtlJarH0aBmXDw0adTE/sTmPnwO2tPciVzlS1LcalAWxFjckd
flO6kpyclelEjdaBd5L8DYdZT8E+jYMYwrlX6qiRFXJRDcxUZ1/eVYt31eOVgBZgdGjwK3U5pdmw
dVVaMFpGJoabds80TvtiLzxpiqgNmmjZK8/I9nMqgKrXvXvGjHMPnJSQ23haPdT2k9G2WEcHJIzL
PFTX8PDvDNNkHd3SCuNxJ6nAalZ4J04DDzTKDhBQwH5XHnVZd1+z2T3ri4g+NW0+HRR5AvfSobjN
xqrD/USSg1V0440xROauWdEnU5rMe8tZzmnjkQ5psd9Okq7YzQYuIaXxUwbzAKI42qoG+LV8qiKs
I4Dnrpe6PfVTHgU1gvCAfNV230QoRjNH00/o+qdrp8MDhdDrDyyizR65nbdNoznagVVhXx7ZXVAZ
pEsvFcVMMY7aZQab9zgXEO4GN/68unTD2KDzyV2wbsIfKgqTqv1IRu100Mu4f2Te03NhTNo+btXb
0DrFfoYdt+1biFCjIaLPZm5r5UatRGLsziXBRnQZF4NDt3AwS8s+SvC5O+Ik2KvWeM/2Nfz3Sy9i
3qA0zb0d6sTfpwtHU1aS+dHbFmLz0Vnc89w1kt4QW1C29Zq0R07eRE9+QwCIaZfRlrM3Ic/Ya/6Q
VV7Rm6g0f66houHTpZmOUuHtSuiW+2oZ60/1FOkfMQJo236EtVxNcjnjpKuOczNBIidG5NbkX5w6
R2nXtNJPLsQXPTB8cIRxh+2ZZaihNhgZcuPSVll85eel5zMjsxv4i+ngBrmgaiTdAmeYNeENsQle
CEZhmGcTewtykkShKkTYuHdRCO7d2s0vMUrgdq8xPzT4Jp/6Wu8wuHWyCdMBt49utndOlFW3DPv1
s5nlMvSI8IU/wWVgTTtdiS5Q69JGAJAjV8DSUNa52VeTLdpXqHnM4UBnwgvto8nmHHSg3TImMYNs
buxwlYk9Vskw3iUYsb4o0he3NZKUqyYSnzV/eEtTGT+jCiKzdZZ60Fn2o7RsDUZflwfCzMmFMSCT
LXMTPcattWfA+jlyhldPNPZ+qawesi+mTTSgz/M4+2FfVCJ03falKQnGHU39IscLhjRA1F/jyB0B
8mqEE8BHO4yECVSBWGaLBUVk3JCw1W7zbspvpeGcZYx7nxHfsC17gV9DoAvugylpp3rbGeVyjuc+
2tZl92XIkgfWEJRS1BdMYwyWFyOkObiyIdtF3Dn++nDN7WYtZhov6OnqNopTbpvIKH0Ref6gCYf9
2dTonxPhQu1JPfcreTJ3w2i8kVe98doU2J7mfpJwPTGJkC2ict299Odouar1AcOlSexzTC/ALv5y
knnEs7OutyRQImiMR/OQqbm8MMf6wp4xVGSO8ZhOc35VcM1j23CMndF2jBqyHjKHnu3bsagvq17d
W0vS7YwlkWw218zubPnSU38GvTlU94ztSabAlEGydGnOzFPkiOWr6kF0duVODQSDtJr3GsXiGTpm
9ElvbPMa7TakN8/Gi9RzXdmvpSgNhNwDi7YkrY+1ZCc3NOKrW04BdcEXpp5Ngpe1qKF4d9PBq9Ei
dVZtbVNSTjaj5yR7Khb3joCOOMQ1n+2QVaprId3opo2qy5YvvSpaULL6OZk7KwDxxCXKBg/FrxJh
a2TG2ayzR7KxHLaqybCvp9RG6iRkdTckRDFltILuCIMSs+jG4ki/0prOCTtneepB567FZmPIa2gD
cWBNPl1e9YYu+MACDRetpl9HU3e9FIg/kh4BbucSv1t+Zi8qwa+oh6kbbmqjx/InT1RrcLmchUlb
H6lgngciQojbDoiTR4TrFQnoDxSvrKpcy74Cn+JdOWUjAZG1GzG7hKky5lpuRCvzb2Oc/zV+/w+N
H+3W7xq/8CWv+h9EkGvbxw/+2fb5OEssFBI2mxPbxtfNv/puLdGtD0yRyXFkbOl+Cx/4Lq6wP/gQ
nHwYQz5rgVV28WffZ4kPlrdqIB0TvtjaSf43fZ9YYVV/nWWTVkj3qOvIHxFj0muuELO/bHR8vWNs
FDXaEYzHeIsJhiwsq7UvymLJt249dCGkbXFnFg4IiwpekMFD98IzPKqavJoeZvo29NYIkI2m9xhH
6KO9gS4pAzjDxLI7MtkC67uLWRJYLJ/RYq/8IAsA8pDfTDCcN/kU46PDo7YxSCtgMLsOzco1ktvK
ETA3ViHue9mwZaoFKbjMs87WNHYPOEKosd3eCmfs9190DcuFZz6yh3oza2zxbjTczv5MkUnM/b6Z
bEtuzGwo71KYK5cw28msd4ESbFRT5nsMYYjFCqmu5slxL8pYoRgHYXRpoQbc9d3A0yOvFoegKF0/
t44mFDDWOQpHRW+0cVXDinHW5XxY9FbfgmqizLIb+0pvvQNS9rtaN1xYTL5xKnPjKCNVMobEMh17
aKjzhGh4SLPRrtfrMuCCqbaeNIjkinOkI1T42IvbgC+rPC4Evu1cW3Ox3eBZjip6usFy650SMQpQ
JU0Dw3NHZ5MXy31jc/JPc/JE2yoe0as4F8pyx0/SqMQmAa2DEdCsonPdzkLfFlWStghatcTQj6OM
zOVetrhPh206VZ72SviDwTQcZpS2IAvsMspyWXVLoNsVXGXN6rHjg3GAg2hK7+zHsI63EyoFRdM+
NkwWkdAeGPSpvVtKijEMHe61KqEuaSy3OEVSrUz6jbd05ojmILWv3LzVeXBTim21fKGL7UefByye
9PyszThkNIaoSsVYEGvahPZUMfbUEiA9Ffsbmy5s7FwfBKqSi7x0I9k77adKRPZdu/DIzzmsq1QD
ZNxSqGbTLZSnci+bynPja7zxZPTt4GDpw7K3qJ/XmpGWz3mc9KHT77VxxuUEHzgrSh+COeJasdNZ
HNFUbHKQNLo6TSn8wWbXsLMlTb7QjY8wutXthGu33MyZBH0sUoOcolyL8eQYhPUE2tChxwAfqD0l
uZ3m2A5c6j/Sl9QpN3T83NJv6FPiBrMCaIg7iTO0JpjMbsAuARh+imyZl2ctm4URlNgVrpdxcghI
BEcdBQNuGrkBryjRFhvJoZKFtsXyb8bB5A3zfcssISZRqVUf87TwsZ83jvm5SSwRFnEZXzekUl07
TepR+tZMPBPoDXv+AFwXerfG1jfICmUBm2jGvOOQkPuEcYTmzG2MtaGZCR7YGL7RXogsiy4SD/i2
V7sao/OudzEI9coOoaz3oD6BhPOVL3m5rqn6GUx6IraJ3vXUSq68abw63ruNtUmM0b72szF+iArm
rTVNpU0JHC/fEKb/OxB/dyCarMN/dSA+4Ar42nVfv/5VaGh++6k/T0PP+EDQDjTePw+1P09CX//A
M8mE7IJbAG3D6hT4PgJ1PiAw1BHnC7Qc7+fd96PQtD5wQK72S5/l0npQ/jdHIezUH49CtCmkDRts
u1jHE1j/8yrenVsixCZbXmgjI596PzISycZtpE2T2PQlgwcOKFdMV/0KpS47KAnGCqomD8Y9NKWV
soqIwHAwxzXOXWM57KDBXDsr8DqOnc4OphZ7T+yoZ55XDY5y0zZf/BWXLVZw9uDbzLlWmLYbuV8G
WYPXNkl8gLYWh8RANoGxYrhBTA9ke+g680583tBVVLezGdMEhfSQ0Gf4rSwIIsTvdOXFwIOR2ANn
N3RgAfUebdCYpfG1scLB5ZwWD3ABYBrQ5yHlRqRbPSfG0OwFLLTL7p0zHgvH+QP/GfRx9U4iLzEn
nSqQfY951ntXiq3a3TC1IpSFe4vt2j/pGYZ5r4zjzwScwXWgrTss7jBiyKb5iDK93bc8iQ9TSsQk
0qnbqq7gjUDf2zkaJ+FCG3QtXf8ylnloVyq/0ejvOdEFe5158rYwE6vNkANpb6FLbqfG0gOE0taV
n6nuYugW7RBpC7PDPNEuWQjXsE0aLHU4rMCZ6NWJQBDsE42nYS2dEEwYxEJuBTSjqzgq7b1FvsxO
NKbNb+2W23oU3clNNXqsQTw4Cij9zPh5202QQCI3726XnAZlIk1g55BZHYIEAT6xQu4H6nkSYT7r
ZdrtjZo2dBhjsaf4i55GL612PACdL3gZ85l1uchOMWp/NkcrX18pUPteWYxhyoz9QLva7oi6xHGg
YxIhbR7I7grsB9Dv/+G1cnqLmXLuFl2SvNBEcIm5bzAHswErruasfsT6nj3iWpxfNHQvKEwWWz9p
VT4ePY0escLyS56BDyO/jpklOyLywmQNHYh04gfMNYiAzLPHRK3ZBCiOmoM3VPmtqhrt0sPDei3K
lpDBJqW9rwtiPYKUEax7GLQhnXdtt+KsAe2TirCsAQnMNXaZXDMTFtWau2QNUhDvmQrNGq8wDx5D
p8Unc4Htgy6DQgwlTTMFKTGBMWAatsgbJZbyBqzcARhzvkkG2ZxaR7xUReNGVw2xHMkR7sRHJ23d
O+KX9iAPDe2iSwcrEvuiZwLibkZ/kv4rObgNwuJoXjgsVXfTDcIrX5Ev0XJbEjWe1w+PNhifmxay
JoOCAiCmFXXsE9sBBH0h/cupcgVsxKgDXl8nTk2Ii1ZmBCPOY3yoLYqZR1FMVq5CG7dKT7Km41bE
8Xa212k4nTOhU3U4fO7lWC+7yMnYJWyrONI/LUkz9YFOXMW5md3S/UidIRqStOzZuJWUktGXLELi
CGzY3/CE40S0NKREdO1cuTb0Jh9OFNJjy8gDNa6JhHrvZ3+4WjRrB0+OIArtqpi0TeUNQx6O7xnQ
a2tsnaa4XLN4iSfPoc5ypeiw/S6MpNfHjWwguAPRtL4wfe/zPVN0PJnIfhgNj1pK9QBvJfK30s55
SXAOLX5jpRsPJkbwkvF6wQJfn0gP4tmH57DPsZ5uhN/hoyzjNAOrk/qyuia9VVROMFO8mP2R4A9b
D6uKEKHYVS6pTIl0rtXoqJ29JibpejESAmHzGQcOWTYPxeSJI3V711IZtgQiLKU/Iew0nZP0reYi
T33ue2VHoQ2jpEe7ZLp7YtCSvXRHb18lbX4jRXG1AIByN61hV1cqsZNjVNcucL7eSlhUee7qtQTp
Eg5ywPYJdfXSI/cCP0S23quUmUbspNuWhAhtpxOGcO8WOLgcgYEmIEVcg+ctJaLnobrzRpddrsP6
CVSgYCJl+kfwZOamaFrYFsqKkQExN9ssy1Dom7Jb5tdmbv7gjGrPbBud3QREPUiBMnoboTf6fbwY
0Y78dO/RJqb61sJAyeEgi4sidrvrqvcIDdVm/XIkMPR1oWVF3meEnYuem0dndCBbQn/OXSMNSTD2
Po2weypCqEV9yOxGHd3FXU5Ic7xN3Ch099OcMd4ymW42FdDFWO0YdliItHXcV72ZwCTIRtPaZgy1
bhC74WRDMN4Vsn5c3Kq/mJ1xAFoul709ljbudoNN0NLhVp5oVK5J42L13yrhHYnUqfHrmZAsW4Bm
KF0UDG3L3giD1VwsouQGx+yEaSvJt1bm4/3hDYBqQ+9OrIiV8GhcrGeTJBvOQtuvX0ZP9Cd6HeMr
C4VqZ/dYc3MjMg5O15gfNcXrCb+Kw5pQph0J6fW2lX1xzvWpeRq4D0/MudsbwHn+FfpRGTBPy64Y
TcLcN5PxnFc2aSRIiw/FMn5uPCu9msGdfIzYV5yjyCAKL+scKoFywRXnVXpQlaZ+7hSe6iDlzr+x
M1ftMVi2L8gHsSA6eWgy071F96nKjVV6zkXJHBKf/qpcp3f9Y4I6u6lVqW/zudIvEj3+iM7DYcLG
WLpgiLsyKE1MFXnrUXcTLysjfTsR0X5SxJiDlOzoajj9SaTVzDq0mBIjvTH6R00MRCphtmd9ZpG8
5IOd2XSjcmglEZMGzNTBA8lYICArPTStEPwdI+a36ZO3mB43dTv2YYXU8EUohluK6DGYtXrGk6AF
yomof2SZ5N6bRKOQTkugexonD50z1+nte9H6v/r+d/U9AlTq7n8feH18YbPLFPxHkor57cf+LPCZ
I31AXGY73wdezJO+j7sgqbjvcJV3Usr3SZcPjhKZI94e20G2txLQv4+6bBQTNko17MEu4yf+uv/C
SvSjgIiZGfYlOkqcSnQTgg7kx0EXyJEGz+Pg3JYjoYOBZFV42yIoc2CTNd3nv3ww/yCUXn/Zf9Sb
7y+Gxm4VhPvw/8XPYsTYVqs7t7duE22uP73nQc6MLZ6QnHH4kYyBcll3rRd/zNrD/8dLo9/QPfJv
HT7UH99nquWG6ivDuqUv4KXZkpHsMU/clO7gcOZ6iuMb5geYNHw/rNB+/fI/SgzXdw7oUSDChZfN
F/fzywszjSXDEPO2gF6WBp42gnLQ+4HwubRaX06V3N6/fk3BNfLTx82LcqlY1B5Q782fdI2yBvEc
g6a6JZ1dMBdEuyFKh4gXeD/+U90TcGqlsIuxZA5gcpJ+6L84NbvBAiyaGTTQhfc1TmV16NieRdtl
WawXxxNw6CJ71I3j+B6AmQKXYipJa5CEqpAkIf76ffwYGPHts3MY0azqIKrvn7NRPGJPBuUm4tYY
NK6VAUG4KgZyL7wOmgROo+qoclQNv37VH/0Ef74qylnHRfoj+OePFwyrXzdTdmvcZsZIpMZ7Kowr
kzc9U80tHBJ1Z9MNnSGUASt/T3b89ev//cZ0TcMzPZeSlOvm53tl9H0Jl0gZsLMcdZeuN8wMvfsm
HokN/PVL/aRIfX+vQAW4szydF/yb2j6a3V7q+mDcWqn/f9k7k+W4kWzb/sqzN0ca4GgcGLxJ9A1J
kSGKEnMCo0QJfd86vv4uD1UjMfNKVm9cVmZZWSqREQAc3pyz99rzxQBIn+3grLHIhDZRuECFnJfR
9PTbaRbFupYTLwvRY4g+OUj+5nH/3YVjbWS2hOFr/2XUCseogsYMzYeBommzdgB+VjeCQsMIcZ1s
kl9f+9+9JLrwwnvJf+RfVOtWTbKfYY+CDQJrdaliEkfYktF300GeBVBJmoUEgxJqyyi/BgsWYzDr
HhSykhXNzepseESFRo2ra8umQE+REYJo9cgO45jqLr815S1zcQFOp4Caab779UVcjUI/T6wkFvH8
YNK4NA3fyvzTPAoHXwXWQ0gRodktkszK67jhpEzOaYuhBFYN857iBhY+3jmYazrzRgXNAfU7x4sE
IlUOgW4hOsYKze7Vb83fJaL/zSwoaYn6+I/4su5bNZ0xi2EEcWg9IJ3ihlxvs1UTBW7piM8mb383
ssXbweQhBdQ2K5sSGZWot59Y9JFIzUx1D1NNfKLbF+4LhCr9DxvEzqBZl63tkcZJmC7hnpjG6e9O
VAveJ8D665Vdqv7VrkZGuo4ENQ1egsR2mDj1mLjeIqA6LF7sp4ObbpTIHAgNuSGByDkKyQVp8ctv
JORcwZuZncXa5DnbjFwgHX9BdCx+FkhSdKIHmERqHdRqIT9UGuk7DvaqP5QjmUGgi8a03wgXvBKH
HTi5uwCKVbrCP2GbazXXVOZTMW7Nopc7sqdgLcVeB56vtCJlrzgbhwucHoinKzOejA+1gVBlY8qq
Irvhim9yAhnTCRMmb0aq2U4sARrzlGoIp1+XD5B347PfFemNKPzqbkyRh218mIjDCv8gUERyr0hT
UPkXk9riJmcfgDsVfm/N9xvjV4Wy1zv1Ki43Sc/6fSLiEgdQY6f1PZkmHJPnK6cKrqNJCAQseZCX
0qifhjJPp40dSvk+wHJgInSGCoe0eGxg8LgRGKiAkNN27fXC/4yUmdTbEg1Ldlg4LIhVMwwOVXgk
YcYxJO7kRkQD8IF6DE8mpVcUYaM1rCVs5/YBJw34rdTtS5fzhqAWWRCJUN/LqMjbNcetONz46RQ8
RYgAn+qMMSLpZAMq0qG+DVLmaMvWgDxfCvt8O52F3QUO24TSX0g7c/REPNasAqQj8mNKdjp+Waf8
YnjLOThCVJA3xJBkAyuzFVvAwpbv6DACL+GIeTbxoBC+oItF31FjdTL7RydK4rsR8+8Xv6Qpw3kw
NmGjArjH1h2hw3GI3cDQWTVYyiayhT+Ru4Q1eQT3jP9dfIZ3VlFXabq9DES4E4td/cnhyv3EKZ4m
g1fHrwyU+Ws0hCkClTgqN+bA41nHYQ+8Iapd9NtyXDOwCnK+iYKbZ+IFOW6tMIS+Oo3prWe0A/Uj
XLcko/Pmd2iayhKHw6McoWcFDAAs13JTyMLXTTB4T76HxYFukeC/LTEJPABQ8QycuCgqFXpakEhB
/cmIR5o3hN2lZbtRjSr8nUFqyj5fwGFUWcadLrUn2ozQITPbG85LA/EJMlw+ocQpojD/MBsdT0yF
ZEYXSpEdMZJ6Dh6qYq5IFKMSHJvFYurQzUKBaUlCgCj3JZReFh5qkuKIMemEbqaABE5Ogh2PPkNE
BTc1ehikD4t0UZ7zEroTYsnEZL8KKJrZqJgwxIZL8HRNNOsWrQob4H8ZDvOQJMNvW7QYe4kXieEB
F4XNr0eIxJfjxFGd2daFTwN6uk2miuqclZl4bHAT8pd0MHTfU6HipCpDXBZOQMwHEbT8SYR8rKPu
xMaHdi9/sEgEYTvf5ea0QgdVg17lb7Qoje8oOTLFBC7fCoVXcBPIar6I7xAzgxn1Okeyh/NvQpdF
VKakcoWV3702gb6VuiD32NFgJpFDf9tiGCiI2ViH7yty1wXCx0TdN9e9SJZ7TvvumssbRSNpxwtP
ZHTYGSpx1c8twZYoB3UZEo4bdp7qSHnB8tzP9UTsJrtHJbj3VqG4KF5JPimLx+41qRgMuEO617FV
ZI9HIGiPZja6L1eYMrbQ7rXOWW2bIGqe4QCz+52TTl2uG4Ulawg9n9Pc+358v+aKtw1fhuJM+urY
uQToJm37SKXYvKNUZ5BBHFLPaPOsumEY8eyE/rYwE1h4uqo9kGgyX8zUZBNeITHeulZGVvmgAQIq
Q6+9DUXALh2EEyq1Cl/4selavvnIzxDJXk1EojVGSxjadYMz6K1KtqT96/fDj623Poq43WKDu81B
k2BkDehESDGUOwHSAEByHRJ1QLXtWXb4grWg1UG+Xjml6MCs8DMSdT68vL5CVuiS5D7Ord4GsfLA
6ZsefGfqXvOg4xnVgKhFz/8MIosFGM0bc1uljyrIopO9pSw2Bmjzjx5P+g5ZuTxyOdXZHg3vkqhB
kdYZ53zbcUjaA5l61l2vh6eLQOzOjFJWpgwCQrtNR7arjp+q4baeYD0fihgPPfYrIG8rKAa+vYW5
wZchMQYQt5Nxz3qL+MB5TORjmhFLsO11kvz3yPc8JvQb7jb3FJ0D13+dBHCDgtJJ4DSucwqnN3Ax
7WODZ/Zce/rji4kwUFTMbMd6q35OrQr4dsRTZbvfHAjL4qmiFYU4yELOfZjYggZlQix8rOb7WUXe
S+vjP80wwtJRSxYD4YXLG9+2Hd/kOhLRYVvd+RoQ71rs0bdWmzP5OFETdfcB8TTT0a/0A0obHPo7
URGhTuhvgA55mQHQcRztEAL2bIqEr/0Dgir3e2Wm7oudptajMHzOAEHKMcRBBPw4QYUGly+0/J95
PiCVOgnqZy9CbLJurGm+v14hKxF75M5jBmorrFHXA+8yGfXzQlDGI3kK4jFh6jZXE0fax6HhDyta
nPa217u0BW5W/n3HeF021WIyouocSIntx1z74tb4j4RvIIEQxaYdBk4y+q61SBwCwEUWqTyt/jqx
x1VkOtG9Hnre1zImJCnPSl6rRdlA4+3Fpi+YI7t2Kd294jvj5RLYqYEIdC05CTFDnr5HFhKfmISe
vZ3gZhIr5ebF1sW15F7mlpiHdUlHY1kbrem+OOgcQXEmYfB0TTnM84GMe4TL1Zae65SfitHjp/Mh
Fs17HNgTQyTMuNGgMqw7BNl67ptFauwJE2eSZysS6SO503NeofhZna834PtcpA/uYyqYF/TE2kaS
Fec6dsNI0wvnvm4Ps0zUZ2Tw4cN1fDpA6vfIzoc9Skknu5WDzxDxTbAZjpuNpzhSVD+/DwiyIfxv
tRyzcV20Y3swUjCPue6CRMTRPV5HhTdnOhgdKe+dh8thbzWldYdSgZuQdTouCWa5BYbBLZmJQIwY
a9kIihCYUQmFTPQFGVPB6MOeCp7Fmfj/FBuhdsPZ07oDMIVeRk8ObowCmqTsiDdLEpt8ERLb0K6q
GTRDWjHb24n1DvwZVM54YVCbAOSGdT8xaV9nQORXQNkRg3Oz+xC6GaDqlLtky4nXRi9A5QoGpIIt
OvZMClXUjuGuMXwSfctBf9t0wFm2tRvF50a1mi+FclpvVXNUQ9+h2Pi5Edc9qBFWsNZ2GZvUaeHe
teyFlvcj6UfzoR/GMn5n6S7skexU6641R76F6/d8QpRUjHbTIpj5sXcHNiGRkQVP1+5QSeeN65VA
5TG8yPeDPxfvKPl/iY3QWGdB2h2IgqIt3jKzT1mUfotsusRScy5seOLZeqxsXuCZ5ZGCPSuSSqZl
3VPyDNihKO8pSxX3Oal5oJU7LTPBM6m9M0tipehooHEliqo4UutPb22ns6w1q2Zx5GQ/H0qLJu8a
Rll5G1Z29S2Yc/YLnsDQjx+DEdZ2AvLwPHe9eQJdksenNMQsvw7imD3V4ABSETmdGKMSOthU8uiw
IEzG+ygVPJ62qPlnE1jcJNtd5nsqgHCKbJTmlMSZl5qRPU6ht3RN7M+XLEIxnM+NgdZn4p3RB+Us
Z5ad7IBXNYgbQhXMlq8XLpJik6jYHzjhxDedr4tJSHfmecFnkn2t2GOyugR1sE31Gm7RCnoKsfJG
yJT1ZGdCIYE5kepM3J45rfJmGZIrMbcHGVfBTRJEzlGzgO+i2Q2eLKLnX5Fh+xvPxv7DGYznWnqC
9RMLGqO1iJitFi8Rj9dM4uu8GaQZk2PAgrlVTck7kev9Zh0G/g2Z2WQWw8Nljp6d+hmR2gSDkHmv
bXiF+pzWYhIaSOMr4mUiPTMvC4kya8528UG4RFg4o2d2Z7ceeON63Qp3M1xNxvcdRkONxGBlLrLS
d45SLqY8cmCbe21GHWBKD+2+QiG4yx0hfM4qpMua2WI9+r5Fyc4NmJWo83BLJIRYak2h4CRReCws
HvqxR7R23mZpdFavO/M+LJGeDq5bZhfLmEfI2IoqWWHuoqyQ/tZTvdjxyfEjTej5A8SZ5SbGp/+h
Hgi46XhDmJ057Sw7FsRB4kwrTIBwTm3ct1dKL9tpiL12a5OlEbnGl6G23dc0GJavObvKb1U+d2y3
pzyCG6mIdwHvcWOxKdvnGgSMTAcm8HDlAzcQffDKVHNzcu05uQNX5W+i1Es+FnUfvffY48/roaAZ
nmnqMOYvdQf8LvwQg3v8UpGw1G7cK6A4ucKKlyu4OAc+Za3RA7Z0cIPR+6+C6zvZ7TcdHnRNuh7/
v3d4Di/TS5L8KN/6x4/8s7vjEkqrWfcSZRK+VI9C+z+7O575hyBQXIufyV0Hh/8vCZcQf9DjpdRO
p89xNF/uXy0ey/8joJIB0d7WaTt+8J+1eN5Ui9gjaUo/X8uj+0H5TRfJfhAzU7DIlxRI6Xsirmsq
L0tB4BHJUlW7XtBn3tQOVYw4ydsvGGXEYxxnxgW6KJl3DmXndZ4QsUGUk1disc+nDRqZdR8Y9dZF
0ACt2eT3eEYkohXH5eQ+bec6w33DzrfCcrIbePu3tUWutjDwa8ZBOWFUy9S+Eiq7QGNdDgFtdmQZ
xvC1XAwsbbEzOcRBYexELUk3NO76CUWYDsCyY5Vsopjbto4jfUhts3bZydzkTVNG/RlSavrSo/e5
RzBlYXBJ1TOJii1FsiiTa5t0j69jG1krgRCHnELTeoAA86BPtxQ68k58GGgXZ7/h5lxbLT8UaPUj
IP5b8lTpfSED162aHx5BgQYrJfzGe7+0dnB0bbCb7CHZJATVTNnCFk0vV4kogvtK1uKmnASXVnt+
5a6TzBzxkOIFk9KtjgEiMOhQbkw6plO9WklmfCwbt7vEypi3bpKCF3F7ih0+KNKnPMf/FBFSw4bW
rt75fvuBEzpW23q6waknkLmJvYyD17Txms8/vCR/0+0L3jRuUB6aUg9gH2oxfai3vcWaGhECnbp8
71RF+Gzppx9VlfXJEpzhDfJoj+wj2iM6oH7rxGUhVoXB7NyRt3k7D2DcapybCcGd0/wuKmHZTZXt
vg8V/wY3U3zFWWLB9hHTu5ge3g2pZPO964dPkTOLfZAkOWiyaSTFITcPSTmVSHFbY5+N8Pt1IPp2
MQvGtI1Y52wu9mvpDTfI9Sy2YqF7IOASrIYTQr6YVbadwV+gXg/inZs853WQnhynmr4QdYbupLen
L+SH2Uep8vbQ9pyEQir/bBiHXZ8AAOelzO7kSOUrp/pzyOxXdG+IxHXuUrdhp+xCicD8S3InIT7J
FZMn02BvLq1YiwTMoCw5n8wlT2lF+nt6C6+wuVF+Lj6qvqy/+oR94lhll+ytXJez5LxIa1fGXXeg
35mc8743b0l+mu+Rz4+3LONcnLAHjhxNvKQH1cbkZyxOJC4GldZ3XW9xQ0US4V31lwMCHN5NdOa0
iafuo4NA/nMQZdGN4yCLN0GX/6Yl5f48Z9EaQHbq0e3DdB/wLHW+448vDC6zMIxIib/EqGIe+mAo
AT93+RMYSlz1cgjW7B8ZOyT5fpmEv6y7viMa2kHS/5rWFZg8VHqnpjebj6ig6w3ndXOPKBqWrEO6
EOjeD0XDb8lGzhdablPuc579TaUNhCbJwOjHonlLcUxcZoCPGMtQEyLIMNQtBd1kzXSldiOqHj2h
AjpqXbK5tm5viC35EQ2/cx7nuxZvxMN12NYpUbZJ4qnbtnGtG6uuQnYUvvnJNwriwjmzf6TJ2Nwl
5Cmlq6KO6abaGLk/l2a2bzAqU7BBzAZgaBi8vcORSW4z0lPf+WZTqe2vX13x1v9i+qgLfGkyaxEj
Ds/p59s/NVaHRLwNL6KtPYNkJInPt22M92Q8cQUWejxi0TrjMVUJgcQuzYT6Fh5iPO99chXUyuYd
HFYib8KTT0HzBVAQduCgmepoXaOyfW4ddmowknLrSJaG8ZuO2N9dgKOXVwvVAHhUnQX/4/gpieIl
myWSl9xb+i0lEdJeyOhDJ8oZcoVhBBGhFujhKWKKKWPX2Hp+Wb+wIXXP1uSF33j3bF3WqF5I+LNu
PFgMp1hAJdo1uR8+UrrjUBCXEc7gX9/863r878VCj32QF5q9LqADCjp6P393YlmSlnAp91INLnnK
U9eF3xjNKJNbCoNPsBGWW/S887tcjuW+p/CdrERZengFkvEEfS5ZT4Foj7k7tcdKNsYjBolgH0xO
D3sJ0M+7xe+SG/Rw8/0EehsZdzd130aWCR5R4nzuQpK/TSIpcEM3HKoGZ8rKvRxlu65TF3CrgPjW
D0P4UVDoPRi+4Z+6pBFb5NDejjxk0j4JUnluPTRq7TSGsAyAOZNUWOL6FGL+akWg8mBx6YiNrhbW
drHrYGdX2WeroMYZ22WzsrO6PhLbED6XkledPQGHRv3qQduOXtuQAv7Wy/jDgUrMaZlbcclFp4ZN
kdojhM0mfjVrAjdSMw6fGXnjVwcKBDOIvjWpDE9DApvcMbX8wgH8dqkT2FdKFNmjWYuFJDMcxp9k
kX6xq4IyahTPx2zCBtzSRiJwPRc38Tx19J3y+S61FtaSXw8ENok86Z9GAlJ19gwWmuXrdvDNtoG5
uhg4KzSXOLd6ucZHRVzqdW7O8cnsVUgmtaSOSWWJ7sqOrVj94ol+eVgs5qRtVHQIFImqpEKanxpA
UST2EAfGkd9Ik4KI9nLXN9BXV7xJ5mc1mfkHpv/+s5ic8euQSMfYgD0skBTHPjWlku3YLaEuWFkk
XNjV7JRUDghzDvMdeA3QGsFSDAc/ImFNLTV4DKf4ME8VHHvaEAoao8Ag2njGAyAANW26wRxeG5dl
hfEVb1oaTYfZWrq9w1t7kFDX2HLq54ohqf9I8sbBNbJRbWYqn9vAVh8tCgsbu0L7yfcBcdulvBCc
qhmsqcDdiu9QfrFph2zaccxOWO/IJA9ycng8e4HM0QioCyTiOhihhix+Yh1InjojzfMVJijbX1VJ
kX7sfCdYyOFrvOjAAc2c14XNbLDqYhpcBuy9C4gLvcGhwnIyfaI9DZCrmxbuOGWkeOi3PfpEk8vN
mPLyquNGdVPLv4c9znHUI+TWArLqHGeTL1b5GEV9dwxNh1VnsVL7c2yH0OYiy6uzs9GD+23Iq36g
lFEZW7xO5ucir5hXe0SEG8XMbq6NcrFuInfKToqBgPB0otJsOHCi10jL7E8WHSrkhdi3HijehSSo
oHbB+TWMB7SodHy7blm+0UHzj2RDGdQlC9qn+JEsGkjtMm2dcQw40nsJMmJ88KuppZ2zohVog0uJ
2k0P0sNYuYQZbADj5N+knC591VBIddm2hqspQ52ZT3ixpCziewGYbM1iEHBnArU8XF+k/2oXf3Oy
tVn82Fj97yfbj1+7/v88JW0ElujlxwPuP37yHwdcKf/AiOt5KNcsDVWy+aX/OOD6AusSjlz0fFcV
oeBwycGxj//f/3XMPzx0F6bk3AOVFQ/Qvw64tvwDSKtnmtIj0EmHxf0nGkbv7YqJWdjjmMEBm0WT
fd9bkG6knCkv0yg+doUczpVfUqQHfdidbVXwTjk9LZ1ssK0LiSLMgBEC22RONpgOp0MWt0a6DaEY
7to+aN9zfDOw5uQ0RDCR7GMWm5WdDEF1rma3wd1Z9PgEstg9IhSU7W5IhxDNsuFMnOZ8N3dXTuZ6
mzEgQcmti5m2Di1rPxugI6moRaLrRx9w7wOvGd02XAde+okQiSd2t7D98E2oDwvGPrayudolo2Fu
eicdHniDrRMiVHTbM9b/LaXqfFwvRthcXPwZN/wIBJjWlOO+royHJKzTbhPP6XRo7YawoUmVq7mz
zY94QcdzapvqkWA2e6fajtcv6DhYBIu+8rzMui06wQTPZYpvR7ojoQWTKt5HsevuhD0TJMKLv5Fm
Y52pvH4ACuJqFf946ztq5495vzYa8jIiQDzMJInTv8/qVN6HLAQPIRS7mQIa3d1dpQauOPeNZYNN
IwDnPOI2omC58gg13/CdEW93vbN2KqTOwkCKHc72xyHL6gOCG/rcZFpYQ/wu8hd00kIRHraRGCHX
jjs5Kyh1i3NDdrAG9pUe9ln2gvAZ+gO+lv6D06kUenSyWFtjFC1xncqG0tCVLs/DHW5I5Dr0qfkM
VcfdDFzLNgv7p7DECBBM7QcSuB24TWb5J4k36mTFtVwVCgM4KNdtZPUucRFRdOlYIzF8yCq/9dMC
wHUZw7EI8iKWq7qovHfR0Hn3mW2EJIDI8TlsQ/GgAP1u3cjDdb3UX3sB+x7C4+JtwyaJ7pcp7U4z
FdM29ew1POQZ0BSgi9zyiLApjfDBsvtPWMHKtYtt9AgNIYzOU4/142GmGde84FTr/kSSD3cE7M+D
V9TuGQif/T7zYG0abjncuF3XeOt+LLhlU120t4Mw/6SOPNwZEMi3YjK/OmXxJ6RMyDoFburjmJLE
lSe2+Q6ojtVtilb5zz6il8fF0NyIMcy3XhPm0CDp5RcH0xncFCsPLltk9tP0Z4zxxdwQPpuAFgEq
MaMkakkH4ilvXYnni8bqaD6M1QKw3YzNm7pBI7WeLRU+jLW4n1zreemCZ7MdSK5DUNNKs6gPgZeg
Q3Bk3LR7yMtib2Ld++iG/mMU1l9NGl9wirCbbFv0kfRK6Bi8i3MipMuAnXQae+IQMedc+A1kD9pd
jIsxOfteMB1nPAJ0hDxyzdZD1E3itgu6Jdr7IVDz9dDWz0Vi1MOl7RXeGLPbpcYQ3kO/qVZtkxHc
MtrjhmTFeTeYwR6fUHzMMIM1D2LBY3UYQgv7NM7j9EygCdHvSVcDAJjNyr3tXDvcSruKj/RyrW1T
99PKkwTYWpSNPjptodxVv5xLUxoHthPxPvMpXIeeMHZuSOMmMNW0K50UUQcRPp9mF2pJAY7o7CcS
vUpP8CUqC8r44AZWWZu6D8itsm3tgaIhK6hY+2PmrNOmaE5pZmO3Hga8oWB/16NVRLfTCMZtPaTL
gq7PdI9u77e3MzCSpwkwyZDDVyYxsci7GhkM+bNbrBPFLq3Pnpo/YZXyNhWtoeMM1Wbr8rfOuWtW
t1ZuNwgpHQO+T4PBG9EX+Ct5zFCyMFO1zYMdtPYjvli2JR4199iFd7lW9aIwuIWVXAd5lj0vFPVX
ziynM2xCQErt+Gee+USUjwP7ayS97Q6dCtSoZbzLl0h9Qx9AyjbSsl3sRiQ5yaSGFB92X5zQg7hF
AQ2LnVdam0qYwzEs2OpWBCXeJPnwJwsLjqM+Hw/l0ky8pWEFsrKvp4lg9SLpv4iS1WbLgbC7cQqg
CmNkvY8Q/ZERXphnND+EWJR+us8l/Kd44XhU00e0WGBJg6oUPhVjPIA4MY+moiwaBll89DgsbbW0
+ez1k7lixfZ3XW2KmwHY2nkuZYIEJb+Emq0iu0juaUN1Ptn1yTcsieCplPQdqhDMvcRr5AjCRIOQ
Ad7PCiFdszG128+qNEdQqLXLK3ob1xGNDngw6ywHyUqBIti4OPhPqm/C3TQ057komq25zN2rW7Uz
TOx6QviW1zd04ek9DU58bBccm0FfHCOXeOwgGrZDNn0uCmfYmmhBtsPAckOi95HqXHQYptyGDOzf
jVZ46bsS/lMhYH8Po/tAIkaxa0ksj1R6GczOeJji9H7mvp7IoxC8jfldJItlN3sZ6Jk5iVxz5Y2d
t3MX8kGdDAfyyh0HUrLo3X9wMpQm08B9vTRDEnknJDNISVRnRtVWsHJymr0mBaFWUND0nElnCHko
+MxtHAa0eYvEDIxPU6eThxKJtAtsH5hwurw6nGjOrJyYUUndTR0aK3qfZZVMwTgubGU6nHcI9RBy
rCu27yvoAGmFFaktvqrKmt0V+/jmnaiEEW/qtF0+2vUwfywqcz7JPrXOQ1N2+0YZ+CTHQhJFYila
+qaXTUz9eck9GOP+wMkQjknBjOlnhveiUvI48KSkp9EMBpt0RVlc/GWA620WHbUpl4J0MBGv4Uev
jRiMPVV6975TfrMDbUHOAnC0clWUTK8Zag78hQrRPvaq6AlASA0fmjSotkYOANfE1tErCxmN5gJt
aKoGCNmsblCnK6e2z209FPG2pxplEUmvhgAcWzqaOxfzLzIFFWOJ7eSAIC2jhaw6C284RY6RMkas
hnNOS+NoNI3Hxi80QdNiMwjeWa7h9euqX5pkB5WKyBc/QEgb2wOhYRyrnjuXWKgNWVPpgx+3zQVZ
1NQhHFUJvDdskR3EyF2Lf+CwWPE8rtDrj+bKVK3saLer/mMOc3oTdoF1U6S+zsTh4X8iBcPZ4Xvf
2z2ZY6sE4zp6x3JC14oqhdwzezxEADLhhiRdtLVnA7KL0u1ZdkANwCh6SUeC38yP1CrTdVQTIUZA
mE1Ke62ckvTdrDfh3PX9JybvZWtzk4jYsT5js814sWmerniiYcOR1lT0UNuMyJN+SNWqHVyx7oGc
12vHi0kJaTqfEJUsHrakKtzW7gRhbir6m2mQ7tGLfUqu+Erchy5vh4ySaZnvHe3MDXhoJ3/omnGT
l456nUM//jNgz/0BSIg8h5T7ESWrUd50oHa8TRhZUXBLzou9Fkp+6skg/Eg2MBrZyHUwXy7RWsyu
eWwRB8N7AfDybNcOIufORwiS0JljLRHBbZ4q9VWQf8lhOLFemE+TUzIZZM0DHvhEDaBTOOsLGe6M
BvP4huIyZvG+aHeq7O0LWYc2YKuJ6HKUyVtko5TN5mLQra4RtcA4AcsjAajDsLxKy2lep26G7Rey
yIuinNiQr1M5OyupMFDVVk3SCQhvQvDmZGWHfQNMPfZ2YjTlK5ac+QazzXLnE8jyvp5wQ6yZz1Ny
fKzuMSjN/FNkmXm0IW09IA+HSE/4+ubJrEMcPIzXs9lE3oO99OA1zZp8WCRRW2PBK0tERb1VJPux
9ydm3nXDYQ2PK86YmotyN3m1u09zozzOJnvxGqTpY9USymaY7bavG+ILI3TYaVqMd6mU4swkMW54
AXlZJCbzbmTms7OWIrjRgBAoUo+wJqsA1TKqZlUVHe9666TnOmGPkhdmwwaqz7/Emefqsk48gSsb
vG9jX02voFtiNIR5MN+OVAbt3dQ61fdq8H/P/789/1+tAb84/yfdl6rskp9C4G06lWQ7/OPs73v0
trXzyhX0AX4KQQvEH0g1PMxiVASwIegu+j/P/vIPqtho4jA7OELi+vjX2V+jugJb0t+G3awNcf8R
n4SP+KFCim8ngPUMTMXRJGid1PZzrRzLXZwNaMC+yyjbwqKkb6GDWZRCz9O3iHp/KJD8TVfz7z6Q
YggORu0o8Swu7MfGQsZV16Iu3LONoXtjjVOyX7Qvy8t9hjkrz+86YX9zgdLxuF8YB4mLfZPgEaQe
RxqMoGdZxd5LqkWzVxlm547J/teX9nPP7XovedS64eN6yBlgZ/90aW08xdGQWc450+ryRGLCxN+N
6Ibob/RCC2pzmcEHbLUE+dcf/danw2NkJEGDo1eMQfRtAWdqmDlMo3XOncBwVfq1Npi5pcY9RAgE
f/1hli6b/7usfr1QRiBkNzbxNKH1aP/xGc70+dkGJc55qrCpIm5Ga7eaUpPq5NhLFtoSg0l8AkeD
kJfW6Nih7qkQ5M4gtChTlr9zof318qmF0WvDoiQ96Qj9ZH6QB8CaQsEdhc7ZnzhUk3DaaK9Rxj/+
/z7L0tY6mD7aQfxmQEWUfvIY2DN4ugmlvGN0r5yt58ugBaO/vtH6Pv58nz0cadTlUL6gZnnrYST3
TAurBuc8hvG3ToDuQpr7n/oFoROZTEIEePDfzFJvHiaWLUf2InfOtPyqc+qPyHR9HQphoSr9nY/X
+rkxqoeOZ9pCWgJQBLfwLQ3JD6G9LDCqz6lIkI1erYFWaNB2z9uufvabDK2vp3hJtZVSxb19pJVt
H399Y/9mBHsmhTLQhLyqCGjeDJhQQAQOaX6dZzB5Jzsrqdw1WvRXGx0jFElvsc0ygcBELaTNbK4v
r8t2Y88M8jtv9d+NXiKjAwdyBCXYtya7LA9A/2Q1L++IItrUCsypxPWGRjfY/vrC/+6jPIrJeENZ
WsTbETXXPuJx2djnxOX2BoHOfDLymame9snvfHY/T/VM3zrg05RkbAo+7i/Dt457aDlNbZxC1O+E
7xnUc2h4of+csOCMpWJ2+PXlaSLmD2+M/kjpszayBDPOnL/Y1OtscQRW7uBkchTfO36JhLVru/kC
GRoXcBfyXK86Vw486OUjXqkCX9xZGiVCVXBJQKi1DPQ6g3w3MaiFbhl6FLhPVHRpA/36K7vXJfbf
b7nLwg9RS9uzgRXQN3ibK1f6c+rMHOBOXW4WO3OJl12VeMYusrpsAIlTKNyyyGDbKlxXaa28rcUv
e2ixDRRbleZ1R0025EGGZE2/LnbRv84i09qoq15b4M6LN2geUdW4FgJmUDE4XK5yXjIA24OZ8mOt
9ohIxc8BshL2cRJp89xrP6YfOYQcpNxAYv1SdQ9eA5eMh43jicwSg7DyIGysg9W5/OpOxu20KYLY
y9Z5m4T2KhoS29vnZcNnaOvFNcehaZA8rZzRgc5JtRKuWVwxQmoHcTButJ6UcsSk3unqOu36qMBh
1lplfOJ02r/ij2yeiUIV9YnwYXVBLoYeSvQGLgay5JI/LRXwyORiexzYJpwPTw0Nvueyz7yXDA4J
zQFq0i/KCrpXkGx6hR6xJBUYgL7USygOYyObS+uRjO1OCLplEkGhZP4FQjoFLivM1Vdj0Bg4o9bH
zRoiwLdnZ77kGGGflEOf9mr9RgPlb67a634R3J9gCuWl66LlSYyYpupAC90Lb0K9PLfda0YbXdBb
7cm67ELavj6imaehVvwtcEpkR4Qlv6XQgvKl577Br0JwfF3lSlZqyDMegWqqiNv0EDkzRBMlpZZg
x56D544auDzFemNydZ9fbWVmKtB14xOdt6TOY4i5Wn+apGHUUDV1X6SXcTep9deUPypflevRDKV3
uoqkDZwb3b5zRszP/8PemfW2jWRR+K8E/S6D+zJADzCSvMd2FqezvAiKrYiUuImLSOrXz1cklRZl
J91JBTPEYIh5mbZzJZarblWde+45Ghrfm4lu2uvwNM3ZF63YY/3FyrJenoY7R731RrR0TmszpNmA
VjU4+TbyNEmnzaRGWC2Nt5CZ/8gUJKfOnRzmFsBm9SpRBUkjB42vzuqAfRkWF5W2SYLY083OBmSc
qD7NybhGmHOLPlHEKKIUu3VErNK3S32nXex2Jdpe2tIyPkXbbXTv7Pz6BhOOYApSHqtj2O6qw9VT
Sa/8IN5eLgPRJJcFFTYi0S4upko2s+6xQPQxdYXrsh7b5qq+dRRAwtDwsMkM1y4UJTMDUqecNamj
XX2/xnnotIi9JLkCLIApw5xEYZ1L+2uaIRy8h2dFCBU+zb84xg6lLM0ubuEMoPxeVytE3oo1mUnw
TLHOUxJkhHI4pR+sYJ1mZ0h0WQ+CqTbN0Nx8SRNvCokBiQLkuIrEn6L+GZ1v4yK+dSlTYLyyy7xP
S9Fbasc56DmX6XM67GbXap3bm3MnK62PmPrhbRQlu08WJbMrHWZHjZaJsfsUBZs1d2ENrhiQZorp
lgm/ZV1Gn1ZUp/IpXdNw8ZTUhiJYKyA4Fd28U9E8f7rhDDhG8Cg8Q6YH11wPC4MI6/Y3BejVJUIN
yeUqRR68Not6MVvG5ak38kfI7MbhB3+9NSbogeN0FvmYjWwyfwx8MEehl/VBC9d0poXepNim6lnI
NX6VOiM6q2jFpew5i2Ou0khCATLTWYlVvSh5oC8PtruMxV9eEDmBgi8gQ9XmNPIxTDNmWNhRV3Nn
2IFQFHXiJKPhLMOpKa4p3YRx8S5ZW5tkso2ys0JYD0ae8hDYWfzBDXwNqTu1OstGcB+LgO/hzvLw
NbsSRsA70vtLy9iUWAwo/EVt+utfwqyPXiFmkiAdT61qMrI4kc2bhriRtmJJQGAyq9M4ybXVNT62
AsnSK7rDyLb54zJVSEjxzlXvaxyWNdh39GhC8UNNwSkAfU7XvlfRKhRvFLqjaTLdTWhqjz/OVLg/
TS9HQ7vMKb3QZVCYM6TFNYNybRqIaGqVZOetwgwaAELdPCbbVtyjsoyGzalF4fR+mxgs/cIzNxdG
hQfMRdNWmSRMW4F5iPIxXSgftXiz5DznoRen6rEWI5LlZaiXgxM6yZc62RqiaRY9/MDOs9NoZZQL
1BY2ywlkCPO9a83cy9Rzs4sAOMcbR9XSp2KmrrzP2Tafr6BMn5oGnvQTvCU22YeAutnoLV40sX7h
aB4wN30gEytA8tcry83FamTtzrAdRRbMxcp4jD9N+Y6acviG5rsvWrD7UGmGerfONVoyrACtec1F
ns8oEu1xmXvLx53vl2+Xhc1fjhW/Ot1AWHFpssORCKtAX2gvB5l9hXkBHnVVGSDBnFnkcTyGQMEu
crdSrg3YhzewSfU3Fr4Qo3Eargvqt/wVVtTc6J8cRUgMnyKHFUAQTI072GvB3UY1ijeh72wmaaxS
RtmOglOAWP0zNtHbaxxZgOXMmeZb48zRsc3wwKPKYle643ATkC7cmYmNhWNc0Yj/eZaMyrdlvlyj
EFMoNylQ/qd1aa2XkzTwqPytIpWm3lpf3rq0g9yk1LquRm7pWmNvu8zmmo//Q2hTL4xQur9WLWU0
Gxs5BLVzlZR3NuIwu51WsPVmY9+Y2WDYqNzcW9DT8IpDCjrxvdlLpYZLk3tKPHa3y/JjEeQbahZZ
ZvhXlV9V5gSxshEUmlkJFdiqaN06d70iu+CWO3q5snfxO8VPNRfF7yLEpRKa0ZqOH6e8Ldnhv6jb
TXZTJMn2vGIjvI5WWRhMYSPPqD6qXC88kts5DrGqT7N0Qhsx3Nnt66W2BVWOVjMTD2RS3sd1lWNX
Wgfmy8rXSKOwAPBZ2yRbOPlamBYzCrGxdpPb9c4cow2Cz4kT2AYJUS0XsYYX7ZmL+zddbnQuGQaM
PxTQdxdZYftvslDdvCvUOvvDCbCS2MKin+xWAJ9r2zIwCqChi4Layp7qSWn7iLbu4OeFOftQrmAS
PRtt/WBqMFSvtjvuKcgkQzc00T67Q/mkeqek5ejG9HMqRb6+0c+ckZ7aYzSOzLNNZiMRG2u+m50X
zN0vM8iH7xNHzx9KE83Y0sot/0yhhRmDGRz7gskqDmyMSxw60nDl2fjT1EOn48LOky+mVy1fZSsa
5sc7P8uvYHp5MX3TyIWjUrepxwY9Y6gzRundCH+FU02xZvmUDgZUWXd1VaGVEeMqDsspdzB3xzFj
ZNjbD9hfxwhGLHerOzqebAVnySi4i9wgwLtRq0ZIYun81QIAJOOCwlhQFX9U3gZqWksq/D8W+pdY
KCjZwdVmOs/nL9r+oNt5uPj9t/coX6Dj1mdBNf9m3+YjjAlMLv8WeChQg+Az7dt8VJUfiW7kr8YE
eyDUPIECpUF/gtILaiioU3shN+UETM9WBd8XJpSD7+gPCLn1sRagSMUEa9Fdk+4JdON0cXM+gJBm
RalihLEpb4vwcZkFUD4/H4zGM8CnoHwfXPOefMAR0ppWehAmFR/grEicDuL67tzf3vou7ceP3/+o
5hrf+yyAFdAVGnXpW3oqFFSrmRqYHJNvVmbA3Zuj6YhWKQt2sqOhbvwpW1VL58HD3CdHsSTRstFu
EqNX4EdXaNtsluEjVFIHpfolRWXFtc9n6VK02UXFwufA64cvi9TIRsY1ola7yyBzV7P03lkp9bWF
/NTsvt7kZwA85lVG+fTVCjaOzwVitonQP41odHL0FJN5bWuNqAeWW93Np2YQbrz1241L6wL9UNTh
bM5nsUON06dbMBN2Ylcpl7V3Nepl18Fsg5HRblsH5RnyoYEeXtsYBEzNCgcrR12b5adRrFhjxO9D
fwzIk04U2zT0O2NkJ7vrVe56o7clEhxGdKpvl1Ci8elDd7qandtcXLMWGv6fyRrdi4hFfRrlfl6/
LhZp/WaRsc9m+1Ulfvoq9qP8Pv65X/p+oC6b/EUecuDfHqyGr9+p+cLfCxHMea/ikUylC3FImPQ0
cZNAxPPbiyCOlt2PR7Z5YlgkHB15iuYhF1ADOhijb43C91+wHc7v/07vDR7iIsrFn4H+9F6JiRT1
98bgKEJvDEyFq7gBWtY8NEkcjoHLGCGfZwlUsnnaD/zPj8H8kV1lykkh9R/yw80FBw+VL90rzjV/
lx+YCYZxolOSsznGt2/J7nI4CrBhoeeCzrE7/JfmwLffX1FkX1/XTmyLuh/76rOTQNQuDUBJTaFG
2TxDGwRu5erxqeSHJ4FyouJb7rJhtqPAueRwEtjMARsBSQpr7TO4pUB3CylMaiXAKNfwkbJcdCyb
hyR7OAjQ4U6AKKjc7JfK4KaCBmVUchQM9QSATdVtzqjNczQVyIqIINJz7oJPi2d4WYEakuQgYIBC
vyg1MVoBmocF1p8K2K1YKMBBWGgGod2PB7Q1aJRR/uYGeZRe/9wgDRuHNfovKJN1y/5oFBSFU4IY
p31aGNqCQKaZO4ZcVkBIgZ4LHLyRoxPPcVZQhJg2JTer3YqGNAcMbjSSr08HDiwVk0vU84ckmnfg
lej4YQx1DsCilD4tI84h8h2q2+1CODojwWLi2swwwVBonsHlRCwpNOmV4J7omtgXNPqLxXO0M6gg
GJwSNI0+r6ElAg2mFV9XLhMw1WGbcQ7qsuHRncnheIBCiuBStOMzuFGATM3MlRoEcTywYfLBzW5f
8igd2gxS4zOmDW4N4J4gmw11oapDslcFGfHwQEB7o2AQiSbFdnIM7oCsooQhuwI054QmcuBB/Xjq
kwAx4IF1BgwpnsHthSprUvY8xF3RwsuOVu3ulnQ09x2d8xJoggHQOcxRQEVa0NGkMoCuswbARDRm
1P4tD5eCo7BZMgRsB+1SGFwahE/4pKf5Z27MQCaw1QSrlufoSMBmwMfgEvJ1txjclkiPs+zBCCK2
q6MvIvCR5+YCMCIbogJHtrtHDXEuOLJpETAVzACzzG4qHIOpYEjcJOFFo9PWPIPbHLgnCOktqbxg
6PiJ8pfmMvD8XBAnBw6PjFL783bYB3RfYpI60qOgnaDFhxUrxM/mYSc8zI6ufiKGB12q7ueDWxHo
ZcnjJyrAAG0bbALtKBztlIBIKI9qLp0/X7Mnk29IcwHWvmx25LQIc51XFIRm8RyPggP0TomBIkQ7
Cu3kG9QosFVK5gVgVQBFGnms4y3SJC0yNGBM7esPLi3q0OOloUSTAgKznNf/OtUPEwKbA2ooQuCz
w1uHd3R2OdbLTgKICsI7B/HudhSOLhCuyqFRBTtwuj10cHMBAqToc5HbIk3+1gI3Pljwh3PBck9o
QFOFs9FAVwTohvQWKS7RIiOYR3PAtoASVXD3fb11cCuBXhlDdiVwZKaGxCXR7q7KR5uCDYgGD0eH
otzMtgHtBtz4hIed3BIASuXdMRjrEsHTTYGB4SwtTtTiGdz5CIdLaFaSoyCSPmJXUL2ePxkYQtxK
B7EZ3CEZJFX69ckAqG0BloNGNA9veZgHBZ5Ow6+4PQ92EsA7lp0EYIbAqPSqPn9VUBUAZYxKRJ/g
4FKBwU1P9v0BkiA1ApJ057+j/QDI7oSKiop3y+Ben6UpfTDkDkT/OoeB5xEkYfhrUXmj4NAmiQGO
Av2TkpOASjtIonAh/PP4e5gKcDw4wbsUcooQPB/WHZEauyq7CHSqx8hTCwGCNtWx6x++vw2OCI+V
xu5ufAa3HwpMWbqqxCxgMIX64rOjwDaB04HClmkNMBVyZJVdBcwCFJvBjdr98AlSwB26pXh349Pu
PUM6G1L5lB0FuAaOC/+qOxM9wUsosmGC4Ag4pZ0l7bQb0igILqHkXKDCivoSnh7d2ee4ssAFwRR+
CIJ+1DyDuyYBAHfn1ofqH8tF/DMEZWipkNHpzhfS5b2ESBEOLgOe8x0p6QfqzH9jpnxlek9wK3ls
ON7+InuOCv6tX9iTm5/+vCM2Xz7+/ptgL/d+UVC+289eNORz8f//2WNmNejowQ/3aGnzOd0/717w
6Uf3Pmv/Vvv/eOEv0nn64NXND+rua7YtLf8K5p/n4bzHOm7Ku39+k99/633Pg+n/F4Gz9VFcAbBI
x00xi4/6gRtCoHzg9TzK5tn+K4o/Y8stko08mQf+lzg90k9uGa3SseMgTueP8eG3bllx8pGjaPGQ
+w9F3gvecExkg08XAY5J6eIwctv2IB2549G/iL+8oKGnCD/3Zatblojsp5wx6v5jfxa2BAzZyOeL
GK3tfuSW2yAb+dseVV8z0s8t9cvHudebgF3fguwXvsSRNor9/opsa/vSoaNHf36URTCB57YjHTku
+3+8tugoG/b6aW5qK1jSgQlQPKzr/Zs3aQ8azC9I1S/jAiua42Fuqw2yX/tm7ke97NHh9/Jx6W2e
R4+Hw9GB4vKhs2z+QMP2Is97c7qDnaXj+w+ev5z3u6haSFc+NHtBFue9md0BpfKxs8znf0ni9wa9
ZXT+iuhxkR6HFhCndOg4yo8mtxCB4uomG/l28TnFxL0/2m3vh3zo7by/b3HvFliXfODyxcU8TDLP
72/rHffkV8S/WqTZopepuuaoXxH8ZlH5D71tjOAC//oVwT/G6XofqbkftOQs6dDCRuPFZJ7G7JT9
6dJiV7/mA6bz9fHab9tPZMPfeX5/xNuOBumw64ATSf9Wo1Gk56opHTpdLI8bVRuoXDbwq0UU4W+0
nR9dExCgFMCLbPg3Xvy4eHGZPdnbWkRDNvzbuPjGROwoqb/mA55OxA6dlA1/z+gvsmzRO1J09BD5
2FX/VtkxsGTjvsvn3n5iiJzS9YDIhv1jkYbsbL3ILeAjHfk5FyHEAkHUZEO/n7PvYDfeX5rUF4Vf
mnTwv7JAkrw/vf+exLJs7G9Llnw38nNI01cC31P8ad/3/9w/64Nr4jcegsU8/ee/AQAA//8=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532A589-9A51-48F0-BB0F-1613D91EFEA8}">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C43BBFA-ACB5-4161-9098-1408BB042910}">
          <cx:tx>
            <cx:txData>
              <cx:f>_xlchart.v5.12</cx:f>
              <cx:v>Sales</cx:v>
            </cx:txData>
          </cx:tx>
          <cx:dataId val="0"/>
          <cx:layoutPr>
            <cx:geography cultureLanguage="en-US" cultureRegion="IN" attribution="Powered by Bing">
              <cx:geoCache provider="{E9337A44-BEBE-4D9F-B70C-5C5E7DAFC167}">
                <cx:binary>5H1rb9w40u5fCfL5yMM7xcXOC6zU3Xb7fkk8k3wROrZHd4kidf/1b8lue9paO/FifQ5gnJ4gGVtN
d5EPq1j1VLH8z5v+HzfZ3cZ86vOssP+46X//HNW1/sdvv9mb6C7f2L08vjGlLf+q927K/Lfyr7/i
m7vfbs2mi4vwN4Iw++0m2pj6rv/8P/+EnxbelcflzaaOy+KiuTPD5Z1tstr+5NmLjz5tbvO4WMS2
NvFNjX///K9s82OTbz5/uivquB6+DPru98/P3vT502/zH/VvH/spA8nq5hbGUrInhWBEIIXuX/Tz
p6wswu1jxxV7LkOUEkTUw+vxs083OYx/g0D34mxub82dtTCh+393Bj6THr5//PnTTdkU9bRoIazf
75+/FnF9d/vpqt7Ud/bzp9iW/sMb/HKawter+zn/9nzZ/+efs2/AKsy+s4PMfMl+9ejfgPHLrDSb
2/Jxdd4BGXdPKZdzxMgDMvg5MhjxPc6kSwVA9rAdHiB5iygvY/L3yBko/tmHBOVfJh7L4j21he0R
RQlxMXtQBjnDBOM90CauBBf3oAFmu9C8QaCXkXkaOAPmX98/JDDnd0Vhh6zdFPE7osPQnquEUO6D
viA00xgp91zqukpK9ICe+xydt0r1MkTPR89wOv/Xh8TpXybdFHYDRvfdzhsGGAFCFPMnDHbPG0X2
GFWYc75FkT9+9va8eYNEL+Pz91xm2Pzr8kNic31n8rKoH5fnvz9wGNtDkhP4Dw6UXUwkAaNGhBIu
fcBshskbJHkZkqeBM0Suv3xIRPxNFv9Vmne1aVTuEc7AqOGtfzazaRirPYElkZjhB3AeN8TWGXiT
TC/DszufGUL+x7RnflkUdzd1fNO8p97gPS455pTyFx01UB9JXfAZyExv3ijNK+DsTmWOzsfUn8Vd
tuk25u5xB//3Jo2qPYRcKQjdnjZqZtn4HhOuYBTDoTS9Zgi9RaKX4fl75AybxfJD2rbHGPRT+dcn
CBOa/Md7em4UYh0EsQymbAaQ3ENYECXoFiB4vutQ/6divQLWNsB+Prk5cP6HBG4FcWl8u3lctv9e
p4i7xxXnmNCZMrngurmSMuLSBzs4i0vfIMnL8DwNnCGy+phUwf5dacJ31R7wzxgcMEzhFw8gl+4x
xqhkaOtTz4B5g0AvA/M0cAbM/sf0Dta3m+gdCRzwp8FqIUkePTMIN3fdaozZnuCKShfNjp1fCvIy
HNthMzDWiw9pt9ZZFhdlbN/PcAE9gAELBpTaw2E/w8NVe5i5gnL3b2dh96x5i0SvAPM0lzk2H9OC
rYvbePOuvJragwBHSbVFRs2PFrEH/rOLhNq62DM34A0CvYLM40zmwJx+TKUpu3c86RkBQoAJLhl7
OtB3DZiiexMcAqPtc/GorA+x5/oX0rwCyf2oOR4f80Q5em/2zAUXi0kyUZj3L/z8SFEuHDkIFOUx
3gF+eteE/VqelzF5HDdD5ejqQ2rJESxJc5MOj2vz3/vEwNJwIimBYPI5IC4HwwVgMSYezpyZ4XqL
KK9A8jSJOSjfPiQox2UT23c+VdCecsElFmJLjc1OFYWBi8YupHO2x84MnDeJ9DI6O0Nn8Bx/TEt2
somLdyRmGN+jwGoyvmOodo8WofYIFpjB+fOi3vxSnJdh2Q6bQXLyMSmZk40Zsk1x+45mDGiYyY7x
maJIsScRhsyn2qIxCyDfIslrgDzOYY7J4kNasZONtZubqLF3df2eoQvZA44fIni5pVZm576EtDPi
UKbhzg78N8vzGjzPpjPH6IOasvgmisNN8X56A5G+C9goIDBfjiw5ZAAQhDdTkDO9Zo7yyRskegWg
p5FzbNYfU39iSNDYst68IzgCjhqFIau8Zb9muqPYHlZAWUJZx+OHPoQvJ2+R5TVYnqYxx+VjBpYn
sbXTH63jx0V6B68ZEmME0jNPfMvs2AFCBupoCBRAbSug/k1t3iTUaxDtDJ6D9DHjmq/1JnpHdNQe
hSMHkmdbzgXUY9dFw1OtkwTvmYgZLr+S42VAHkbNkPj65YOaMWvLxrynrkBkLyQUxbAtxz9DY6qb
kRJqAfk2UTbDZFLgX0n0Mi5/j5xhc/IxiwKvyqaOPvkbUwLB/I7nDKWQwwQPmeAtQuAk7+qLO1Wn
QQoG9OZFJ+Dtcr2M03z8DK0r/2NqEpQ4vSvVzCCjDJUaWEE67P41gwkjOHUYpDfFlIveJc9Ofi3K
y8g8DZxBcvIxjdvp3Q+zsek7qg6DChqoYJoOmwdM5sZN7QGPA7Tnows3y5e9RaKXofl75Ayb04/J
CZzetZv3TPZDAQ3lggFP83LODGMBPhqHuNN98K7Bud7VmV/L8xouD/OYo3L9IY3Y6V336WCTaxvF
71ndxOiecDmQm4+FZzNTBqwAn/w3yKo9qdVzcN4o1msYPRs+h+rgw0J1eGfs3fC4kf/7OGdKPFMA
gdOXfTcJdQAQBMEtogfHQM0Onmn7/Fqm10F6HDtH6PDDInRy18c371iqQdke+G0Uimi3B9BMkzAS
exhB+TO4b4/74oEkmLD5tTSvY/M4do7NyYfF5ltp0sc1egfdIXtAOxM23UB7yV2TfA8YAgRWcEtN
z+KeCZ9fSfQ6Og8j59h8+5DYfLnr3/UiB4bSWeoyiGcegAHF2A13FHgOABpkqrcXByEzunv4/FKc
l1HZDptB8uXPDwnJaWn+74SicDOQQmHZk9c2u6YmodLJBadNiK25myvNm+V6GaT5vGZonX7MUPRh
VotN+r70tITiTEHhYNlerpmRoKBdoGjTpcNH7+C5Hr1Vqp8h9TinOU6LD6lVZ1H8jq4BOG8MrqNB
CmFbcjNzDaDqGa4TAu32Cj6/kuZlXB5GzfA4+5gu9VmaQV3tu15aB/vmUlCbLTM9v+ipoBwHvDWE
JKTc7l/PdeYtEr2Cy9Nc5tgcfUxdMXdh+Z6ZUCBB4VyBKtptvdPcmhG0B1c7MaYzP/rsl4K8Ash2
3ByOyw8Jx2UEHQ0+re37lnUAvSaIS9RjakCBK7brqk08AQb+Zrq4fv8CE7frqr1VqpcRej56htPl
+kPi9MC1Px6bD2v1DrEORKEUAhkgbR5wmLltkytAKIJktpgxBG+V52WEno+eIXT1MZ2AL9BhAPqN
3L1jzRrl0AoFghko8nyAZ6ZG0CqFsqkGdIdE2FWjN4n0MkI7Q2fwfPkY9QQ3P+3osqtAz975nzaz
UXDuU6hXpy/7ahCTQnE0JEkf69hmajRrNPO6WC+jNBv+bCb/j7rYvN7h5qkJ0GJTb5b33YN2mtz8
/On9dKGl0Wzo9pB40fA9rN369vfPYLEo5GueuhJNP+TZ8fI8R7Az5G5j698/O9M9KQTe3sS+wT14
hiBa7e4eHhH0+VMxRau/f55uKyB5X7AA6TssMbgedsr1QpMjDo+4gAwFKDBxORZPXZrOy2wAD+hp
/tuvPxVNfl7GRW1//ww3HT9/0g/vm6TjcONBTrw6FERSJYjkIJC+2VxCK6jp7f8nqlnfFkbTExlY
eT10jK8Hih3j8TFDiyHKq2rR6/IQqPsKeyWu2iUaQ7vshJvtN8RWxzxADfmTR2N6WsrMREdV31Lm
E131fNEYNlzTlrV/1mluFnU4jF6kB9L7qnXb0NN1Ui96ERXtftMN+LKhtvxWtEF7NhoV9L7rFF3j
paORo1cFplvFOUsPpElyvzFp23hSD/W+UCCip6OkT/0wLFmycAban7NhkGIV9W4XHiiGx2bRpwn6
kTSZHbxsSNPbSjrVWRzyNve6Lu/PgqC0oVeFAcw91/mQekkfp3JdDoaNqxE3vd63A4Gn1HJNDhs3
HM6riFfDOnQKnizyfOidQxcELI9YMDq5V1Z5Ti+Iq8sLxZLwckzS9qzKOk8nMqsXXZS7oR/Yst1P
OiMPcpUVlZ+wcgwP4r7uz43bpMXCYaav9QlNydda61qOetEFqKyrgwDzuNnPAxJSue/yIg1X0sRo
RIs+yU2B/LRw+1Mqx7zAfj20zppZXDapp8MqEn4C1zGLIl3GbuZk/R9WZ8zSyzYtUs/AAa89l8dB
25+mVctUsMyz2ChPl6HJV9rVbug1cJCI0OdOlARnAR6cVRuU2HY+tzUlsJhNK+tji5w2WoQVErI8
QLbDwRExURYsKmbbaePI8WDsEz6unD7pUi/NRZe1h3XdNBqd4iFPamo8Y23bjbmXdqSz+M8wiAgZ
v/VxNhTmtu6qOs89no5jFlzs9tl6pjg3pR5MHEbbDmdPX/7PlzKHP/eNt/7+5tQg7e+voPjxobPa
T98FV00nwt3O3zQZvKef9XeLr8nIPPX7mpmth15sr9i0nz58m8GDS4QIXIPXDd78IuFkVLaDtibP
BVJIQcGvC11ysITGK/DztiYPLi3wyZbB1VJXEQ4lp7sWEGwTWEmGhQQhGPiPjxZQ7CkhIUkLXVwI
XEoV5D+xgIKBmd21gMD6Qpn4dBlPMWAZofL1uQWMRcySDNvosK+wjL1Ol9zjySCONFgH6w09ZgvW
JOpKp1WVeXUACuGj1uX9IrR1WR0YnAeB75aZOBxHyYJl1pZj59UI9RegHTnbx4kcnItUJeaPqgAq
wG81DRN/CDKhvZbY9jjrcrfysoA3xGtyNDIvKBtxrBLQF892ZlyPeKyZVySlWo6ZpGbZ4qSPfNqV
waG1gW495jrVD5UM8sbNonZRuypchiOiBVhcaOjnD5C34wscdowcK1JHC6tycdLBxQUvb5tLmxFn
JS2moQftrhBdQKIivtJJMlz0EapPTUjyyzxx+mIp+9KJ/MTtQ+4VHIWuJxJ9mXHd7sOPr5Z4LIeD
sBPqkGgTH+HI3e9jYhwvKuNyxQsufGKjFBazIyle9DyoVqyW5I9MpcSLqcmuMOnFUkXse9gO+oyX
g1oUI6XnDUnMui0HtogwOY/EaBe8EHLpDLHweu1k51Q62SktukuOOuvzLDOZp3sZ3YiA6H0mS+ob
WaRHOM+zRSz66rI1VMKyQ6X1iW0sO+2igoJszdgco25ZkbI8DbTJ/0paoVZtyoaV5bHrh0baS+g1
dMPh2FjgAAe+cKLKExb+ivj4h2IO9ozMC19n/LDtytyXsSquEgMmlvaqP6JaduexRdWFTqMfCaHR
hpeiW4xhf5QhPix4YxJPkIB5Rmjnoi37/Cozae4XaWZPCU0jv4YV8QOVXpgsqU+dPm38GC4jf037
MfCYJf3pENt8oXtOlpiDpE7fhQvUBuGX0ZVwQmVuRRo/KUoFPzZJzBJpjY9oVKHDATW3Gbz/LGxY
diHbIosWQx+oSxlzfeES1nqjCZIADpNxPGUOrf1Et85+ivpyf3Sa4hIR2NFSNPUxSRk7GjLiaUPZ
CsO2Pyl7On5rjeTx0qnr6JAlEV5olmaVR8FpWFRp2u03SRCunKo5Al/YHqJInLStraQ3iiLzqtJN
fDfpnQNaZG3qwancLno05F4TOLUvxvracbJVZMdLNx7QKpBHrFW9Z6viz6FrkvOImjOnzq7xYNRC
ZewSVyhbFq6+sVrKdZ6U1wONCi8j9nsuTbZKY1IPfh6TI866zC8mpIZbJww0eEe19sYG/cEa1fvt
oIID3bXOSQdB2DJodLhIEPsGxtCeEZ33K8ea0s/SEFyuyrJrJpzO7xNpF3lgkOdQAmrlHMog4l4Q
k2+tDKplI3Ozn8mKrBN7ONbxcZ3XkVfVozcU8WkR2NgDCt5zDMsXOXgAy67T8Srtkt5naWIv3YBm
F9rl4bpNYJmHMaVrKPLvL/I+G/eLOiULrbXZH9NenDDTHg6GdmszsCBddHCsX3Ssvm7gmD9wqoGf
dgxHBShYaVmHrorEYZlaVNiQ5HwIOpofdyU/zY37o6xKvhRiVF8SOugVI+BgRG4cnA/Ujc94ZDcF
02zNq7zyxhhvhG557UUG1d+tgSmjPNILozNyFGZFvkKEw5ZGYea3OcuW2RBl5wOYXS/qwd5BH5Gy
9GUxfB8bFXttAPa5bWAPxkM/fFdDH4deHqPqqjL9VYFE5YVukZ+VecSU16qs0echD/Ca6i6y+5ow
qb2Mt8izY1KudQoejgcOd7YodaEu60T+pUvU+SHp8aqL3KzxgDeMK88RtetpUeRl4LM4b/rQLxue
NJ6OhbPCYzSuXFLnqyGqelDxQndZ31xH2WAxOxjaoj7MCxQ1cLY41U3qJOXgRSxp0LKPOiLOUuOW
jZeUvXuQNm4yHvfMiIseehFcUROAiqQdbL21qVv+p8WxOYzGfLBePVL+o4bdH/u4qcLIx04gmdcJ
LS+rzHHJIsDIHJZQ735YDYGzqlVShAdBVa+HmIZnUdZkV66TUOmZ1pH7URrAxlVjF33TLrPLlrD8
AIOLtXGBqVNe7pok8cOhZschNTj2JNNSeGPXBOtWu6AftG1bj/ajc6HBtP9VpAx1HnRn6U7q1trz
oScVWkgx9MYbcaFDL+EN7T3Wj80fKKDVpjIo/gZnclh4Xd6cWDrmZ0HL1V+oj5pxAY4mvXTatP3D
SbPxNEdyLbHI7sAzF7e8UDz24ohWjdfwNluGisVrXrbrHKytb8F/GBZDZtzcUwGsopckkXvdtAM/
zoTNbp0EJcFh3hBiPaHj7iKomLiGc0QtdT+Gq2YYiOODh6sDH6c4Ctcm7vubNI4VA2MUBtcqLdrz
XlYIduUQOedxIqz2CM3Nt2QI0lOa6TCEXVwz6ROVj2vVVOktq6v0UnfFVWazjvjxWATrFKf5AqcR
KKuG4OBsrGgV+Laz7uARGwf5coASqxOdRd033g3dXeBG1XeXsXYVQwLceIHKQ+X11eAcGpy05wUH
e+NRa5wbhgZ7NpgiDDzquPagkYM2B9Lp9HcV9oXrD2PQrDWuabdI4qQaPCXz5I/KjRnz3JLWlwkL
msxzelqdilpna9C5OIEgEunBH1hfeSC5WlJp0LdA1QFbFjFK+wVuHb7fZCy+DJRG+xUdpF80TZF4
lcuSfTDPietx3OY+hEfyeOjq6hBHtVgIzSCEbRu7yAhsOJnp0e9dw5YV4pUvElIveVQo5mGrL3Bj
64XlXB1nTtvkngxKiExlotdWMlN40G3ZfEtNUksvDhuL/aa35Z/pQHSxrJkaKgjoqvFOgAN1EqBO
LygRP1gYqa8yKvJNGdpyRaOszSAuk0HuDW1aOn6nUrCIvB/QOpZInqiRye8tN9mBhjA59EnIx8Ib
6EB/yA5i6zrA9FrVURR7bk575lWmtV5RkvIgdHv433RsUvcgodFw6aZB1fo9ifCmVS3xdcH195AF
9QVXtSr8pCfoWzOCA7kMUdfAXkK28dxC4ltVkSpZBrkIIZgtk+DPWNXF12GshV3RIuqPGtsM+23i
ONFiNLbyc0nTdRKm52hs4j+rQp6GQ7soo7z1W9dZdm4T+cVQqwtWK3TaSBYuQpXLeMGVJmciA9/Q
xaHcrwQ4Fh43Lfuh5EiEx0odXhdskIOX5B1zPOxQPPjYxmhfZWF4amsyLjsyBmuSZO3+yHi9GDXN
Vg1CzTF2oqVoTH4XJaQxftwIeSeS2ERea4tokYrafA25DH4IVgartkQ09QDN0frasOYkIn26DsHN
sl4QcKS92IQJ88KUJbcaqbbwzPSXdqIMTAvtTsqgiv7Igj77EnMU7aOYOxAfBM2x0b1KYIML9yg1
ufJDBD5i3oWH7pg7dlWYqjlwY1VFXkHC9E/rSmy8KOjayItiXgdLrYlYVsE4HqUO1oedYPgYZpgd
ExbHN8EY16s8ruuDXFftKlS0WFdZSBckHf/QQ981PibYbEJayXNaVc4dRrGBjAaEflsi7v/7KPkZ
CfqYVrrn+BiQr6/HyDMudYdOnMZtw2QBUa2kFDqUAKn7jBmE27KQ0wKz7EJqHvpnTgH0lieEbBeF
vtnAAm9bMm5DZAyXnymBiwEKYlu4HkDkfxIi0+cc4fSJmCAlMAUrCSlRAgLscoQZTkyBu5TfuTio
G7UkmkGg5SPdxuM1541ON8wxHHZxNViIzGrS86j3nTJAP8LCsAKOP1AkeagiPjSLVDlFddCpPLMn
Gc+1M3hl2nP9g6d10kN8IkSWUD+UkuE7CDWH5jKLepmBO8F1cENzWonTUMSVpl6OYwuiMM1NfhZh
VHfFIsy4ScEb73ieH2M5VCBymOd4OCI5LZK/HNuWMGYH0u3W32VSJ5bgbx4VXGoElX0K6sunrs2w
XIDs7hpJnMdNJCL3LujKIqkOanBL2UHGWguk3mjDOu78MdbQdTVD4MwHq59/PIZrBc8/H25MTV07
KFR2QhcbNT3f4XHHhLpWIBHfJjilaezXJeU08pQiTpWsDIR8pl6YqA5Z5DnMGXVx3jE6WOJjNoqO
HtZAwtrUK8sKfLRTSMBW8OznQk5c8s4aSbisQqErlZoSg3B9WM5k7KPYIZGhzq1wTIvIIhxlKKtV
5rKaIq8wtRDfU46C+sEuPTTJ/zU20+cyIHcI4dD534VY/vna6GYoZelQ9zYcYM8Jr0U6s39GLCBF
6HVJ3MRnRQC/RAHijaiEO4Lez6cNZP1s2sBgASlGFIPSGtCh5x8P7HLsgB9Kbx0JgRv1eYcE34Ai
OfW6HGOZncYOLjGQu9XQXKUWoTHyoP4+g0X5uSSQq3guCSdA50LRwnQXFXojzxaiFjFKhrQIbgI1
Ftzsl5XOg2HpBLlVw/7gmh5Q+flH/vvk4T4FpBHhut/9lbKJfdvZl5GMgiwZkLllogMtXw1YjDhd
cdOBhwysc8DEd9PAqleeBdZPfC/R0Bq1bOMS6e4XGwHPLJlEHHpzgpaAogLpCP2FnksTqjEBh6N2
fsDtBpk7B30dTQqR92UEv6mh6RI2Mj/OgeLXXq8IBal4DBHYVa5FMviFg01xpfIIiPVFxUtDLvM2
LuyPn6/ZZE939QRKSqDLDoLUD/TiBW2Z2ZKmC1yDqrH/0ZvawCZATYpgsVDfUe54vaGtc6VJWk1K
U3fl9E+sw+Y/XSy4EAMtsyiCLvSMMjBtzxcLWCFbD1aUP4qMO2DDE7BewGu2A6oHfkQDDnbfhpCG
2eQJL8CiGp0bzA8gNIRYy6sisLaT5R8iGFXEY9YesT7VwIL9fLmmbNhsvWCRJJlu8ALCYmpctLvH
etoVWgE7+MMGRDj5MqkhjdGcV0CP6MLvqqEC4RyZt/CsHKq8HBZuOg7OVad1sLYKiLPQz8cRDUd5
VBV14BVAOwe133DkZJciV+GY+9BEtAeTSJxkwMUhGhUkTPw0Drqq+oWaYuC9n02ICGjiC/Q2wnBj
CTqUziwG7MyiaotWf5e85An3NQLqtgIXtFHK+HiUDpj2YHiwnlnD4Flzb040Dlx41Hc1FdWq6eiv
FZrNrTjcJgRnBMh8SCZOhmS2LdI+tXkQlfq7NqBF1ZLa1GUnBEd0OKIQFsByqKDNxus86iEBB7yq
6arIB4PficuwGgPwiHOWjNfGaaw4dWMxOQg9a/NM7acNn+ApLVWwhYZW8vZSmyQdr8dMpJAYQhmw
IxDtwuoDQGWhIvgmhYzOeO3mfQ/YUSDv4R87orB2F5pbaldCQrRG/LQPY3AwqvuPV27oDB1EpvcJ
pxKcB5A8dorJN6g1z9NNb0VR6ZVqDW6vGC3H+tiYNDBeluWG5D6Qfnl/EDI4XL8VbhGw6xa1GDaZ
BCIi+autihJclJ9v9rkJh9WHOFBC6p9JAbdwZluDBkMRYqWz7yPOrQk9iOGktl5XJmW2pk3VgaH4
+SfOrRGZeuYRfJ+vhrN7/onWIBt1Oe2+0RG4K+53DZvMH7EyhcNbtBUX34OEjrAJO9LUNjwBbkXC
Pv25GFOH8WdKQeGX+0wJaujqjwgDL/m5lo+0bSpHifw6Z0VeU68GKs25K6sIeMijKLUFXppAlvF5
a90QLI6OeAkJELcmbelBYzPIJ3o1CaujLHDFVQ9JBiBFIBMp2svadVDsV3zsyyPYRCjygKgNYu2x
QOBJ2SME+7BsI/Au1kGS1pPmt3DT8AxaCkAG2qOpoX27//MZz+2aCz1w0NSSgNz/ZhyoFng+41QE
UdFVVn5tmwKBE8uNIeDEtuO0bxk4Wewgwl0P27ZPFQR1Xljfe7aO0FMOlTZJR4KroBfTliZVPObm
INaETiayGi3CqyprtY33Rz6koHVBl08+NR7cHLRT4grU6OdTIjPL5oIH5MKxCVYNEITrFjNTXdEi
H8ukIF/dGgg3vap1OAlQO7SZVPdej+GOzACyBVE/qTjYysmkGF3BQeNEGNx43PPpW2WVwtXeTCWS
HcTAnMK3qqErxWlQ9fAuYPSmKQ5hDqRF6khDIWNtWgqJMDgvYLq/mNosAoCpKej5TSCMhia40Jt1
NrW6T7HMmnL4SsN2slS1qWBrjdkYlzc1clMCPA6kC8drSYrpfMydEgMgvcizcFiOucB1uFLUabqv
4KUaWI5OJhR2H21HsCZF7CjYYpBz0JN1a8BsHsREd2DWavBI4APjOkDwFcRYGJYiDxksRV3LCPIg
PGsSUIlIkQS+elifyRRON6OfAtvzBx9lNwqa6agL7gJ4V5JwoCcU+jdXF3cjE4OonC9tLkuwDg/u
LYmAmkp9iCyjsPiVWZgdR9NHMrg0ShAcS1D2OQ+8UFKCCwn5vS+2wbBD6gG6WcX7cPbD+rBEM0g7
BJ1T9kDOZnSABc/aoACXBYwerFJn+qw+l8K6QbICgtUFYwAK2V4aqDqFEyB3QPHrvoCDagtbWHUF
LGWfuQXoCmjRBEeY9hMQThJj+EcNiWovUZmXIAlPUzibgGia4tSfrzZT9LlNhMlPhwAYCSgsgl4M
88gG3EHrhKgfvkTRILIAcpYp1X7QoSA5FWRkZlhWEWQOXU9BCVASecZUcXWIMqDPuafB23GOTJg7
7CTII0n9qiv78AbFGTrogoaJRSqLMruFBPloLvNS5PBb5EacdWesxagfF24C5Ln2K/AfbbPqOu62
p6aKgr70RI5yfEyRwZC5LYzCwDfWjQk8SFdUY+JByY9hvR/2aQvK0I6mGzKvd3jCkpUiuGFXIqsH
Fvqox03X7GvVRTgA/y0I63UdSfDMfDlm3ThCWAtbUa/7dAgar7I6EatWSSC/eO7045dOlCS+hgRm
GCwoqwn2B4hPIZciwtpC0i8mHZQN8Sw8gDKGelFBKmc8ClSB0D7ucERWoWPdCC11Wubs68DbMHW+
qhL1/Rco0KH1iWPrwrmEE0M2t9wIYb6Osg0LqEgqSxzZC9WPWbofxMBurMaSuXnpqbSkJPKlGW3l
/sB54ha3EdFl20+c5FDdqabuOijeyaDQJTmog6Li7gLiAJ6J/SB3UnEK1RZOmu63QhObRXeRW9Aa
VrnHFCjuk5GWLWzpERurowsqUC3QsoAcm5brRgVxlB0XvE+rcJm0Yd21xx0P/pe5L2uO2+ba/EWo
4r5cDsnu1m7ZshzZNyjLTkgAJLGQWMhfPw8tp97Eb00yX83N3EQVudUkQODgnGc57Bk702zyNv9A
5yTV1wXPhr46Y60UwEWV2yMc6+NSMV83PckKvXYDNTvfrn2/kIFdPJtw2rSi9hkCrFPM5i+S2CJf
rrE4PKEtOMEF+IJVyLrqZgX7F4p3gOdL/FjffkkYG/FvcKpkuNwOalG/7lbXibvhhVF9chUHQsqy
3XgubHkJM4+nsckzd5yLUU4YhtOnOQ6Vr4FueF1gy/Ohzvt3m1delY+cEu7HcylSkqhrYbe6cu8K
nuasbnRdH5hEadZ8EJ/KnlKy32bZuGCmyKYRsu8RtSH5uiUpNeV4B56PxeMj555X9ASe1S/9STJY
pEyLkHXcEkRXY5Scon7YmO4iJbipunmNSD6/JH0y43oTH+v62faV1q1BHYyZTSrLcIK0cTEcX4L7
R8rSaF0fOX02LBh9q4Z4ToszH/wxY+m4CvyQy7CSp3kqj5CfubWvyrb2q8QC2GfkG5e1NhM+p96G
Oqz5junTHELBEmfJQnG1cQDr8jTH7Hg8scqGJP8tHsMxz3MGHcvaEUugCLkis6iG7HetUdDos2EM
mVbrq3grdcuqIbcETzCz2n5a+WzZjPkiwy4voOWyONxXvDxumeFJq/2pwMrCFVL8k36lJBwLrDDk
ePL5RvC7EZwBfudcjI/iiK20xz24ecFl25/jMSZN9SsAtwG/yyEMLJ5EntE6bTNfAwBqVDnEmIuf
q4fuS42vLDk5BkfX7cdkWKwaA5HKjxy3zvf8+D9o/sR9CtycPP2cavL28T8n+e1zQAoScV+C4scN
xDMZ3KtgYAbNhc3phkHrZMfLOxvwCj2LnlCA97Ju8rcHJXe3Yqmh8ramv57jeqP5wYu5rXhXT1Zi
llwyjfhIooCxmRYwB3V1I6LtSHr7KQeN144l+IXX+m0GpcIOQlx7G9OQMNRorZJz4eOrzVZHdR69
Pdq35VFQMWJ+igxsSXTKy/EYfCi2Aeu0j81xmSEbCvxykzoqh+edsMyuNxhpekzv20La7QZy+YRB
Ht8C3nTB30HwnGJ1Letw3PrbhJLd7/gfOaYyg44ngoSRX++Qi0Fr2UdAtKKTZ1ZiT9e8P5CPxeP5
Mlcm+jUu+hnLZ8mRsWLwxiHZfbcAyz6+MIFcx7RgWCv8GOfo2A7Tnh/3P9uiH/yzHfuxZ+e5r/C9
g07jPr0Sy1bG6236tlYYX+q1vPyc8po7g9sJLBX4EpwAEhfnigmc8y7WexE9I3PjleuUJuvM2mjp
KS6e8wHv2urWUQHbHAEYALLBYxrsdSn7YztbnK/4ndhswauzQLIYthvIXcYgr9ZMRtPUjnU2Tq6h
Sw/YMK5ji88Pq17wA0ljPj5M2uK/2+QBokH6FAMq0sDyxwcnVgpQwBuOq4N/lu5TMdOAKoBu+7H2
PXwCAInByyaIMBV0mbY6jROO2OkUyEzr5TqvcVSFz1EROOJNP0opxNVPOJmv42D42Q4j6t1vW7bA
AX+l+IDpuKQ/9gxUOiMmbKFe0P1TOlTSr8869YMvrta3oYe6XzBFKShzgRGJ3i/Qi+xRjCi3muyY
vjioY9UArzqW+Bt+Wi3CYwZimxzjXRlL8MNggePzmgEKJQ0bd+DKaHYl5roBZLEV032qYoNPFFt8
1LAutwvW1RvIssf5aOjZztrQ5Lqnesd37G/QG0VZDtRQ55kAXkpjgdIXil8h53YdAUzkt5Mojv20
Zp4BhO9FtSJUpgXdcOYtGyINP6OyPSbPMsisp1NiKwEsno9zjz9Hh1mM8rNHekbJjaeLMeyhTvkB
UkqL4+6+FDQt1vcZYKyNngLlZBvOhVf5uHSALmC3aUqAQMWXrE9jlOQ4DGs8/J1kEGqdIUU5jo0p
p8dyM4mJsfjeZpKvUG8/pCxiqbvxez7R8j3IZE+eDJJpoAq70nXxBfEW6wuk/44Z4Fl0jIGqmSD4
o7w8UKqRIV9FZl1PEtKAooa4JX7NwliMD0Wh1UYh/pHLSv7wDApGesKJlo55s4zAv0lbjXFpPgGR
9GL9GPWa91BH5+D4wwdfIrfR32vHnE4+L7QCNHExwjrQqSTZF/Fpz2ySycbidAgo9uNYIqcsy7y2
scUqn3idtA6/JKVrSg9mKnQ/R/L2LLXiAIhbWGi3Y1g/ws04uiP+1Vt/RBNk/8fmhaDu+MT8A72n
PDl+l8cRwSe2fjs+SFOgE9MJlfvBbbCRKmzlHtkifdjXLVYnsNnlsSvr6fiXn0sWOSUiUQ1XFf7p
DQ8/winpWxMgxCqbODFR9WiHsvey8RHEpF8y6C7q5Nrr+djlPdkPOHABT4QfGdKy9VrvEdZ3FoF/
eABuedy5YGAav/y8UG5qHGkaS4U8vVVsM+N7CfH7rGz2XrwFLPEGNGq0t8JqIKM+QMjFFCbLuqmf
tKTNoAtLniwofIx59WDx3A1L+iONG7KAa5RuPG7L/thwRAqcIw00r8cmV8lBM3azD8eaLOmeCNZA
FzZP02mAVA2r921CgAMfQU/AuInvhZid8NshScey+hfg65eCHlgO4gNWcILgVsT/BStDQYLkVKjk
aZCywF2XfR+wG6BoGx80BPm4CUgOj93lmD7u/V+qu7/Xdsfl0VUcvuDjDVW4/i84q7EQ2fqlBFT1
Fho5MGDcBeoA7KR/vtQvADp2UwSXEa4FyAr/LY6y/i8kja+ErihSyT/XCFQ30M9pRbPsHQTTx+qu
i+F4qJZxPGGZmQyP7Gdw/Od7+TuEkMPXAlQIbyCsCtDhWOfJ3++FujQBfMv7J3S9QxhjOWQh+rxA
EJGedonU+d/m+b8vCCMcgANY4RKAi0dD478OXkBjGI9TRD/oMOOg6AVO/OtyEwhzP3f2Pw8w/kVw
jhECu43yMoaRFe8b+RXIDCPPeogHiw8/I4Yf9gO034p0y/NzyJbKnbmiu3lvfbrBU2LnI56nENs9
kQUCF/IvqFz895WOOUcpdbw+AOr3HA3SfqXFtjoivtxS/WF821QeeR32eLCCIq6zyjE8giGzG3Zm
neJwQGpBhuNGuEq13VunUdmf8ymVedQEhJatRajX+Dj2B40f2Jainmz9G5+l3sLsP0/rr48RDw4v
d4/QhR+QbIwXJf7yGItBr0kg7mFYxBGZ9h+JkFry2b7fSGUzvL/o/x7qgm8B18vhS/jRMeboPvL3
65UB2QjexmAffh57oR80byKJyCphVEHX7v/Z9QD5H8ZmbAw0A4Ar4pdwkHoKJNox/vB2LCFJPp5G
KeAFOM3QQ2PI/3zB4wv/w0ICn61BPx2NWKFHyYBo/oJn+m0PzOw53FYzMSJvywkiry+FwYb5ty34
35fCo6vA4MHThiLz17HBvDRtti/6q7dUxOVAR7COEj3hxz+P6hduDd8OhUYNMh6ziDoAkfXvz22O
1oHyoOpvEQdM/XNbJYU4UkWTTkc56Ss3T200ZSYpG2i+UQU2I1LRpV3TOZTP3EcIgv9yX28Skb9M
ODBMTEEN4U6UIrSh88Df7yyKwBeVDIJjsyfRsJySPBwqCYum0lb+sewziPYW/jRgvhDV0h1VbLPm
/RpPt8giIA2CulgoIFKQhAETiR4nmsMNd7UhZ8lhYYCTLQ5bSxNQYZ8XDaV1fzI8yWYNW5fdk7WN
ZFTAKlCZHBDgXRpimRaP9RvPCOWaI+k7Ok+xDveiH1wNKY91BYuB1XBISK5QAJVs6kbCFZbIz8Sp
JPizAYYufyxRVA4VDrHiR3h9K4HEj9mEDy7BkYKS9UhPvEsIEm2ZVKhf5sRiupH6FbZ8SJfxSDLJ
W86lQNriuUWqinfWiGWd4r2ZF1PPrIOceYTU+k8oRuM4H5qfCdaPzA6Mn8f87ro6kotSOyBeqHlE
kZwUhNXkaRKodtxNBBaF9e0YJrThvoBnGPn4nCIdr9OHAprGTF3zIiIHSLE4A/wXKumjPqz9tqS6
G4SdAAcDGSrBfjR8WCvIwYmVvY+mRuMt73nyWOsaVpBTrxF09Md8q90uP4IHOZg25KZRUjzIdQG5
8ZEpoOB9h3UOmcN5MDqOeTvFSIb/2FASL9VNXgSffIkhKl2rB8B5VL2f65qL5MTnhUSo0CPUcWsL
Kyo4/tMsNzzbzodkN1sTESAmrkXKGOeQ9GZQ8d+JelmXvQFN7hmq/Loy4GvZEC2XLBpX/1pEk9iG
jmYoBCCULefJvMxAhAjUpG9U4M8YqcHT98VdNeE84ed5GAsYT37mfwDkj/x1m9fjMHxbGuOPLHUu
R4FS0tRQ6sAuZaJigq1m6WWJ20gEHENeEFd/xOEiqyco8mH4mFgOb9LQ9/4p3xiMmRvz9MIyl16x
KN2vJxPcFRAW+aE0RdKGOh8eSraOEbBsZz5SLOqrrM/l0mD3wZkD58FLHzHZhTqmqJHHdL2gCAfU
lcz5baWiL1JgO85eFXeFZ6ors2HA042IOfMyZCcumX2383GNTqgW1lO1RfAYiaWYvg3KPiVxpm5N
RvrbyS2QJS+AxiGQ6a+ctHU31L56X6pBQ2+g2He2aNqNA3TwWzbPXU5rDRlpAh8BncFOzyrP8NXV
NrcZn8uzx1deV6gTX02Q9gI9Bv2uazFeRIhH+EZqnp8HHsknlYEzaEZARwvcJ7J/9mGvvo4wtgJi
sNNHXyXsFCVrdJNFNRTIkpD0LgN8eDbrghYG0DW/B6jJoKNa0/p7DAoKdVas4g8u4QM7q20mp3iZ
1g+LywCEIBR0yxbsDfTlsNrmk69aWtZ0qF6YS+rtGsoI+21JMh6fpFUryi82DVvj0MLo92rNy6kj
lJibqYZMosvilb+H9VigfpvkLeynsW6hb5dfI76ou1Bm0e1SxMcKhYUP3G7v/E1Amn0flcJdA5Un
N0ykQ9JViH7fY+/hJNn3Kh5Qzivy2Svtf9eEhDZh8f51WbhMoHRQkDXu+4KVO4wK6vZYGtup3Ytw
U9he900UK/awxfC9bij1WufTMb2B5XFUNyZoc06UhZdonEIDBPoTVPnfIkvpQxZj+7jFrh0gz4g1
fZhc2eWbTE9Zuc4PasjM500F5IrwWK390lgBbYaAxayHhJrYNPsKxlw2aTLOFwkAo0miaX0f4lm8
X4ZtFa1Y1/5ZD5t+MUFNSaODDS2NjeINx/2BCa6ABWLjhWFvs1D5xxq2PXiedse/8kntDcin6RNe
fQnxu3Lx+xrkxrVKTAVzdkRvMjZnX5eqCHccPIQDHZJZXJSuDbVEo1K2/V1REcmaMRb1V0OQbHUV
8kYOA+aiHwtfiDMCfVG0NdvLqzWWwyP0Q9Cc+ME8J3JWF2dDfIHnrPhqUvrsUb8/73raq4tWGSTj
eup/3zAhl2EtrT0hPd2eVlPntDGZBpMs+rWJBueui1qoi0Z+HDd9udTP9bzWr2lQ6UduqHx1u9t/
t1jgnStlcp9B8HCJcFJ0Ouj1CXkvaXI/uztiFvFlj+R8SceYQjEGmPth2KIMZ9nhlow4q4BT5aK4
wpvWaKuWmV8EXH7P0JyluH+X3MTRnJ55kS6fgRfqx3oezFW8jfXTNJn9tl+4PoUSIRfl+QTLVxat
N8Zm/nFeqPloqir7lgqH4JDozT1k24TNA6ztXZyu9jaY0l8zH1IJPKmaL7SY4KTUBZSfgGPq650Y
ekfpYN7vSTU8V4B0Puu9Wj/iwIcFiJjyfo/JCm1Vwc5jTfM7MO9x2q7wrXfVvs0p1ruZz3tP5KMA
NfDYB6l0C8VKdDae689qtVmPon/f70yd2VsIqARQi0l+7NO9nhCzpwAPCEwMMbjI1qk9e4dOASkY
A0O+E5pAG3e35dnO6nabAnLwrrSA2qs7kaewmp8iNPUc12asFb3zRPWPQH/GB5Jt86dxNV/xNz0A
aBZ/WiZkMNyW/AHSfMhCcxWzm1qq5Isl1PoWJpnoHhIk+8wS5/RlSEb0NaiHGB5CKk11rqNprm+m
oVId+OVsbxx4+K6q96ls+L7WrplSOj9IAh3C7UZ0ibkuIr+aO107EFBxMLG/njM9vYOVg7wv55qp
tghmkKehVuYD75mbTqCit+F2YkKyjpg5h1KT0phcSnij9g9bNRs7XI7UI+pqHeQoBWZN+l7cCGAF
ZmzjEplLm0+WunugOHxpUxv3H30Jm24ro7G4g4yQxvD3IUW8XQEQrJ9yhqrUII4YteYFEqd+htzp
yq1FeZMnIZr5xz3daOJgkNZRbW8SBLvousrAVFz0YcjvBrfk9qkmveBQBvUj7EWG0H4ULcnq8MRS
qHmaZICxVG4x2S8eBTBvI3gboztf8zC3iQG/cH/4dnwH4d7eSSBuN/DtsBZ9LcTNSraw8HfjRop6
TzH9cxTgf4qSSRzqMQWT4Lt1zXi1dlvBC3hPZ7tI7IcKtGsLF2MynbLYjsOdGMAaN9MM+Lnd16Dn
Jp02EFKl5eJqZlkuT73P/b1ggG87Hli4Svssrjp06hhKQHXcxNeiNwo0qc1hVkk8WPliTeDIzetQ
thOn2QLnm0gBEQJL/BQrYr67GqlJatAQ4yIlrD2n3g2JTVqkcAORLTQDkMj5phyKDxvJZInEzFYb
G1tE0hUfkBFhaC+MIKSr4gSbN7wzvY5DfRJTGZfDSSVB5vl9TFxhn0EyT/SK6yr72jv3Zd+H/rkf
4AmqVc4blAnTk4fm5EQrCsMlDo8IQaIwoOXKHSbXZHwwKbNnN5i6VVrtqikhH1XNNOXTk5nHojOm
2BoLxxfiq1unb2tP93MpR9CLfaD3YD6rqI3D4nW347DJHutlSJ9KCJtMxxwwKKwHLJgGOj3/PZZK
vFd6XqrTUpb93SJhbLR6WfsTnJSOXgPN7suGTKGGVY/rLpk1/Lma5k+ziOITbFLyVtCc3CciZLeJ
ApkKGxZI9RplUZck1H2dbWkve0iSsYlKHMIdTD16Oam4kA/QNfr1WhlPm3rxUWi1gGk/Kxanmhqe
f2hbIdS010uBwZ02gO9PO8UL7Cn4eH3h4P06g03pm30T5gGnPA5/VgiYzjnyC9wC/YBTh50tuia0
dlbDJ876+AsQwXCGmKi+yKiezqUq+SM8hgZO12J4iebpeeRQqPUo3M5lQvln6ZNVNnkq5ec0oubG
JikNDTWBVy0DaHtDVYJB9xGQdxZciyI8fcdRlsCSHrNvYkjLL4L28YuIU3/nwCh3udLyOgWU/Qmk
QCKOmBZUk/JI3xeUpshbERyPRZh9y8RRpG/zdJzaIVleJQxf7DQWDAQtQG5ZXM/5zGS7wPa4ggPb
JUDM0vO4TUfEkaYgjOf3o1qS12EYVtEkI+6h4WM5VGheMukWsBzWxLCp/HoqbFJ2KOHdaJBrif5m
gtHxN4WqbWiFStPoCw5eb5qaVN5dkVUU3ao4uWI6T54PPQNst07Yhm1EvcvzwF+tqxSOB1SeZ2kp
VFqS5ukdKEVzqzaIXRrTI6W5C4tVryJZA2sXwJ+uYW4M39Z1w17BpkSdZhXQ1e8ObJprwBS608xd
egPwHI5Jz2AFvTrkrL+jOZCj56kc1ttsQ/3WEKQjazdSTfIT0RO0yNHu8k/rMo6fS+VCK5YUFsaI
aDjnfBk/gfWraqiVkMM1xeqH8eKRVB1e4dmfgh4GOCNDjdQT6hIiH9LBx6S18MnC7z1FuToZ5eB8
gFIGi6jNhmngmYBpzBWgeCbRcoEkzZyOMta1dNMsQU6dznR/mRc7i3eJjD1M6m6h8MVh8cpdtSa2
/bhdSJTwOXtX2JRWjYg1S7+OkLOSuXWkCpyeQeSJEN2LQRayblFth0w1dh+mxbYlDlz0PBjAq1Vj
Y6Eyz7ZudhudxO1WUUA67WJRgKnH0QG1SpsA+Xltz8YqzV56uPJk33lsFdA7cAmls2lc0LJYzz1y
tfnaDpZMfyx6CS4/DdBlTfMJrXti8USjBJzQRUHAtc4d3O4k4o/cwumdf8oIZFyWQ2ENbsJBfo/h
/z6Ruowwjwuft65WQ8hfcpMnw9MbiEzUQYSsY31AtklMg7pFH7ZDUgAdw8HPYB/u5XeYMaNQXKD3
3rHfdLzU7LOF55zABVgBgCOobCn3BY4IhGP47gcACtXdioQyPES8jrastf0CN/BlB+uGp4Ujj0v+
mlZ2dlOXj6vd5tvUYnh7wyTUH0sLMU460ad0zeFCPxUQ0LL0JrJWbxL6KLYix0Ht0OuzUhVHPCar
7ATUUfcJRGZI3VWNiLnBVr+sVXZhazltMPQPmQPCy1pIvezos1M/h4yNJ+WhBKqBHcyyutuR+lUn
SsaCgp1zcPPaJs50nZ3KbU+zC/jI6ZOq7PhMoPpZm0TCFNdkFnvnBBXM9D2CM3wHexQNRpxksdRD
5wz0M6HZEw1SdC/s9kP9f1Oz3j0CxHVXwKfZnYRLvBVJYe95vG3TSaUTRGSuBkGtyPjE6+DLa/Rg
2MsmndWWNWH2Yr6YNYK6MlRwWcM05MR3tUdUILRmE20KnKO2W9N9+7Aw4gMSBDKekIGiQqRc5fnF
FNk6dXSqwivZadhUc3RHiWHMZSLvPN7Z983gVYumWbhDaTDvxKEaMTweTkgnDCzWQy7c957AtExa
ZNTJ3O5i6M/wjzn48icbVxANJRpmXhplUp6yLVqu4kWWn2E0zgBYlugLJVsAiixHhVpuy8NUFZHt
kii36wskGZBzNEZB/ddCa6IdEqQ4gd4J4NZDj8p7ajKNPPw+gAgMjU9FeSpFMd4Q2Jkhsbc5TB/Q
/KFVlm6TDU7ras5rUGVkHS7wU+DBlKEnTQrN35VWo+atBWD2ukNIgbVB6/eWRBLj3NUZzabC44aH
3aHRVFWfODQfvxOIqgAectXfEYTh5QuKSz+8L/lkjqwrTdgVMpjixqC3D3tFiEy3S+oy/kH6lN5D
vtl/702Mma/8HiCjOwzoaBDFAlowRP65Crl99Abtch4U7HVgrctJIpqWE0wUIq8/xIAPy67m0l/H
AC1Y56HZ+c2nGfyNuViyqzlDbwPtTf6kaS/PazJHL4VZYpjfoY8czLjDObDsG7rz5NsDvJ4J6xK7
OJjNxhnC/ZrBm33dF+gEAgn7DplqT33A7dbjIdlANQzfdrklZzBX4H+jFIbHrnepQ+gl8GGwZlUl
ZI9pv8A73M/bcp9aZe/6JHZVF+W9Ks8QaKiPPpQr1NDrjFFCpVB+ycyA9l0TEvB3mhwZ74IO+XOD
nHpjTSFoDZmM0GzocKBzKMIAlzzuExAAdF5RqjgJB+Ffl0YTO+064G/6HDI/yFkm1blU/eGXYT4l
dAmtX/Ptc4lo4W7DimZz3ahd9WHJzWpxuRxefAKt0U06JfI+HWlyWw2jKCFfoujjAvd0fQufefK6
jUzcBKKWR2gIeQttWvIVbh07g/8o661l+YJOOKXP2NZZv/GlQdMGOKfR2KcaEX9NOt7yONny81r4
/BOhgwoPQK5ECjBATmgJp6b4Mxr09FszQSDyIKF8iU6lzzcUBXUCt4WmUT6dppgPH0UejEdPFZzP
Dvl5N6RGow8SGLN3PvWAodNE0odqnNIXDfUH+jfY8XO6TPLFrFI2A7p0fCih9ISAq3dY8qP53BOP
FhBiCaQlyDzujYXtaAHu8mXuLbk28LePnWGifLfaVd6saJbSoiIXd8AFyitCo+oTEGNWYhn0xatK
9vQUsmj54MyWXAu8qjRpuav8ka1FEyQ9MyCeclmqqwUdbopurwkSp4nV4TLniRs/wMXLOgNwqzNY
6lmr09yekL7Et/MmB2gWffwy0C281HSNG7XYCJbOXJymaqR/QO4cdVmerc8V0v1LnNH4VUIZ/xLh
T3J0gcDEwYrwAi9QdR8gPrgot2LXVfYrhNPro7LRRptqlVGMfbA/1j0RyGjibLrgPEBDBlstaVeV
EM3gr++8TsxvHGBHVwUUKhoNEfcmDLH8RKoxe+IDGnG1GVD9a6XmGBQdFKAiTb9tFui/OQnY/bV5
xQElJteBm4e76gUVrZzUB5MtMsvfrXzQiPJLVR2aKaPhy4Z4IWx80uAaQITKd2g4eBgpfQIPSdKl
MgrrcB3ZYeL7NQTm2/pMWfD5t3zOpLjisprWrKUZmtyQrnLoJ2QQvARUNuDaoNvgdcyKqIMgMN6R
NlbRxlojChOFa7sFoJjoDBXyc5bNvvpSzPOKoKKVGMOIOJYPUd4hz4N+At0Qi76H0CaD9gsyaaTx
UHtt8Ghj00Ben+WQqA5K/h5psqH9EIhWCAhPi/KbGMCksl5AxaR6eojbsQY1aJCeo7WYfu/SakUJ
w9JQGPNJVp463oEgrlD3wcrEAn/gXC5Wdgs6RhbxKVKpXfSrFbuLtwbfotjWepkhJWt2NSAyXFHY
N3mN1o/bMZKs6KN6vAx9cKX+zZJ+T/KG0Urg36DRL4twS9YFBfMt3xY0VGtDVFelO/8zPfd3dhms
IRqxFvDO4sVHIOnAyfydm2P5BmtSz8rvQqrD2zS9CT8mUY944ESClvoXovLvnPxxRdi4QVYe3mFQ
vkergL/KEgDOVWsEv8Tv09sV3ZuqJs1nA2p+KYcM/SxWFwUCywfjIAXfhvw/6ubwf2pV+NdOhf9P
jRH/f+x5CJv2XxbHf/V4/V/wEsr/vG3zR8fDH3/yZ49XvHUxykDU49ml8GDlMG382eMV7V/hBC/e
xB91hNaFf7ZySPEux+OvKogwwLxDiPKfhofo8gCiE5ngWxPF6n/SzAG2Diycv9DMWP057quGDyuK
cXu/yk8mjZAfROGhxFYgMwvkGiua26DRZyGjW6lcBWsj1+W624uA1HiKfgMlh60rZjUtH5MpW3cD
aiCFpH00YMY8b9EZTqvqiRVIaQr4ZvnMYtsqH4BRZLDnorHcXG9XnHiPxoE4XZLJXaNQmBa0rEFZ
MK/qfh43PkPazSpkRZWa0ViWhxtJJhddc1Zs91tGKbqHaQUOsnghR8tUL115OETg4si5uuMTItPE
g42bPBfJx6FAV6SWDVAxNvXkcX7AAFafoB/WvhvN3sOmMhbhw44672ukEuT2aKPr7mH5Rv2bDCt6
zxpn2Q7+q4/GyxzceAkOzkH0rZHsuph6XT7U9ep4u2wRbEeE4Gwvjp6064/2tOQwCQ9Hz1pF0b2W
/2hki3IYX4zMEQ1up6PXbZLT+fN69L/1P1rhyqMr7oBmp33T/2iWuxx9c5ejgy7PtXuBIHb7RHdZ
Fq3ptQrXQUKphrokx0BRU9rkBa57DU9HPF6WpDBAOYU7Fb1CD98lNujKJuODowTlDF/VgL42wufX
xdECGA0kw12y+nq5MA7dOHrnGXDGDku9g0tvi97rQpySlczTJV1H9DyUeQD0/aMx0sI5aXMHpqpB
UwAju8jicAHwNl1BHzh0gO1sdU689ye/ctlCbuH68wZKERPdK5Wjsc/o/ygpi77uUH6dRY7deBaU
oSshugB9ndDzJDnDv4COUDKop3hGUyQ4ZsYXCQ1CQyMX+1aRfoXNa+ijLjHlOyh0TWeTgZ4ArMOW
gFMmxqKJw/9m77yW60ayKPtFqIA3jwNcb+mNXhAUKcElEt5+/SywnEo9XRX1PB3R0Q/dokjx3os8
uc/ea2v9OopEtZl69LvYqb3raFVsgcK6CzoOy0MMgtjxCyPPCCMZC5go7sSHmirFHouavm9zVpAg
XcIvfBpYcBFE8b6GeQ/jbGraPttGbaU/hCLp9kOdOxuULQcmB5S+e4bhd3WwlFU/ufOKwD+jLp+A
ZF84XE7ZjY09kCDb1U65LcxDFlvuK+Ysfds3sR36VjNr2srqAew2eq4YqyasHlj71pfKVeevos3D
Ffb76alLynwXztg2AkVRQRCVCmNhXyqwvIpRXiqL5IrfFmma+HoP2dRC9lxpcVg82lHV+oPiyT17
iei5rZYdJQO1uMvMUg+amY0ZIu+2LfCl1E5ogr0zM/XWiqsumPCheJtCAnHjyQIb8/gpJ3RWW17r
PPQwc6rim9SyaV95sBfGxT3Vj5Pny7B9T9XEXJEUgCKMmLxbwjGojfrbOEzP2LMt8JeRN668Xnfq
bMVcyutI4rdilW7fDA1bBr4t7uxuqn89lv/Vqfj/IwlY1wmA/92x+Gf97A+Ao1+/6LeD0bN+Wc5D
Zn729hjKlr/v94NRhYtusd61XWO5x3L4/Y5CNzgXMQdiB8Vp+sk7/x0ETB76d/Lxb9HUv0OfY7b8
6SAksataGvcVADE2vsefJixhoD1MYdyfjHz2+vg8ZzXpKHLTZpVO8tQ7iTmV+T7pQ9J1nQKfF91m
eEAYtvfN3Ib3ImfM9SU//hlYnn3V68Y+jZjMTb8VSkl8CGEBjl+tbNhbdS9mk+eX2sX7ssLe0G28
1k0u+ugiTVk1i2gCdliPSAyiElrGpSXMgx9CrTZq7+ZsU1V5Qyiwu/Okraco2FH2VPMZOZgKkHCE
SVu+qNUQPnVqrLDNdwsPcJKb39V6+2RDvNg3rjZu2QtFNzZh9zt8r/XdGBnhxgA0fJ3Ddlwrg9Ee
stKDlIfaE/S2Nq7N2HQajohKPOD/Hd8cJ692SVOEkY/kNt5UFXdykqrxc5Vn3YSNLAV/F/U8qGPk
aseq4jtrtNN1r5LG8RVVjqc6GvSTWzVknZM28oFNoINhz9ED1SjnB6712fKI/pqNY934i9yxAyGe
nKpEppzSYB2+cMMbQJ/yGj6KLM0vCP7xBuFpPnCn1HQWBka0Ej0hrJSQmusT+0tudK9Jd4qIrkOW
phsHYvxqji2Ob0qAdupQDKcxlt0J0ktyibXcdv02H6b7qa26TTZ6WdDamX6FlNPsJr2SZ7wZw8ls
5LTD6mS8pWAiDtzbWpZmuuB4z5RsLfUSpb6OdXefl2bHBr1SNxXxzZUMhbxVWtW4J+ravtIeKb5P
eqM+6EwdKzsb5TVvLIVYhrOJLLV94XcFLBGR2bthCZC/GHXSbzSmJfKEOkEpmbFHxRK3Vox6/IAG
0Vy1tixOZG9B7hsY1f2UN07EfsTz3g0j5RJR1RrSEceCFMEo4mxt2jK+lU2vsl7grrtGgJ/9XC36
jdvEs081/Fuv9+5Rdn2yNTkXLyYCBysslUNGn7sgbiJWWBqB9XWveOmpnEEViKh0d2oPdhOaaHqj
lp7kPRXN14zRrfRTK1TewUSC2QyjBk9hNdiC88axuqNMbIfqhjjGoENCCfk6XaWKsF4SjemURdd4
YpOmrmNSyOfEKa3Rx3TQ39bcFl8rgSjuK6Icj6WVRA+emVlXt4Ko7JbRtu8deZOoTXuns3pd4yFo
2WD2c5bznpSObxX4m/Ez0WVgNy1G0GaQyuAnOGP2RppCHfS0em+hNuEKq2BpIQngo/HtOsyfeIyU
N5MU806yHCcMklvrRCnVMwlECdm4L8vAIabEYDJVV0IU0bWOTX1lV7bxRSTQsH0+21D5QwIfizQy
3dt2ZkRIgkJZzwjFO8sO80M3c88HKOAMcG6Vyuo3iNjqNQ1BMASkTLP8omRu9ORojOksbYuwDMyq
CnmSJOW8mvPiQ2j41v3OzsezMSPp89JYSbZKya4+RRgN0GMBvIeBUKKRLYHG8DanstI341hB5KcL
YLylF0F7rptQdsGyMitBezEcquMZK6ELpR+REgauvqlxpywIxGGy3Wg9ql2j3of4Xyb7MXLysr1r
jbjrdzQn8Gk/zKXeKHPQumk+livWDNlwX6dj5L6bUQYhI4gdwST1mPfpUDlrt7SUbKN0XZt+TE5Z
atkW63td/2rH/t8c8A8VKLwNuM/+YZT/z9uxePv69mdB3uft+PNLfq8D4AZM3oRLMCZ9DSUJ//Vv
Q4Dr/mISiqC62NWxb+B2/2MKMJbWE8dyPFcloGJ/QvoxNH8Woqi/6GDvPGYKm9U46uO/mQp+dqLz
tyzpDE1X9cWH/bPOk2qlbjaGqew8RTE5Y9Np3nWe2Tz88Dv5bRj575yMzwHIdZhzqEMwVJhwP8lJ
s4bhEUuZsiPOoT3AFUBI71T3mg8wqv5BSFoM7T/c95dhC1aTAZqESQf78MKQ+CHcw2tBhrU3wt2k
Fd5Vtev+jC0eC+KsjjelnSf/FBwwtL+qZcs/j0YFW7NUKChUUS+dhj9+yzFrLI63OtwlU82QEFZF
e8IWyXWb63xhIXkP3hMNOYa+UTuWGSwqgcRtbZwMcltZUccdsjcHvxslsjC41p1XjAqXKq9Wv0pi
CRioGo+LWuRth7nmzm9PekCmVYIr1/JbkYGSEkrdPmqtLQ8AnMoNkLvkEk5tcjEjcGXMJzLeThVC
eBI1YDLaJr/VSUl+w2Y8P8WZWT85ZXRWuylZD46QQYeFbTfDgj2bpm67QZwa3a3edPn32ZiL62wM
6aOuJikDYSg2zDySFQX8266Qw04tAO9Xc6Vv3V4lHwKoZq3FeCpEazRHR2uLC4s0LmKI0m+qiJSd
sBeTTK0Mu2pCjfXN0QttRFG9eOfgz0/2nI8YLue48xn62OTUrrlRG71+TTLFG7LVGNdOwypuGsjS
vnp0P0zNKZYlU4902BgOIe/zQI3h7LFWyuXXrnbK1xQGwXNKDcOdh+4aB4PaeB+pC1TDJ3zrcMro
U5Hhv09GnuMu+wriTvHXLBauFeD3FFeVkQsXG1rzyQHccZzYmz+50wwyiWs8tpvF/prSIeSbGD+u
xGDv4jFRg3BMp7uYjOm6AT/+CkCm3xSj2m7c3lYsf4Q+8lHnebyNZfw+1YyYEQG+Y+S5uMK12Yrz
dcMvJ2amOnNVnZ8BASq3BuC5kzoTFvWbUcvwDPWqssqSNISwX5CKBDi8D8HKEPuQzdqYkuykplH3
ESFkfc20KRXrOaJrgIaCxDvwK2hgXtjvVSuCAaPJRQoVU4CDLGCMA/sf80jxwOhnWfToNWw1qrAU
W6V00dFxKrHOGSTRdFMNgHDApC7bYwqsHy8D3UiBrbrpG/mskD/sfDHCzlhhlJjwe9rVXTgI/WTH
zY01DoPmu65j8tbm0zOyrYEeaWLw1/pvY+4oG6tW2jPIoflrC0CV23lpfS1xB19ZbxHKmtv2rrJa
JcBtf0cAN1l31vyidLVx0WfGIH2am4vizJCVPXu4R7zjSNe8fjPl5q0c8mfHCAt9l+CQ6rns4Fqb
3qWdYMUP4ewXK7sjOiH8yS25qMyst1dZlGcEuvVuyoJJVPZ8cgcxjXvhqVA5g5j5SPVDhYHtKWuG
5ZowsiYdIn4RRbXqpr5JH0yi9VErfGLDbj88OFMbrz2tcaKVhZEGW2FI+Mq3KBnyuVpJuR16Eikv
o2ICMSHRp+MfcodGXSVCmdxNkzYJY2CUtyTas2GOqD2yFtxJmfTRxa6wVfoFAYzhJsJ/5BroWFUT
H71Q6bEsE2a3XvUSVyqpLxnCmR5qkJFPKWKjtcF/YzkfDpx+jeERHschm0A01vdZjhTDOsxrslfF
KrN7r8+Tba1KHsNF7li7XqWNwgknZckQ6+HkD51tHIgCFao/zD3CIVVL3tZqDbxFelidtHG0dmhA
qsPKemL3yW1We9DjIkr9plr+Zye0w/tp6oZ3W5f4ciQM/Q1ORGNfCHIcfmdiYsk6Ye7LRpUHVlTe
us07pNO8CtFEsVIVx8o08Uw6vaNtNLspkE8T3DOl1wayUd3RJ1/A9B+G3hf8q3lQIRDezw0gIt+S
SsdKuB/y29Ewy28me5YTP0iCvEdcG5cVTPsVRAYRr7nPFnu8595VWIn9JpgAY7gmPTiwxslvlSFz
8K1De5ABlDP+P0tp8+94gsWTodKWxUXQBkvERHsf5TEu/4YxQuPhkdkdn1ux+jzH/zcF/sMUqGss
KX4Yef5jDDwXsn3765Lkt6/5Y0uC4qMbS+gW2Udjr/bHHAh3lAWKx9QIAJMVmP7nlsRktUJsTyXv
tGSzIVP/sSUxzV8gpRLVZm6zmAXNfzcHLiW+P45NcETpxmOtYRhAe3E+/KQOlWSN9TCc4it3CLBK
gjwaNmY4OIGFAD7tnCIz5KbDF49ymhjlOdKFEghqLz5AE8wFcfFcLwPswdW4j+cqx1hImvt9rnVv
ncvENX0zL6cTFLtaPCezWZ0KmJUfqRGNHkCLjEsk8pXD51nhIb9NFLt4dOC56fsG+3h/GI2kHs41
9SJrXJMjdDldTCBE7OwMJ8Ok24OgBXazEyNMmWDyoWdOS+VMZmGqv/SdzoZDj8Xe7OnLgaXkat+Y
rzt2wTibNx6+Gx1ymrTiwLTj5Eyp1bDvRIfRoO6WCqY8LX2eAeNtXylbPe30VaF7z4McseorCNCI
+wjM/jTN6fNoNSWmc6PkST6eYvba9W7JhKBhDxlQ8VVXiBTvi2PUtL5oIPAxf4m6CWae6bPm88rz
W6ZbQLtJsDIt80Nz07B5so8DEN13fiPTkeB2SgICd8q8Z0PSKObRqeGLLWYqvzQHG6AMd/5YrPVR
B9WfmiIxxc4RE6BCubFnF+U+GAhutcaO+SYuKs7rrOw75zgzitaIYlqDUjWuB9yzKdqeF9Wj3u+1
HLtuf4TBxKKq9UcNpC69AS6QqnKF+mC+Imxpdw1hpxtR4TT98KRTpt+9VGu+T5gPB85d2Vg5Ylke
ahu7TRyiZxh7nBc6YTpqHogQnrD0ZwdbdtiGkL3DmIO0S/ewk6RBSCC7hXfBmiShsCOMs+HaUOPl
q0nCSkaMWbGayixCn9G0g5tm+NkjlUpDXLrbrIivLAPHu9busDhh0NNXCXgaGYiqpaHAbR1sosy3
1Hbhx9qpUu3bNTQ9ztNRrTczfQlvhV6Kdx2rgrHxiLVZzLhgrFs3xMoZtWltkMv0tENjtECpjEgc
Uso/tJ0puy/YT/t2wURZN6hFHOGFWUZfoprAVpSa+SYfLWXbG6ZcOXy7s7CNcqvN2ngri1bbgj50
06uphY6fVy7nY6ar2VHXQHUQO2h6WL94P3tUsQuExFRn0hImuaN0PmBpVf05VZfTL37jZ4TOArVu
AxfowqDVZavOtE/4V6GFj1n4Ja5jdhr5jFM0Ncx1VmXy0GlO+Zg288WSjnW7vLNpQWTGQHSWa7vS
znNKHICjqA1co7Q2LgROlE6jVL8XGiJNYWXRCy6I+YilZDgVfSZ2jaAXjkKzaJumbJHCpAm5RJXN
B6Q6+ojs2ruPTGZiG6Tiyc2cJwLDV2mknM9KaJ/wVlinMqmUXZo2w7NVFeikKYjCE+Qi/TW3pnH0
u2kuoJ8L1bizdbNba7IxviuOy9nd8tvYZHPa7rtWvBPa9oI6CRsX5tdUeX7W2+Z9aQy0z+lOX7yb
7hQ9wO2LiAtkNdVCeZFspddA3ZxLZS9coQcGPku/6nqxB35eHLIR65KbpmQNeqB4BgSmHZA5fNKl
7BcZakw3RJs13uhdmxw1L+4e2mXEE/x+HpqxuuVtXdy5+nQCC8jKEbvaTnFiQIeuUTkH/JKw3CAm
uR8jYuaNJ9xkR2uT/HAS1cNLDaHLL3P2Efj2TQxRqrYP7fSuzWt3PxkLhY93972mFCU64DDpOw9H
M0a2+dFVU40ONIvkgYN2d8GUxZO9U40vhYgATLEpWI2DRgfpqNrWq4WTb2Vo5XxXjF4SmE49PGdQ
TXzLSIuzLkp8fL0zvlOr19OcZLTfGUUVFgLVvC4EYfCRe/0Lg3x+nbXEu/ajOyMpWsVGE1F7o9d1
yYVjUO8drZ6zoIGSCnaTlPi6AeLw5pZdvTLHrrhL8TG3oE9jg5trx5pYa6PvmNLVneyl82ro7ays
Zt5agH7oNYvbqccaEBFokgVPfnegosXhKnbWqzkK+EQaGzPS9MeI5PLRHaz4UMBwu6m0pXqwQudd
T148fUMBaO9BJuL8rHQ2wI3K9O/HpEC58GE+0CiC2xM8nroAXzSNTImx1kZ4aIaFG3BMyzRQjKo+
zbIYboWjrLlAeOeq1+lscqYkRoW1lewcq1q1gneUfhFNrz+gxpZnp3Sne0BYDcOpHXt3hI7aXe+2
474Yw8TE528OQR8n6hVBMnvOvaJ6pgesvpGdCJ9KbqvHDi3Xjwd3ftRYua9jNhvbqe4nyFlt5au2
bOKVyb+W/SXye7tH6iUcEhEZAy+qIqKyGVgpiSVxXZvFugIkjG7vRAaI6LA4yEExW3YEw3QEWo3z
Pqk1fe0WpsHvsR1ezNHhPtPH9ha7V0/jIv0vBy3R7Hedv5/8SSiTm6glimGnqvc8zRZbEnPmoHcB
Bgu/iZpkw7XMPjlJWT6ETo+HUQFRSeIuZLG6cofxREa03jTsJX5Ds/5vOP6H4ZjQExrcf5dIQdkV
9dtH8WOFzK9f88dsTP8zfj40zWUApdvlz9l4MRdZCxYIac0DgvenRmpqNILrrE9tgufoqj86iCiX
oZTEY4kKu8rRVO9faaQ/A2xodEC99FjH8u1o1vhJvVyq+FSwmMoRM0CVehs8Ge7UvWCtMWV9SFV6
ndiV4kCK063T0DphnQxP5OANcoxUDlMp/Z1ldFh83plxlgrJDnJjrO4ilaHS5WrZbLssbcdwm7mJ
lSQnKxp6llSUW6VhRxXdzPd6xN4/8DDyo461QnzSek62mSArrZZ0C9JJR+qNyNsB3IZB8NgYRDJh
4Q179VWX9YKPp/6pnO6BYSOgrl0zGpxbNx672LsmSYtFxTMJ++cuMIrA6uTSLNjVszLx5GEuhRlb
VG75P4PBr4aAf/jUcAXkbf7fPzX/B3izbN6aHz81v37N75sF7xfuf9zaPHCFn8XAf3xqPPMXm5nb
ZpDhA+BaHpe53/wFhk0HMcRAnJZcR81P68HvmwWsBywpLMqJUerxy/0r4x23xr/eKLlE8B8IRY6m
cXflQ/xXVRzwso5vpqPkUrgk5C1YRbVsqSyDdH4QUWXt0LpoGSmGYfoAPeGcrMwkxeVq2nBXMGL4
XVMqb4J11xmiqXeh8c94sHHuRFjObIqPGtO5xKJv7qa0Tx7YHMN4YEe7zyNb+1KUIVTH1EkPrF/W
NHtUXxHV0t2ouDU32HSgXZGM2/wOoFYJkjCCixGOmX4PzCg7YBaXx9AxKH032Mfj4z8Xlp4Engjx
F6d5fND6hjBzksOqzBWb5jElcg5AKYEihGK8FiWF8aVwvdPURH3KFnLUb0el8+BuZOpZmxLC1nD3
er8vjGqjO1jXtEKPXjQv8S6akt1oI/mdUNceCJbQt2uTepAVuT3079L4bkwTgYl8QiPXeqkHlIa2
sGs02v1SEEkUnHC/rLFibS2hlh8DJsCNUYM1rpIaZ19XZI+VmVIFOgpKBalnTXdgT4BjmgOpUGei
PF3Tu+eCzlLs9/Fw2xbJ/O5Nw/RC5Mm4jQBu7Agw1xfbSMdby+aXAwgx2ZBH7Y7EvKqvudGNK5J3
zqbsqapzNC5lWsQsbmZS7Ho5YNrIzO5D8QyK5qwpMBit6Cjam7Bw1x1UbjCvhVw1VnjOM6wpist4
jSJGsXqB3t3X1baqeut7RGCFUBGTc2ubwxaWLXtqWmtuqA6ZcWUoaXaIcUsra2NOu2NpTulTNCXe
q1PZdAMAqyUziu5b8nx98EIzOc+qrZ6RTgnAIRInz6DSmxNNpOLe5LK2xcOve/4AOntnjcJJ/UwY
xu08Ock5isx5MzkOGWBUcOeOjbOGU66t3FXSGP1CS1FvvJr3ShG1dhiksyneO+hal5AesB14EONo
0xa5zUubdJzrUC8I9vgio9K6JWkw78Z4Ig2n9MZRH6wFpVhEV6CpzUM6G14AtUfsc6XblzJckrzS
ci96Veqv0tPscxWZ2R5+c8lVSZB2ykm2bpAArKsoh6MeDyZvx6reKWpLjiRq3+IOGz6Z90wDwBs6
b5UxfLOqMd9HU0nef8qtfVGF5sZxS3c1OVJ/MszsfRqMkrt3ZOqvjisfit6Yn5qmnMhISfW2iG1b
ElYA+QnQnWzv0lx0iXvNQo5Q7OoNsEN640QYcLg4Gt479vd4K3u+KJoT8egmGC96Q+Hy32f5MY14
EQfDwJ/akcl24cbeO0bTkgpkE+a3mfbQFpJaw8E+FEQzJHi5AKEchSoRaXaLaUDcWaHY2VRpHuxw
lntSETj4yy4jdeEZr23hJXsHROiGjGi14ownbyzH9A792Pw2k7mkijONgzkG60IULnuBqzQ+OpIK
61LPi4AX1IE/GtM2XJH7usHksBmEXR0rdkpp4Hkbq03zbdhAYCBvISAK3NLi278o1KtBSDe021SN
jJ2ki6EJxKD2FzSJ+h3zBj8JrZ/EtZ0tMVUMKELrFNydhvvS0gVX+qU6C2renamA3zlF17kpsq0y
tgCkpslygrof7SV9AGAzohyrk3ODR7noOnflef1jNE8shkXmEWPCfMtjrsHZILp8PhbEqM6TDMEd
a8pLqtPP60cRdkucHIjzdsXSp5Y2WmLyzOZE3QuVfBHG1crXUWS+Ctixx7CIvVuLlN6+aawx9yFp
tLdJq2Qgn2RgYbB+s1Nn3KZ4yW/Uxs7boCSBfendQg1cnDrCB/prr2GSeE8ep8ZlRtF6ZjuYnFAu
vng0I+w4EWckv6a/NJHJZb0f0lOT2mBsJ8U75Z1Z37RpWJ1TdagISiWCMHxergutiZj2SNnOelyu
raYynrMh13c2ncLrOnSLTTym+jd63brzQNPWm8ndjcMFCspLjNPrEfp+L3yuJN7GSL1oS/KXJOcU
MatpYXyjaUj6BKgtnxvjeI8zhHJTqtRX09SW62bU3SNqBMyEUaBZGU468EbD8esppgWDRu3m7RQZ
3VYmY7vPvLl8FB3YJ61M15QDzDcZKtK67CmAo4tDnUkjKtIEmTBu7KroL1of6QdPi7IvxInou0aF
9nuN4zbhI36kXarcYVug3CCrau81s+1klctBfREhu26eTPE+bPXVpNvWzdylyntpOuqhpF1mA6gA
J1Yixd4yFTi8gFlvxTS4j9HghhtNrdT7uE9w4FDyrQCIUGzKYp36Uk/VV0l88B3tk8d/V7czsbbR
jLa0XmmrGVqgjz3maElVJzwqydiDVy0Gmg+QUTu4QXmWqLeLPZmzP02jh85iEPHTDkZHIA2vva2i
SuyKmI+0P5ZOlrGvq8m7OqFbfedGn+17EeusnwfllMDLmJiob/peZrvW6l4JPbOaLpbsodsN3des
tV9Bh7ypYffdEfMr7Up3UiPGBuW75PtV+b4mzrimhuJBr6LyUMaO88D1W3/K0kG+YysYn+uQL+yl
rfBWTyaM9Icy4l/RHcqqqfp2i2Uf/syZUYucG9FfWhHWiV60JmnmJD6NXJsIAI6de1O11WS/NHb4
vQNB6WIKH3jhWFXpGAIwYARhoW4BlZfzlktNcU7KSileSx6gzF5eD3I6zDZVRofMwVWymhBTqq8Y
8rKjFk1of3XivOLVrL6oToinLRxjcXRiS6sfiLTG4VbM9E3LAOAFgWZkUCv94H7RKI9WFY4WDgC6
SPBEgHbZV05irCSO1G3tFXLT280zQsHg12MkVhTiEPSMzGfSPsPOTkrKD/K2u/Anx40H+jYAYnJI
avPUeTpeAFUpLD8DqPNErF3ZMYs8yhnhO7Z158AJAu1cSSKYWEILIqlNF8zy1aXm1aRTHhdCnAxv
C+P6UHu24jem0m01OU6kg5dxi66njj4Coz4myT4LN6BSKXsownYHF80MgMkmWxRgNZhC8zaf42aV
Vkq0n02aO0Bbhfgz9eTQqtCfNEGPKIiwEzt1IC2gXr90hi0CgrnTNqn6hPAq3jM4U7j3E1Gsh9As
cffFGQdZWOKU5WXedWQ3sE7o+Zb2SPW72ZG1C8qshI1ClMTQPrgG2u5zo3bSad4706ky6zGswAW0
QVKJBGr9//aCsk3a6R8ucZbl/e1aMHij4BTEQ/L24zXu16/6XfwgI6UZizd7qahcLmt/XOM03fyF
iBSqrIk5CJGDC+PvNnEUE3aS0HbMJQHy6R37/RpHfa7BX+i46q/hqn+1GPyJH2ot3FdNByAOnhgv
mr5kxX70NnHQYS3tuvEiB4OayoEUMQmRdFlLO0N/i1VlOqQjz8e1qmYto5LZP2YmkrXfeLJ6/uEK
/P/wkWl/TQl+/jQmZa+kBbGoLLa5v/40LO7LDHG8Z6SV2iXKuBL6nVMAQxl7pjS/H8zu1SHuwQIw
d9sqAFRNDIrSC1Y6rufID69t1St/RwwUQAjtcbYUV9tOthV+0+jcGH9NFf7XLlZ9ueX+YEf75Obi
BUe8wgGhEkL76SdOwLoAhW8vBhp6tLLpxnnsTT6lG8Yznlr9NGrpKuH4gR1gEyufMtXY5mSYNXA6
RfvB85P2dWy01gqMVwFJIo+x4Dg1i5R1VKTxTdZB5QIO0bCEUb2nJq6O9OhY4zppFPtM+Xefb//+
dfjPlwEJSXV4IWzeG8bnP/oHjx1yEPCHUjQXyiO9pyJysZ+bGTOSX8puvOFq7d2XoSZe/v7b/uSz
48HoMG/gtUMgW/5r+bF++LZYayOzbCJ5ke6sXWgJ6S7AT+ldCeOnv/9Oi6T346u2fCcEErbxhHQR
/n56n5Vkr+aK+NQF1KX5Rk0Ud+awdSfdz8p4rVYUWASGOrlFAMRwyP/pTfOz4si/EkempZuL+5On
w0/f3nGMhCgsBr7lyU3daGe9ZYisYkt1TbMGnlCwwuGl3w6i+rxFF8436Cu0DnmTeRpto1YD9peQ
0VIHgJJRlzrOKneavpVKX65UZc7pigFfWO+QZOfu1+Pgv77pfzZE8kIBpOaxAUoZCQqt6a8vlGp3
lrQwuJ9ZyudvCdABIg9K1jJ8olvI6DDESfY1cj04lXNFoQOB6CRgVna+t7iwimCKI4f4etp/S2rD
+egt5qbD37/EpvUfLzL6F28iBDSerYuH868/pV1zkaxZfp/J/ZWh565aL563JAdIcrX4ugKS9upt
n09WR1NyzFVJk8QL63IrlkBYJqr8rqTRe/QdMUTPQ5oXe3JwBFuI1T3CGHRXIS0FOCKXtBmkGZJn
YdrIy7DE0aolmBbhMkvJIix5NQz5Of72VtzpaXTDvGWM3LOc6oLq/NDieDJW9hKA05JJ59lgdvPs
q4ObnsQSliMFaR7iJUA3f2bpBjWGAMB7PkE2WdJ2wxK805YI3pyO72VTtfcdFQmLiNQ62I2qDt1F
1x+qWBvYwTokQnxuK+FX7zPrl8hK+dItAcCybMArAKPca5UnPpK+ZHtLiC+7Tz7zg/0SJayXUCGT
IptrU/eu1QDlkLx/tdG0JYcoUA2BHQ4UQAX9ElXMG4PQYuldUQXIMbLab3ccNfoQUGTDYq51xMuY
q/FRr73yntQCgUgvVXRydfn85to4AVBr0nnTY/zfKAAJ3ogjDd+baElZAnsmcSk/05fjEsQ0lkjm
9JnOrJegJrbUfCf5o4D/lxwnCc4eqOFnvtMJB3afn6lPcwmAGp9ZUJZK68hc8qGDQVQ0+UyNpryT
2g0rf9Kko+EQ0wC+IkLA9lWb56y4F1DgR4zVRJ9fm0EZF/CKV/MoL971KU9bo4YD1XWlemmzFh4z
YJ9q3oKebkMYvgkGr1QXxb3qKMY+nQxk/o7XIARmp3ojLxdcSEI2IechztqhWtMhG6lBLVotvMYY
BaGyZpMzxGx0hdeeiHgYvKOGkJvuEHSchRtbidPwyr3RsKMAuZ/pWjOowN1IkdSeD7CANcZ6hOyG
+81DsfYxdEgTUHeIEhp7tDkjbTgCd2rIVLDhzpLPgTtbPDGljtwX5HGtELBtpqi5aRKFvosiStzv
SkcCTV2phd4CLnY792KRawwP0nBah8SSHJtqnnYNAd4a0F8UO1SWNP1cEY9tZLKZhJ1PO7Vp8jKw
dOApgcNQLbY1hWVKwMuqPytlPmsrUFoZMdYsV5UraDkFkmwr5XOa516+N2qvFeuMMoy7ucNzuCH8
qmvHeIgbzMBOrMftNmR/Ku85jI0DVAg923QlP8G6aEU0r4mczcgp6VQO59yFPbxW+KjUUK217lAb
liVWUWhE3er/sndey3Xj2Bp+InYxgAGXZydtRUu2pJZ9w5KDmEmQBOPTnw+Su8aSZ+Sa+7lodylt
kiCwsLDWH0LU7SEihz35SY2f/foDLLSkfsUNVJBBMSs8deCFHpMMCaItws+tt8uaLN6tQ1zA8Jk6
JfF2m3Kx9TDkgLKEz4B1DhpbHBwVo74apjJUewdD6uY0zZwp2RdSpBBH+T3gzWBjmT4JRgXzlCGY
hdab9aVD62TBRYh15F45K3DibBONwvJul3Jyh6tASarRNTypS1pEbEkJcvH8gUSAzDtgtOfUn1GR
q9OzFvOx+dBP/gqiQSf6VuSu/+jPMWJSkcPkxXQIjfB9H6wwzhF3ytFS9zA53SKrsc8wmvtcThOZ
RZ7k4yckL6avqku94xhOSbyPCt9G3zKK+Ry/bEBV1N3oXKHb54mbXvvOraNRZ9tMHKsjatlLSG3M
rfLsCITJpXIfJr37IbNCeV/brZmced72J2HZgzieYadFW7s1FPp0qrmxBr6Oc84OJu8pVjK7K6Jk
t4scOUOO7mXsXucdisQf3aiW4nQW+TRc6lmb5JN67bVfWMG8bygeTadNs65gqN1Kr4jqhubhza1P
xCfuC1GeK+HXPMXQUnLcpEVTrFtZjCwdVVIYuKnx4UNwciArSPgZMdXVdfoBNtaCToynaNufplM3
D5eVlQKeopTQwk+zgejsl7F1TdBgMW15IgIIAnMmT9Z1dY/knDzD/SIDVoIUF/NiSYLHqYaABt0S
uLqnZ7s/T0hzc5QT8GT4FLFbnPS17Vy1Mmk/C5CMwB1EmrlnTZTI4RzrbPR+li4EnrRiunGiXIbV
yJ4u34qy8K/noUcSq7WXsfh7QmGgPyI1WT1h1WViCMfVdMc5IKKq6C5pf4DBIf+27BiY1KSSFolR
wtzSTenHDMX4c/T8cn/nu52Lh1Dpi3ADzU3ed7k1JvvSrVkmYOw8eSrqxgF/QUBeziKHKbVHJZg5
kvuI0x2Qqxv3bDJTe+50gxtsY1nqkZ3WG21Sb3AXnUSC3VpI089WqTvnu4YU2W8qxwlHFIddPmqu
HCMkPeH0cKp4LRT9ELvBEnMc9eW8hAixjTAWorA/igpBmOM6GYF4tDz7ldZR0TSXdTCLC0sjdrZP
27oazxM8HdNt5PdVeksm0n+3DaeNMlrWjxuANhNiEtMYtewCS/uJLpuTPTgNdbNxg5BxsdwpjQ4t
H0aNnSoxGkNnVqymr7SirREfvT6gP4BTxg1Vm3g96Ya2z/bZajQhMlfn3vVMhce/qgJlRE7VaAeX
wklRb1/IbnqAgoq3NkU1PbpuDStiR9+XIFy8uduNJcDlkzWim70pxJyEuyVGwG1LXSNo/57w8b3N
U8jyLIdM3jPXq/66lnDmD4OrJFi1KkUcdh4+J0vnw/gNSlO4RwV12k34QghkqksMbdu4l6g5Jszo
vco83iYHB2CYmacLOBqdSr1rFH3L4BTfVslzzbOVXBadpaZd1YNOpLZfDfqypNXHMRJvtkOfRkWK
ZYBtny6tYN0vkLYypCfS8PI5K/0fiOQPlRSOW6Tn/7kdjrV9/eObzr4N+tdSysuf/SylhM5fRkvG
CUIXNUxgJHSkf3LtQu+vkDIoGOsQAhg8NE4kv5RSfGoJCHT80/b+F+P+L5rhgQ9Jn3yUHvt/VUp5
Ydj/cqoUHF05ttq4uQPStTlevj5wkJXQtG8yqJ6Y2u/cFMHIdK3l1tf6ARzz18imUayaVe85Rcst
2P5+M89LQYAq1NbW0W00RsUZaOPich7KizEyGstWQDUEvCmKqWQoOToaixEvRBJzRYymsnfUnT0A
Iq08KGnRwg4GueVsf6NAhuyQfkF8VkTF3mkRlkwgO2zIwMdtDmtia1Op3+VF/zCWklJ61rDmGxd0
V/41sJS9KzEbR/eUyjLKNN2pGrsHJ0rVdvVHD01wiNn46t2D1/uItffXEZgif6seyoayWaJhAeEA
s6XIcOOkMJbcmufB3BpR8659CJwcx1zDwZosHq9mv6a7WSMQZoWnHcBFXKU0KSBDM5KSJrrCnzov
ntzCmjdBwFA2Udfv7JYPLUeGQMBR4hEYBhtmetb3OzI5VDhs7mFUgq4ZUsabIXWbYy6g0AFwLA03
mZ8W4maKBr03f5kLajWZRCJ1dU1LcmEIFAYZe187603SlDcSJPK+7LkkGaF/7ouW2588dz+03JCn
gmJnr8kdAG66d6FptDX101K3bINehxp2vNCMKRYyc1km3+LSchgHeQtPQO9hrattb6PCaGTWDuQp
Ec6cIwCAXPa3SFkXkAXpK6PzuR7Q71yPU8ToeQR2omR4GjnW7fMkydqFjq1o+50KmQckZDfVGKG4
ZkucL5yRjJN/0M+9GTNuKskLcUrPFfhTju5lg2z9WSi1i7aKmUWa30XR6SrrHQRKmt7dh2Oab4M4
4FjCZrhB/EhtK9+/Yj4/ISxAHwcRqE05ZV8hqPLu12fJAqjso2PVu0lHqHmODX9TMUq9Q3vZDdV6
iVkH8Ny+e3h+3xUAxs1Ig3GL/d56gJwgN+iV8epbWjRDEJVntpM8sciZ1VTFyWuYnVHIVGnMWkha
vdyVKV8CkP7qOdwIK4+2lCqyq4HhQjPoduEksJ9a1kkI4/xsgo5zmdLc3UqA0iFS6tsg5A1HA5Mp
YjU+D0atWBSTxa+qovqKNyTsApKes9LF6FPETNqy6OOzhbb8R+QdUc8A3o/y3zJywFQKd0nX3XdF
Y++qTjCkBoI+JWl/HvXWfJJQl7vw2jgjcUNEo8CkAayrhztBXtO1aJhlEI7I6+viMnJZqOhW4jUx
0hOhu1PubdYJxMXsZkz9q+fl5eXrerSdwUVDEb2nAYUlYL7gKuyK1y1SWZwlqV2fzHSD9ghWswwL
yl/P79aqeHwrri8CDGkJIUyBWrWSUzZj8zzL17BYD43q5AkN2GLPyUAeEGIqdxNCBdvnCWBmOEv8
JhMrbhILYUyOrG8B2v74/Jr1gKeH7phGoHT0fsyd+FFlvnX0Ux51JdXFfsKxjlgfE72QR6UFxitw
CiDG3B9lDOKKxWquMA7furUTn9ndUIMVtecrf/ZPoin/aiVg5hAWqC/iwi32tJoyzsW2dUx81mmD
SNPFwrHqEAZMsrry6gsLFePtWhO+wrwC0kVw4NhEViFOZFpiqAPU+SJ2pnEL0zrYhqhf7Djx95vW
7bvTKQBnzlEw2s1ZZcOb9T28JhOCYuIQ3CZenRUW8iQe3JvUk9HJ6tTLCUkcyiliHLfwbtUWQ+Rs
Ow3Ax1kizREAH/+EqF0+xyZXzu7+edFyaB9BZVi3fHZ67XdMic4XN+5iyMixFW18auhsOxOTqZ0V
tRX8GYoGYUtqBzV1RTFfDWHxRMOaoUHsgbSYIQ6kX+yKio8cHN6rqCmNiFn3OyvyCYGmVR2WVnzt
0hjdIcBcnkRx+9SGfLsa8n0e+2CIM+KJsMrs4HTdt8hGGxxNEhy+2vC+akh/Cyu9tqbhKkQsbONB
AD5bshnKn1X2pQMBc8FoqJggDdazBfdtLdcvqDjjIByQEQR7GTk9vrZrl39182be0SKXEHht99ZP
kKjvo0nll1QkhrNssnmFnk3tAWUOB6qA0Y/cpE2mr9NEBBC8aeMBaurQ1c63S4HFETpOXb8HeKAc
jABb60zFwyNC0s13qOjfRGY3wybx5uIpaj1rpZxlrWu/JfxPRwRimwOnlllCL0LPd6tyjC0qKCLW
LmEr2tH8iS/l1KzWofTqqb+izh6FaFQhr3PUy6qthyUR4zaFWV5exKn09KbrSifYtksBYN8fA3fB
lxrO5sca992zNAxuf0nF/k1b5k0h1eQ1Au4FipGhTafjrYdlKVFBwbJ4OIbZQj93TZ+ygs3Fq6Pb
oWs8phWrTmTM9PevC8z41yr9y3VxnTD0ODvE4e51PkWt212kVsPRmZ6DHWvQy4rvwMwLevvF0/tX
e9N9eLkaZW1QlY5EVvDN1dYpQbZ3rYdjuTBBTCYgCyBlCRCml+f63yHgD4cA+pV0Ov7zIWD3o3yc
Hrsfv54AXv7mnxMAuhkAtNGYQNMieEnz/zkB+BwOQnJ500il18rb/QcSK/9i6nI6kIAiqYGYY8M/
vVQkOgTwVRupDRcHYbRA/gsJLkeajsKvBwAJlh2IrbARKjeql2+mUJGTEzl4kB8X7OUfUD2sFVq6
HiSuGQrvdg67Sh9Uu1yXjbsaRx6SKtpwSD3Y6gDGtSbn9FbnIc4GCsd1TV2Qw/r0Y9aBUdQl4aIe
hnkjTJk6sowzePnFqGWhtpEpfN8pSy+ejQ3iLAGgM4jZMSYn+5RrNrwZTNhVmfsAIqKBvDGkRoBc
L9LjZ4Fjww1r2NzxVIblZmwcqFV25xh65ZugwtrNmv38ZOLm3I3XBeo0XLP4tEGT4mMtE3EGqPZL
HrbWQ1ZW7D9tHWwEsk4U8d2EYi6psop69QFB8GhXzf3NGCXfEbbhIdFq3zipe8NaLw5Scg5ffA8n
VrL/EzspnhT4zGljS2T7a5ujEzL/aPG2Wh3alauno3sTeDOe1KG+1DhDbQaXJMOJbqHuXyK2XW/S
uf4EsN65mNkEgLrViJhB9Oef6qJZqgsRqYe4Qk16dfQMsT35QoJ9ahBUGwP7LJbiCxpEQHyb5tOc
W+vnoiQ9Ul6a7goISYeB2tY2y0CzhfJ29uJ9HNLSQDnb3ALmkD4fjZORdxKuof3BKyyL9lMBo7uX
5X3DYe6e+gk5kcn8MdfwDpTDZiClUHJSG4OHVV0DIVgRErbONE7pj41wuluo6iM8PGp6W0+V1GRc
fCQm/whZl/Ker9sPiCB3D6KIboM+a7BMQ1jEoSp/gQlauF9D6RxlGyDWVEZ3Jcw27LW96Q4PB5gM
FXBtUhSjISLj4ZtlY0CPtJPt3Wi39K6qjC4SeLJ05nCSQu0q0/qTR3d973UoWO7cxvvYlxpVxChG
msRLKbCxctDqGrNdWlKJGqu5lSdd6wHISpSDS1m2IGKNshIcyxG3GteZh/MEsOBwgKrl31EHzM5F
FdhfBA++61E+2cK4RH7eZyyhj0W0pAByL/b5tKAFcdqAKEQ2NdfLE45/q3US0VaNnxYZTpel2yF2
ndSkqiU4JeRfS0Soqtz59By+/hfo/xDoHVsQ+v5zoP+/8rEvHn8N8y9/8Q9mxpV/yZCKDcrWSEU/
0+JfwjyGAkRsaPRwhVwgF7/UeagO4frMr9PTxzXZ8ckmfoZ5nx/5NsQeWhQAS+BF/Ddh/g2V3twO
rW9fOCxDnpO95XVaEoXjUlXY2P5I7RXWM9ossQdEd3IthNS1zt3lPifF14d+8UoU73t8sL/Ncanq
C6eBY+MelCUogwIswzN+U8vYxhQiKot0vutsePkInAgVkEdmMQqzFlhoeq6cG0tIrvSIOJ+7HwA4
KCQGE1tZ012qB8q9JWI3OtoJzEywZFkHELUnXp9gFbSZkaZB5rucYEfEh3rEQTLbLj21IWv7y4v8
N7miY/a4f+2BIiB18gygiP98039/MzpNH9Db7Vf/h+qnUUI3SkLsDzYdSO/iUia+5JIz0NHqqQ26
bLkVxkS427ooj/A8NV2s+e79W3quu726JcqIjh+CEPBJY8HBv35hYe7OBLQu+Q721UdOQKAAf7YK
U/s+STkx4tgHxyt1wPmn+LXgz0F2SXvYVk3xiBXegtNQCMElP0McB0D7fo2T1ZxBZl7FXus1RWGp
44Q174O1aIOrdS0cfg16WM/hyObYEco/YDDE62EmjzFzECYaogkyYC28fiYY8XTz2Ih+2BNy+J+w
pLKaj1UZN+v1+6NnsBy/DB4XQjJC4DLt04QhrXmT0yxolkhUMePvBm0BrUyVcQHF2LVZ4XRUcvFh
6jnVGsN3v7RAb2NwP35EuabOn96/k9cJOthibiQCGsQmYFAdbwlHjpcsdMHz4PvYo1l65aslB4zR
AZwIvbOENqMf/LeDDDomIpR4cAxDRuHNs3NAtXB7C71vJZW9Ztm1C/iaYjNGa7xMf7iWmYSvx5nA
xcmDYgipKOHv9Qt1AVOD8PTd77MDzVX8oMUdpiCw1cC8S5rWDHG5BMMg9+8P628zyWcOIWAb2G5E
FvzWp9vDEBwv4qL/htPAEK2bPDRdlti1Mkb3/Uu9AQ6ZVyghgIJ2BPtE8H57osvR6S4m2rTfe8oG
VXgEUVLflRggtv5Wh0mcqA+zXGObxCyDWmDvYQsX633eo1ribUDcx3OM6WhcyZs8B9IotinkqPKi
GJMOvtIwCVF1x/dv+rcX40dIQYK35O3QfHgb0BxJp3x27fpbDXabu+gsWeRPI2hC/6FpqqDx8EQC
yRf/abB+fzHmPGHOviBFXWRkXs+I2HLsWdEJ+0qd3XHpEeMJNFA1RfMD/JfjUWosjyyTInzErBdj
0l3bdcBn4Kuh4nGbVetEvziN5lV/BRUNs9VDaRdudrWIP5/Vo7fLkxuk62GWiaTbgrDi69uF0qq6
inrA1zTKsKLf5NGi1+se/08m1bqgizWeyJ5e4JXlxRmrqa+x+kCzK1gWgqUsRLJ8YwJW+VPQ24wM
258wxuOjA1Ls6SUA48lNdAElnYCDTyROLaSSYcFMHUttKvJ1pwO24dpzRt5IirQqIdrq05QLuqBi
ohtgR3r+vC4mhdi082qUINw8R0QfRZYswEvEFa3P+m7TKTOSgiKvfgSU3zKEW3Tcr9csf+k/1Bnq
tPfd2uTco6k31dh/UaF8wJpG5fUe1YdyvV+1F463UNmC8WOf851pk2Kkx5CkadDwzkii8dTDWhXI
3ALcUBl7efTdGh4GLk2OP9aS1gGm1Qatz28GTmacxdGQ7avgxB/nVN/oKTReAVT1ckJw34k8wTks
kVzayibJr6PnZ65mwesKrjx8GtvP4Np9Y08ytsjhiDrC6QVxgfo8xTZlOBtmKuXUYjHPZOhI3J3l
PEKtnc3SjrXZM1s87FhtKkJs0EXPvFYFLjAvD0DenfKodWjLIN/Z8KsZUN+umX79nJggVlaQqKo9
h9CA/6FyCz5q22OpiZTOy2e0sBe6vZdhb01L3I0ajKS8dPUZg8HL8JI/ziolOC5ewzMlL6MqimJi
5HwOZvzCNOm0OKvLbsC3wEmluaJnhWRti4opUG/UErY8HoHeTJdGanYtD/AbkyZHQaP6WGu/CfGc
8pCNDED+5S5rasSAnlmTuMjUQGucbT4QoxU0Ww4AYYrIO7MAPC7fWtr+jGFDIZHr+wRGJ/4UlZQj
8t1KY6ickOmox4JGxVqb3C3nJMjPloBskYfIpQrmy9YDaZXsOWyb9x66I1Fg360e2pr7BlEn7qTz
WsFXqLq13ngmsfbiUxq0QFgKQ+5FfIWJQMjehd2f5pYWnp5vTkNu7kVI/IQC2hwhS3CJ2oKZ4q1B
gIogip/cHuI2kcnb6CjSOOmNscxDNgi+QIV5Mc5BuZBmjFtMa/OnYZ5AtG3WKDRzriQFRPRez4Lx
SezATFGTWo+3Kqr5t3WikgUcQo0IrkgdV7IMTnusc+AXqwkeBiPzmNM8M0taIJ7Z7DqQ87wJvydv
xOVLOd54C/MWavseVwTVL0d0oPq8ujTGcXwgnTlgaVt0Ggczq70M1OoOsPnq+Mc5KnG/2uX2rUz9
zPBkKJ2YyJSWKT24wEaAEJNVBaab6gB0POY2sJUE3tV67S/LzPSPeuDsYo8tB4VzEgWMQq8Cn7Np
xyFel3DlAky2sw+Nw5mdhmU+mDdcZ+NiO1gLhf1onWa9bSj9c9fqpke7uu+tCcfXPuQeYwvTjG+t
iLLGpwvh1DxMDS8kaT5JZO0Evsx9I+cIzcVMTOWeQEy42WsvyTHlStTQSLkZyNvncRO7gU6PMWrZ
QNY3UUGYRcgL6KhITbBdeGb8iosV8lqXzmmaXCCphDDQlZ7RKWXyZLkJKSEWH606wEQz89Ie5p45
FINVK5LzZm1WftYi/N2B2vI9QmXf0kWh/FPwPuCH2pYztFf4KCFzckB7eeAt1aBJ2Quoykx8lkSJ
hEEaDHeJqJOpWI8HW6uJ3+QI0/Iz3cUmLhU2BYUbqXOTEWIllBCelJgDxk+nuFdejYwiawEkVc+E
GumnL41h1LWLf47eDzM9KnGASM5TONxcWjh4yUCqQsyRvX5RIbs8DlWKlQcB1WyyWg8t03EOaDlb
bMrdQnxYotQSH2Z76TAsJ0T54qiAXvFIUdM13Yaun0mxbIT/lm9V1HIa+XkOIeqbwZmoYDXypOiI
qnJPv3PyrNOB3h3e1ZRKk12Lhlm8F/YQt5/idubhs4bNf9mPyxRyx3AILUapqWgDoCpOb4vJE2WD
GcGf07rKJvOzRWDzRNEL+zHuPIDtyVP12Iut947FrIRkHnaymzZkoonN+qR3xsoVUQyYAuk4hKKu
3Iywu+tl0WnkdFZnCb5gBlN2n+xqLm8lbj45cwh2XHuGl85YgAQfB/VNAX60zrukssQl9b/QAx6C
wNMXZEwD7FHCuim/i7xcu48VMqnd4wTicPqAoRucQTqKGpFFYPmKdm9eS5+qGUD7nkLR5EeIELRp
DKcxqJC+uvBKtlUcoDVSaC3vqCPIzyCUaPjUYweuCUG10aT0azct0JHDpYT5rTpr0Z/h5QwCpxS9
iAStGlHMwCBLd4mbjUKmyYmZpzEcMJ2yk5XbcC2ndd3JrFwREYsp8DbnKFhC6w/Ac0y27ajDKBHL
2cFmnNfbJEfUko0v0OFZj2AQTSmhXWe7AGZvlk2Q6F7uQKeGxkQ8dDv0OcrkCDZG04C3J6i1srbt
E2eienqI1ezUegOMes22aez51rVCh1ncDT0l3ObEVuGi2r3Ew22+NRB4fWn1urY+Ckv0672umdUb
vwuC7m4Nx6RuUPINwFKdwFxL1nljj6EKdhJ2i9Hv0sAx0TeLqmYji8Zz023YrX0bfXUqTLm/p65q
jOZUgB8g+sO+B9Z+oHMZYh7R+9o+0XHd+jShYTqWwUlcYXd8JR3QasXJGCjjM/EjjWrauM62iYqB
Lpnj0wrD3tUD3pZcdS4Pk1//zL6RYIoDvIaSCqGozQQAh20JEnGl/Ltp8ZUSOxVPHSatjU1FuTgu
Y+iTjcWwgdWho2TI/K+tDv3Uk86bR7OtSAIJi7uNTPrYsYGzHFIRmAhX0U4glGTWgg3MIQc2m8BR
9pDvi87XNrFISf20Hdl60PDN2WV07ScuTN4QucP4MPiNyf6gD5iTQ0i/gLtdxEjL/GRoqyx48Ou+
5lZwVDedYUqg1BoUYFHCpN/3ZPYRYFPlngjXJwuebHI3ANAAB4lleQQpaDISWoZZjrGkj06/Uwer
d5TCLUmJarogxJRqqGwelLwELPPW96vOBMSqdNmjJzTFSU0mmm8MEH6dZueM2mnmTjuA2Vx7oJbd
rJ9Gmr/8DGfJmQ+z8yZmLfV+QzvgBPlCEycLQXO4RGnPockJbFFh2PQoO2nyVYnv9Xrv6qELvk5T
WzcHnEDC+gLa08i2CE7C5FK1Ck3Kkkp8vST2PHWgnafB6lHO2k2lgxEl+JGausEmVDF6Yhtpdz7D
TwxfTIr0XO4J+srsUj93MOE0jCPoC1OxCCSEpnrjeLHFQKpE5LI5WTI82J/KwWJgCTO5uYOht7BZ
Pv4zEmvLEtoMCggi9aE65RMbxHcrsSto4qMTSEJkpmKGwCdnlmqO/YcSZ4ni7OU1smE6Dk4m9qBv
Iwi0PLGX1w7vaOjRpUWLOSnGKb1ep9yO5eexACZfHLGHTarpVJCOjrdriCsh/ZNVmeJT16GOkp4q
uzZJha1R/jaagYs5yEe4ugcPFfU6Z97SA+9CvYPSRZaSuLHJ5sHiAFs42irpx+h61fSmM1oFoc39
LKsw68CDd8SjjsAtxtuyF2aJYGpgCl513vIL8YgR5GPulByNsxbZa+DK8YBQzEnrhiV5dvKyu6bj
mLBpDs1EomrE9MgCgf2bfFMD1Fm22H3lZNY2I5A/xWtY8wXfN79NVoJ95lQCqzXGTtwXhoFwy7kX
RHETk8x7ytzty/IotM97KYep4aXS0vd0deHN3ph8GaMpQbcTTVIIv0gDMxfKbbaQE+QH0Qkzd8va
lfVlNTnJqHdJ2Udg/PkAtAh25dQsvNvBGsHPoLzQ8Qi2GtFaz3t4UzlmTg1HviSUWfc4dkPmVTie
DUoTXJZJeBdicnRRb2J04fKnCs1MRhZtCU5s+MSYF9ILSXrJwZP3rBd/Xc69yeX8RF90mceT2QVL
/zimzsygxC+ZTw+wj1yjBxjH02bAsEgMfp6II5CIJAYzOpmcvjDw8Pgq4cwCltayrPmbR7NqvQYm
bEMuS1XKcYQGUtJbx4ge5nAbrMZiaGtNKPNdo9lsDt0QI00W1s2OOeSDzDKJfKIa5kfcxwlvDbsZ
U5mYgURI9OBGFB8OofQbdLFJQogBuMdw3IMvrgA/mPMD0wkMYcoHQZw3oVIRk4OjCn3sR/e4YzP1
j07koNG9FBF51MvSq8fSpFYI28oaKk7blH270+PYm4lRT6Z+BDD8GUEPj3OqP9hinmug4MlqTty+
tDQDifyqWeKclhN1iTmJIHldpjw5wZljHm6COVz702iYnfIYQRWDnTiEliA/QEJoJHQGwLr5GCl0
R6zK29pkoi4CsMSZ6eXUOBeA/NPTNh9hRFyS8A/Btqdy5ZZ7rHPNKfDlYFHGq7npZp2nBapOC3lU
0RxbOfEKVEWY6BySUMjfTmkNkR1GxWBuHdIFO+F+TtHL1XvASaK4DBXFEX5xXZhRaEWagKV5jZgX
Ym5A63ITWFm/0hlIvbp49JrZnNCXl8gh4RIwhpVTmFn5fm3t39SMsMCQYLPgmvo07l/XjNCegAsi
y+nrHGtzzhyR2k39nUWXs5TIN3U87x8u+baqRpkKiRVfmHKeG5E4vb7kotCHsTVi+H5AO/ipfJka
Je10tq73n+73Sxmip4u8DQ0jWlMGV/MLn9VNE0CCVCe+ZiI28akBojySFBKsiV3vX+u5Gvhr/dih
dBw6nu+GULd+70r1sApK4wH8dfYqZJzPsel1mYm+FinLENy9w164As8qHodaoHWyQb60jcqt0i7n
bqoQprMBpM1UePqXyPyz91Hjqm5SpNDv2RPQ7p/46v3b/22oPMrCJLaO7XEcd23z81+GasZeSCNX
5z/qzJm5DzYocyxkc+UI9f6lfptzHoVhXENBMlFXjd7Wu0mjMrcmgXqUaYQB5DFeony6R0rKLBHg
X8hj/uHh3rZQ8AxxADlD/6eb4IJ7ff1wXdt7UUL9/lGJ1MQoPbPYroeMyP4xcaXZs2JJvk8ysfD1
jxKN8e4D0Q71pfef/e0w0zX1fdPLoE3qO87bGTnVeh4nmXhfqElwdFzSlCpVhH8GEfD9K70dZdf3
bJ4WFjlXozj2pnhdkBiCBsqdL0PdhMUlilfmaI4Fp8cmn7oma3z/gq856zRNUDKg7EyT16fDR/no
9SDrHJHyaEIKvMPwnBnUebEJcwTFhfcad205412QJUsKOr7wU3bG92/g2WDv1xVIquW50vb8ECQS
j+6+vgNOiThxqrD+0qb2ktR7ellrsafqkcr85CVtGbvUpMaBECZ+/yyKW742Ja8q0LgmnKLJbgan
wtSF/1H6X1jFjZAep4W1jGq2hB4gZNTvIpiqeKxkTqGJ1vi6m81yXIZmbHZpbLPwNx7RiVxEhwPF
IwfO2JSRvlGi22OwCuHnNKO1DG+4KSyTW/Uo6BEsrM4NOcUYchbvDF8CcpsQAi8fr1SnuK3wpUDf
k9oTNYvCNUlTjsOzyfhcxyTLAItyIondY9dCeSzJOyqT7jiPpshSF5Rl3x/+3yZciHqFHSAhinLA
71N74GSRWva6fAaQ4pGzJkqbI5BctckAfpas37+kWbevXjihVj73aFARwLntzRynUYZsLtDSzzIB
FuYhaSeD4tKPQigKV3ZvcwcbUcqBQ9TsxCYptLAI5pvv38bbJ4fQKmwip/FFYs09t79/iZ110NYT
7zL9XDSUP88QTNfVHWBZt7twe331/sXeRhA4NDDpqRQFaJAga/JmkoMUSzJIh/2XsYVmeu/noZkW
ea5MZvX+pdw3S5pPB9EnImjLdN48z36THSQQssqyHt27utc2ZHvKlzo5JJRROemi8MjusKHhXfG/
kIIN83L2PXnPYc1HqkxR1qUEw5HH9O/V5JXkoQ7WfWTYWcIJJQ0JAt9SdBZMWWu2TBkg0kZz6XSM
INFwdq3ojtyOlgOsaWMVPnsRkCTTKXLGysRrDgRof59aFnG0PNSNnYgXwth/1Fp4M96MgSSu2KxT
ESK38HYMfIhvsgqG+W6ocrMzxw2tCjxMpoaT8/vj7b2Zz+adErygV+HjRV3/7XyeGkVN1RHxbSSa
52sNPqXTYmxNqj8Q6glBL733EpAOo1DPtamS/vwKa2lTIbAm0N0PvghNPZOzoCLSuRDvqChYRT5Y
60XPUg3oYCmkogEsDhyYcOOOOR5nK0FtPPxs/NEtMk0kq8xd1s6KEzA/w6nBvPDVz7mK9dwdh3tq
LoxXsqnxWn5q3mTukLVMm3Ak8Dc73WWmsPyzhcaKZO7mBvVMry2myuFtFgdjzOYP+230+vUZHRs6
+bYLYAmlYqP183pPaHmCMbJV/K0cvfAh7/AKP7i0R48B0EFh/Cn1IRGzPF+irIx3SsT1sXKL8n5M
MlRgalheNE0T6A1Y/ECeSnV7F3N+7a/LuUdCO41GfItkflPRavsGy6lXm6Cz0mVLLyf4MPpxc57a
WX/JjpSunNbTsdhZfe79vdJHHs/ibspxtMa2SOyoGhb36CCDO9QlVj8A2Ltrwa5UHERpeZchUuE7
rZZ2T0+8vE/p4Z+VpUuXIFeacl6Ddl4OFbv8AmrCP1/mBJmeYW1tOPmqC29d9udHlTaOj7V3kFLC
SPoeq426vp1Cb7jPAAqCg7ItnBEs6nafEb7pv+M8230KRN+TFqGVjBt6fqBNsMAGoV80w4GRmbUZ
RDWelXWzR5thpGCT5vnfQxSgXBHF+B7oqWtu0QalJCYcC9Qpdnhb8Ls3Qi/2V3fR/RcnXMVdOvjY
fc5BdV6EEGNFtmTn7y+y18GaCUFbmWDmkyoIdI7ewmkayj8hlnD1d97XfC3dGGWloDSkh6Czg7v3
L/Z6Qb9cLAQoZ7Z5cri3GUm8ClK7TtbfAzuswAjN9i2sPxcac1VcjsIbOP8lTXVDixDBp/ev/dvM
f35MsDq0bAjib2ETg9/LphBd9b2tDYPZwxpgPlSeA/Dt/Qs9f9K/tuHnp8RUB+CB0Xnx5NtD5OxW
hYsRefrdgR8ykn+wXWwaDjwZpnElEq1uFX/Ec8LCGK70Ebr0RpWVJ2PmBwgvamBfgPWCDx1mAWe1
1YZ37Lc9edJQ6vuqInmBfl+pjasdcQODs36qBi+6QPwzvBndxf1b5pxTN07j2GqbFMkHr0J+CiR1
FVC9KejFOZOksNbJ5XtuJNrydugOTuLbj/asPShW0vtDLvQGhMeQmDSANIhxAfTuvk0JHCvs/5+9
M1mOG8my6K+U9R5lGBzTojcBxMgggwxSpMgNTBRFzKNj/vo+UGZ1JSmW2NXr2siUlpkRgcnx/L17
zx3JsZhfwOBz8qPYiLZGmWS7cR6/FZqbPeISH/1ODxl61I1iEVwykSL4+ytjLqvbmytjL2LNRQ+i
IRwDk/V29dPSgKwTGsYvYcfggHZag3HDQSbtAxmdW7/HF7+z85ZsIABYOdOeMt+V9K0ugc7AfyQo
UCEnIhQ7Y55onDXEceUx/XSvSZXLeCrsI4zlLQAD444eaHYqFS7aymIwNnlzOzJ2SQCXeHbl2mfK
xr4Ehhu/TlYSXxl2FW9TOsW7OCyrU262WeuXgeyepyzqvqimnt4oBWGAK2vUho2ht8j4yScO74bM
RYkf1SoHEI1E+/Ytee3Mr2sYsTbvxFsBdOwYR5N40OhqByuGDhgff39yl3P3/txia2a7b7Gbtd8z
ujpawlx3O3ipY2Fe4SxK7nHDT2S/1IV6pQ1LAtvvv1FbsFTvvpLagC0OXH4keO9B+ZqqZ03Oq/MH
MRbiQNuMcM+gm5QLGpXJhkFEy0pvhs1LZajZfRyO7THGv3Cj9K6x+f1v+WmlePtbKDVZPslBxwqi
vRcDNkNuSifEVB6ODBjYt5fBU4k1qfdrgE7EaOspHY68BHgPLCSa/CSyzF2EHNanT+K6HgPPPPKb
0rJJoc76pfVLC71QZHSZWrHc1YYxXllAkvehaYfEa2CpHlZy0nSU4xWuyVWjYZDELGpWWxySGDjS
VrkEt9fzHwy2An0nmq6nceB1hl2x2oQDb2+v1IhkzBnzUlEaOcGAWZ2RdgyylhkuQ8970kWmNbWI
vG31sdhHeYZAvbGRy3AnMi7yLLp+14YbF4xcUdTh4xyZK7VWhohdon24HCrSalZlTLKOx/krtT3i
lKHZqlaoP7RNGX8lw7J9FWRP0erpEzLxfn91fl1/8M26iOaQroHg/KWvZ+hMQgnoSX/AHVRtkBVu
8ozKY2JqyCVjT2W/zLLDZFEozxNBx+RqWT3ZNJ/8jA9uWFw9lM0AE11Bb+Dt+oNSSuZytrMfAYmq
nf/zgoBDi7JjnFntRp1hfOBs6DaTBcinAm/1GDnQf7hPZu3ukx/zwQPrgCBQUVvqaC3fK3bnvBv6
ckyTH6GtWre1pcmznimKv1ABL3gvdlcd+VSHShT5PhsN7bKF7kmLPWvH64UyiCC5GPpjrHTGK8r5
2iSgO07/cCz8y+2G9kvJYFvoXU0ecTTTbCrfnbI+D6bcrUX3g653HX6hsjClRyeRFHEJllq3+pSZ
kpwtx3cas3yNZtWGsQtLeNgapHzdm3jayZga0i86DDMmJLwFNk3SZJzuMIH6VjPu/eNC/8dncTdV
P/77v7695HEBYoxNyvf2jWti2R3/5Tb8JbfwgqyK7ns6ffA//em1cDSsFjRCSRq0EJtSrv5pqHPc
v6PjQPjNjUA3i3HiXx11VBbcHCqZhjjRyV/5h9WC/Ale967h0szXLLQl1r9jtdDeFpE06WkK09Uz
eYAXTun7OgYMSER7AUdST6pexKRQs2+Yxs0bg1YmQF3bPfTqc6IM474i0XNYJaXjnvuyb3esmP3W
qLV6q7YxI62/nMbrP140fyu6/LqM2Ub8939RRL95GS4/jYMzeZp1C8Mo76G3a8sozclMkVPv7d6s
yhPONfXkzFbHb1ACE7FNV97GGvKKdYzopA0Nl8CAnmdpdLvghThX7UZSPdfNGg1ibj/gwAqvpqge
6EVEUnvMye2zMHX0FbF2vaU4fob4UD0x0gcR4LMvU5zdkAazjwyvaCMfiQwSFb8Udtp8iaY+3BEy
TQ/Oc82sPjuBzJgY0cbL6WQUcKCaTkM+OCVraJ53tdNFTbd2Gf1fz5rVfXFLgi6GpsZhjeYlC1cd
68EzgQDqWQSUkqsehEbixeQt4zSkvNE2fUD+4qE1yizdoGsDIJR0Bvm6ICjA1A0AvIL7MQgVkG1z
c6jDRNt2nSG/x2rUnNzcHH0GgpCoy0NVWvLOhnp+DX9rInSnay+CICIkUsE2HduwO1eZm1hXCH+m
YxFGGyVOUurcTivPinAfVSMBCBHLsvRBVkdfUUlW9krtzOFSYfJ8Q/COO3o2reH1EPfjMbRn6Oxh
dmqmDm747BY2cltLCzdoLcRzI/Nk5VYRuBZ6QLNHLyS2zqqTVmdMm4aXB05+bfazjaHTaLT0Ei+f
NL4kYRORnqjEp3mu12IK9A00v+FuUlX8fYza9qNVmdssy4tNZaNU9bTG6jxJZ309F7a2w0xYrW10
TytjVuv1qFblXkC09jSG+Tec9frCsdJmQydSPYQadK+lNX6INCK3/aBQs69Vq8m70mbEXDPaNL20
U6pbfC/zlVHo4xHcFcW5HVkbQRdkndccfQN53cumnjxNkFsWfLNebGZaLDTR0ir6lnLbs8lqRhT7
qBtnGrxn1e6HK1ih/YU5yG6didjdihoaRavAStAHUtDmojXOEYl0+CVnfRU2ccQt3eQ2PEFmT9Tr
tUD7wod4ypgpSKDdbm26g/ZND6mr8wS6qY498pIeBklf49jsBLqBwWP0bT1KIp5JGLYjba/3VtL4
5WBMJDa0NjiFvtR17JuoLpyVXuc2CBa3zkBfGO7kA4EJFzlOoNwRqUKxIhCY7dGzaJS1ZmmuR87j
vrfnZqF/ZdExJH/xgvYIZ090AQCwHsYBvZhNNukm0AgnEN+RLw7o17OB/E50akc3c11O31zTHjaT
YIPGL6A0I099xRSqJrU5E0GP+CkzMl9v3eHGLtTY3Nppae3TtvniRsP8bPfzCDNCij1N/RIFOEnD
fkWq3xUr4fBIarXT4LO1JhXX1Vxo5II3qeuFQzFMKwxQ9lMR2G7nm3UzglDBydxfoZICZ6chVlvl
bDOIRe+ZOx2n0m71lTv1/b4MrRI2MYtI7iXEX57MsrSaVR+H+okW0HBjNT1oirmI+nE1FTI7QRuq
toNOEwY1Vl8qoBS0qverZma0z3JwkUcumRVdkMGka4v6HHdGW67HTDcug3qojxjpQJzYRq2eYibd
d+BPlMzXOiLeVCI+jhb3qLtuIB8e+tlsLnGiRiSpUnNA1yvucL/CgZ+63M+rIcUxXLL4mjJNvych
cE9i7JDuU303FoDKKVO+VgatQm8kOfysw56I16heKPnDip7ARqi5+wO5dX2Ycm14DJ0o8/pJ689a
29e7saz8WbEUrHhdGe1UHeXSqq0jcRG5Pdn0Q9+AMy0RHAaaFd1obNYfSjKyzzYZeNpONjK8FkJU
MN6mNkUnZUfyqZxUNAyCXo25bZbI9oAE8m9R7dbaytTG/rIl25U8D3Cv+K4MJ80Iym2jE7EfBGuY
veTrMIn3r6zv7tlVomFT25Z8srCuZF7oqvMRQQ/wS6hu+yYlAZaRbr1mbRj3iZ0GX/u01/iDm451
noeccO10QRIXiJpmAipdNdcLICy1faSR4YYre9KjZdij1QeoF1jD+7buLlo6cD8v205xogsEZ7Te
OoOD7DV7LSPre2KowN0cQau9Ho37WGurfVLZ9jUDSY1vzb/r8IC4Ec3UOI1KdSTFgyXHzI7h5ATf
R1nuXbvL8VgrSDm1HJe8WlRrJH/J1YRwfytK2odwQUb9VPCgi9UQO8OV2emqp+tk/ObRpK+6hj9i
Go9PTKzqm0Y3xgvmlyLzZBUVj7To+++9kcmLlPa53+TluF3qkudMgevKXWoaniAbiKUjsXtnDRQ0
OkoogLB3HVIFDAccIwGZETpX0H+2WLNnnoQ/5A374gloFvoY7Jr3FiPSYl1bdfoscEPB0SEKF+CO
QKLlJ1KZGB2TRAz7K7IHROBIdbeAjHCIdr3aPMYySu+BInC5om+KSPqToor0PLHbSNGeEb6aIwwx
RGNDw5SRcSnjgXhfdtf6KUgLQdpHVD5NBB9s2k6BidmqXK9ATXBmKyjTngyzzvnMuH/RtQUIbwUI
aG2kBZdOLbWjZDnjKZLTjJ2h1yGZw1+pVhmxetwgDMW+geJ+lIpmEXCv4d0a8DccSOBV7IX4oizw
6JEYYOIqhwKsKvjlgTn1FXjl6Uawmbsdsx66jsW8APxgpiubTspz6MLvpSgyLyOzjPyRHC+daA+2
OehVpZQeLR8222YuwrULcsFHNW9/H5KxfnZcEIeADBX3YAs5LAUmaMl1npSoX7S5FatmaOa9g9UM
pWvZWcc2V2exon3YEbyrzAvjhkzbY63RBSDtFbW91xTCMj3Kk+YBMeOk3ADbzcW246UPgatkJqFy
DwRocTPr0KORDGCngF/epcj4R38EwR/wahXUX2VmOLfjCH8YTg4gW5FM1oXTpCy0kUtqsFNaWXLZ
EEs0Ygaw86ukcMb7Rnfrs2YM9lMdOMm2tELak2mcKt9JFVYOTmnXxbaWzUiMSZirsOM0JtGr2o66
bZxX2jWq7oiEkIp81hDd7is6YxF7mRqq+8pJMtUryp4YDaOzVH/s6shoLyzY6aX1R5H9n23dJ9s6
PJK/3dX9Yyv4t/L1byC+u/z5bQDFH///P5gphGVisnKZ1lo/oYn/3OLZ9t/BlRKLwHD1D2zKP7d4
DhGbi73YZdaL28Vi9/dPaIqzeLz5l0zbdZ1/9e9AU/R3+yhGmibpoLz4BG5bprxv91ETKwntuVHd
YToiY/01o+U7TsE+WVDXA9OwWD1I4lLgUHzVUsAghvykTe2+7czgV+QnsJHV2GQignZ/9kT+MkAv
TeZEjkN0cNlM6lXnsG8jPWgmnpBykRdUoqhYA7LgsqpCIkB1UawH/VEA5ZsjSGjQRVWAy3HpbFoX
34kNLDci/FmY/eIL9EHTYo+pvgvirzBrrLqC6UD6lADRW/46CbFi0PRFzkg2c7mSynoy3Z0oqSLo
HFvHWu2LaTWrLZQppZGG4asp8HWjuJ8cDF3cDbuRZKecRZFw5YuwYz2Mk5nZFgfgZMAMHWUpOzEY
tIZcy/RIAM4NyI6O2pZkesVtbyz3UTOUtQztb+SDgXVMNFDpvNcsG2msu1KjaE2ovd+zaMBBPo9K
cJfUQ7MGHb7u2+oJ0Iu6ZVm8DqV9AVvyeQ47SvPUq60h26IddVZD22Yroyi+56NQtyn+UEqK4Xsh
Qj+0OnksYElDuay8ypJ82byJeemHeRL+Z1n5v0WSMnfk6fvXWI4NGRPxy1suxx//zz+aRerf+QiI
Azi4kU/bf0nydey/s7xYywxuaQgZNsvMPwBMJPmqGquJwYepDOro8vy5lpCAYy79WefndEiHJPfv
rCVve5c8xxZqQAa4jNr5Ky3Mt0vJoheZnarsdpR2zNkItQNZL/TIPYrOcAH4mU1xRCROs81lLP/J
MsIB/mU6YpoL9xUB2mJvRwr0i8qvrsPZZYPWbodO79f2lFtrLdYzUhPjfPeXy/JR9+mjr0LCCBxK
LPqYd72nxkA7rDGx2uKBjLeZrg0rQ5JghxC1/n8cFafSRTSpcdHfj3FnbUwrVihSysYx3o54Hfym
bVOvHe3uE7HEu47azxNI5xmmClWWYTrvjoqEny7FiNlu3ThgqDbpkNA76xXxtx9idfSQnyhL3nHq
EdpSftLQ4x785eoxledNx11MrMHyjvjLO6AlrjIwqrbdKui3yVgdkZproj7+uxcOky+tdV6pFjO0
9wNRiUFX9nXQbRtXMJwRP0fV5ljb/TqpckJCfv91bwVUyy1pIjymRWkgdVZRFb49KJNcefZRbbcF
FIkvMm1+2Ib+6jDyh3iUX+BI/TPu+V/OD349jVTXzDboj9IA/oWABpYkYc9TdlvoSyY1qYu+WHXL
9e+P690L++dx6bypaUiA9WFc8fa4aLtQNdRptzXoM64MRTlC6TsxmoMgrObmH9OFf3lMH53Fv37b
u1sD8V1Y473rtk4/aAiw4lXY56TALB1HXLX4FNL0+fcHqL+dXP1x5RCRWibebARg75eyKUotZxh4
7LTIEidCabN7fBsMzMqZfLgyBNdWn+1+crw6E/LFQh93qExj14VNue1xe667kXFlM9jV93HE7zVZ
wl3pNPlu52ZisB6FnpbW8ycL0/uG/XJlFm0xXftF5vjLHedIyLVly2MUD51I6aUNKVGho9mvFcUA
0kaDwKtw8vsGZ2+tE/34xG5ohCzqVFc2aWRYlUP3hJr+z7f+v7yK5ge3JhJ8tNg84XCA3g/MEzcj
rcXMWhKAorUeYDMgOmvEFWq1iHRD+WWMDayWg+VmPuK64jAWSYNWLUcxlePuWPVqAddeJqt6KtSV
QQYHPVYHIikqCqouvWE6Niv7GXWuT64jWcv24k0FfHvfEcBx3/ZOgF0+rr1GKPYGuQ4iE1S11Drj
oU3pL+JtpWgKTJfUZvMiEumXbnAggooJfRpi4k0D6A+mbnsqXXve1XTCKR8BwUKXCo5qNKkPSlP3
26Qg8jowp9d0Ms6t06YrfKckXCIfO/HJxeb3d+uvD4jDHbuMAhkXAQl4994dZWjSWV8uuoyulBRV
Ec2UvRaPd91MA7vrcu3ffiT5RiSEDGCWLcj7WarbjL3jzmm7bYJgr0mxzrTwu1uIY2OQVUMKw9ff
H+Gv7/ZFlQLBgZmoS+nzbpMCaaRHjd21W+yebAp6MexDOsxIvJvJ//1X/XqbOiaoAB05L1pypEZv
17awM5mH9yVvQac3yeCttX05dPYnJ/DDbwFlRpliLKLPd5csB8iRtwMnUEF21rD3d5UdWTHO9e8P
5p1kZFnHOBqHTjLVIvC293LhlNwZzUKOsKWLUfrEECUba8zJyZNYjAWmfEoKbnw8BOGhcR6I9diW
Io0/W5YMTto/1SJ//AxKmEWNZiIOfy8Rq+tSzHFvy60gzns9MIXZEKzTbsTQxg586lnsCQSlpayW
P7JysM9pmwxbJFr9ZT7PxoEAp89ka/qHv8m2F6YWVCS8Ie8utMB1F0SG3BZhV+wRIq1dlekhc5L6
KiCc2ovsrnrMSJbxslqZTl0VT4v2Q/ddpyiBSmc/MnrBV6kz+vM8PJHQq3t13Fa3U8EYp2pjc4f4
ajgUU3ZF4PdnxcXHB4DmHKgeIjPAqm8PINAw8U7OwEmNpnPY2NUGF1v4JWIV86raTvxAaqqX21bL
G6vJD4h5vzmxfScby913VRAAl2n6NXE27k2JnRjZ8fxjNoPiYDgguIl/mcDkJwrvijbbkPNUfVIe
vZOp/Hlb/OUI3j0FQ8vIFPcN1FQlCQ8BY79Da47IdRQYH3HDIt/BUU0SdW+UMD5lRaT67x8Q48O7
AHEckmQmysjd355EB08rHvVObhMlaisw+o75TFl1TT+yYMapvpRZPz7YuhZ9x2zYdj0oglKHPGpE
iIZCudFVCQ3FEjatbW3I4cN0eKX5wi3E1sSDBKT9mApNY6m0b23g7iY2bZ9JwAO9vGan9aZ6VEz8
jHNZfrN79daa+KJQaMQRkXNmfnLOfy3dHIvdINhd5AZAJN6dcgBkzBeIMtjWSfZQBFu7TzJfmUmJ
B75ufFInfrBso7RhY/gTqob05u3JlRmjuoZFZ1uFxatLjiRvbUCuggHvJ9+0fNK7BWbhpyGOE7RE
1PeFfR2EXWUHJndSE96l9KcfwFegPQO1Za3MKWUYrjLDPwAq+EyW98Hb11LR2GKz4sVE4f32IFsA
j3qQqBJP/vRIiOX1aNdnVQSvmd0+s+W1/N/fsj9rz1+OFUEErkY23KDc3n6h2ytyjGEQbdmGF+fO
oO6ZAsOfGAB6Rj//ILzproyz0Q+niuIGZI3Xy7DxVaqV3/+UD28m0xK8WX6CPd+9luOu7c2o5/kd
nLL11cqGOszwhcl/GQJh+AxA+MFL0yJ+bgmKYe/9i9/HgpIX5rj2t9PUkNFQaYE3d070yR7xw/OL
kZOp33J6Mdm8Pb+JRAKhiUpu2SM3ngPgy++LBMVi4Cj7AR+WFxIWhkS+BvsbhExlCXUnsk+5mGfr
szXy10053iZ2hWzKcWz8Ymobps4k8Trlx/SA8IntJC2pmS+nHk9yiKfUq2RebKNlWlymnfrJY/UO
GPhzhWZdRJ5uUrdjhnl3r7UhohKjUJstVJTouYJEYaJKCduTjDWT0EurtHDHMYiwV8pE4seqt+rM
9NWECPZVzkgj9eBjDpd9ZMD714H2aJ4ZmvLl9zfiBwuN41qWxX7Ups5573aMFAdLEkasLaBMBA6C
dDEhAfhQy8efnJIPvgoBLvJKUlhJgH7f+4kTTVZ1Y9fbdg7yV/Qv9g2j97wh/0T9fxzW4mdcbHU8
y7+sahUhJ23liHpr6nFzg+bL2pSTHVxANaGL+L+Nxg86Wh8sYnwTbRFKREwz7zsVOhqvpOz4phh+
uY8ooLrNw1pf83YDlzTmtMjLaPpk+fjwVLK/ZnZoaUxx31dgoVq0EL/qLUl5ROGYI2bKJNf9RtXl
J1/lmh+86Bd/novaznbQqb27k51UlF0I7GBrCSgaG6CHLdHGkRhmeEBBgYS5kbqPYaCFomb0g7Jh
59iN63m0jfwmd0werhidgrsP5JTd61UPgqwpUgc4TJZZ8YoY2ehbCcXrMjUcUxKWk5GfIQsNIXjB
IRkEMZUMVdzeHLTNYKjGdGHCcdjGpPfNYFIa9BphGml3VqeTo5mJEbNSouWjtTYQP+lfEePEoBAT
miXhqmIHE6GDwWfrN3HaRF9kVmrTPsNeYG6Jo8zFWlEr7ZDP46hsZZf28srMiai4FG03BTeMcbNi
wz8rA1l/jUwJERJuWvhF2ovw0rELhu0d2gls4Gad3fYKWPZDUyjlTmuwi62msNEb9DPxfS4tQ6zG
Dk7k3g5BN3hOV5bpBkLHFK7zilTWY9KznSSeyq2YR0g5uKk/9uaEYK4n4fQiV+AB0XfIK92vcnMp
rmLH0b/ZBOlNK+ywozdji2tuK5NQyS2I42S6HgK7vy1i0bQwNGo8BmqZOyHj/T7s0FxH46Z2Rjcm
MiXEiSSqcJ49KRN3WyxD/3UWLE4VVdGZGtVMsL8kUY2HMctLw5Mi6gGmV5VJ3kt3Q5930yE0fAgq
PfuaKY56bguLvOE8GXfKIhExavfUobBGX7MZiS86I/VZ9SIiFJSUz60u0sFP3TTfhF1/MKCFeXol
vyWpJVbIIQIwgaOBP8d4EYYyrJk4EWCCVGBryUFduyK2tsKdwUINArsnzP8LKarx2W5J5xPdhO7J
7r/NNRr73hhRjYzTyoyzexUpm6VY9bXp5s1aU4v4OjUGFHRqrF04eRZdGgPXg91CvJIx+sDZMLfg
Tm9iXKYr5oLBPnBF6o1J2lFUQKXPeEv4UtrzTZqN+7oVuMqBefJHekrpLqG3bw7pOOr+rKZo5gBx
rJIo6L3UTvOLwYgWlqVzHTjinCvRiDnHiTbw1WZvAjbvBzh6ttAO1HMQZtUTxDr1WEQ2UVptjV1I
bZtXS6kLD8ha5Ts0rLfEAph7aB/wT4pg3CMN1Pdysh1SGDA8kzgfm5W2Sc3pa652NdjQYGeb4jbu
pq+EpTJKVF0adV3wNbeUEBlRmjv7vrOLTa/UhMGayl3qOsFBQtbzrbB01moiFK5DPaMHcGcfnWh1
jhulv66B4J5lx5hxMOSxnQJ7lY3ku05K8UPWQ7VzjDbeoYknCzl3+lch2241xcNMhyvt43aeQPLU
xWywNdfVhhTWMnZbMEkO1kGdm+chBx41+nbNPoKXKYtEwrTxkUSG9KrGcUJ7hBQtJ9X2iCknJBwt
RCdtdi74C/ouHog1vBtzkkdnQhEqH6eosWW9mvRADKk/S715xGy7UZOQXGKFJNFqayt6+R3sSlrt
jDTTOz93GrtfTSWT7aOiWDjnUuh7+Cim3lQOtGdVSZO2Jgi24UytgOxkeEfz/g7A93itYya9C/Ii
jfdDgr7WJIEZt4zubOCGIXcaa5pxESTGZ0sNqCfp7y4STDW7qHjJfgcfGFpkI4Ukww9mbJCqIa1b
0afBq0tzv/OoAkiV/Bm9N0/O+IU5U/7aICTD4pBL7YlI3MZni2ae3EKvHsnoHXwiaadtS8Vy50wi
eexRVnAzZuTJtnp9mEv20zEcl70uDPlAF26Jx5DRvISYcydEhlt/jUja/l5XIt1Aqau/2rUe75Im
aLM9YBrkuJMqH0DPkxNul8PgW4GZQwadJQ8HOhp0oSiFmMIiXEkouPbQxlLfpoW8ZlfqNpuUfVO+
yysy6lH1hP09GMIlDNmMNWflhks8T6kKIsFyRoP7CnDmcg8qwyEEAAgMMELLYjcdcd6cTuWecCMO
0Qa/GV2ARuOnWml/3+tjN1yGQRCi+qvxk4LXvCwJwDuKSPCpBoYtgfD2tm91c15RiUAVrKLolAyy
eqJ1p69pnJkn5C61tS7KHOE0juQN4FuRbzHNhacsq3rbq8zIPPEQ1TxUXF2a8PUhBdZ+wkRYPTew
pG/E3Gh3MuZ8IyyetrjPpq0TcVKVRkwXCrfmTWU21bO57DBBGM/oG1PIIuRsmfHOHHM+VunQLzei
PlSwl49zL6vndqqar5jGdPI37Po7blCSVjCkcFqJfw0OId2Ibee28sUdpHkSIMbgH5dueBpjLETU
u3k+vZAmLUgIqfQBThvSKS2Yjhqv5crHZxN6CorSmnSLKClYoTpoo/ACtbtKm8xTbJbBl8qKQhhL
XflkhcQGtl00R8gA5kBbYVaWL2ZH/FjYOigeGzXwQ6K7L5qcg8fsPH5xlIR1MQzinbEkHVaqEp46
kkQgGjsmFXhBes9JGHWGsnDJgkbNmiZ+nBKtF+Ut/wFxZs4qDAf8dslcIWpAXFzRxirkwzTRtCZg
Qb5guTK9IJiyvda0y13eRVXHzEU3b2NMzPfIIzrbg4NB5J6ppmenbapvBiavWwWCV7aCJhWdJisv
NEBaRfM1q+fx2rFkd69WY3qOl8utN4FzNMmZO9ei54tSZdq4tk1CLEVGdBKSs+YkmLjUUJle1bmM
t8pIdjM2QCc4EzYt9rUaEYtnDHxiOadnSvbxC15q+TIPhGof5oaW+Bqj2fRqV7T5vKCLwEfSb5Fk
HYAnLTxLKYnAFMmcK16sWMEZRgx3d9XJetrnfY9RPuq4k2YF1a5PA4k7jTUrOmVpUmpers3lNeo8
mrhI7rnWqnSifm8ZpVN4rmxfS8hGJrMLrNl1PtSvSplo9yIkDLcfpPaDHE3ojDx69Q2rxYxiNKka
z9KLKSVy0ux+6E43Y9juyRJSqorTYvEml1t1SLVmtSAp7mZsTGe3VVnNbKv/MVZOfQPhkcZ/rVdX
bT9VjyO6zRutdcJTYNXxtgU0j8jJIeReRkuYr8PzXUAofqhRwqk3jeJI1vgyBYADxZiThx3xkj1x
sKlIumARw3VG37Q1OgbChvM0S6e9CvIq3PZZ1u8EEL59zWvzaBCu2K0w8MXXmHoXmKGQX5qqJ1+b
GLMW5+emklVV+UFfGc8oWc0NwrvZqwQp6OhACfXpDWurcb5WTDRB+2HSAcNl5NMZUt94TREC5lok
wT0mCeFlSnnbuuKyt5fEMlWN2cs0jT90bnJV0/9RO1wMSV41fG1qndSBNPCIHOWtZcyM19VYuYRa
W51w4wa3VqCjbx3jLmTRzWfo4gwba+Ks9mbcHvppyqBQdv2lGg4NLgi7IMIRpRClPiWgy/iPFuo3
FxjlHqTqeE7L3ngBh3yoY1VjSXP4w5D1urA0iMituBjHRDxQb6vocsby2R2WOVPZbiI6y/s6KG2m
ZREFaQ+85sEBM3ZWC6TF9ljtrDKrfXdQYrC35Jw6w/yN/l/+mOaAInnncJJ0RYQs9OxwPHuaROQl
aSr3qYIAsQ8U9ZTmgkhCUs8v8qAbfZHp+Q1/sWnKo83vasViqXPDcyf5ks4M7OuOcOwVjWl0RHYg
vrngV+4t2Wa7OLbvx0TNt7RLI+pASrlVvgQMlfEQXcZQuLFh6vuAOKvnSA2GTe8oUEkJMPQdtOj+
0PMwov1tV0NKqzCckF1SXIiHRJjbwhzLDY8TC3CZsDsNrdrdLgL/1x5U6cNYwYxzczIz/DAXd1U0
JnCzXbHBvbMcmszuNdO2b6aeq4RUe6w3NnXhqmmbcB2OY/VjZtSkw6Fs46s64TYgGSKMCeAqUIRW
1RStRJ6AhyZI0GOAsIJwo0OhsyjoRZh8S6aRKE+Ec21aZ8nKFAohV8l4M6t4P2Ml3/AobojNJkiU
GRsFmd1d5cIMvkCuo8wQPfxdWyWn2Gnjs6M2s5/mhnMhJwKuAhAakUmaS2o05gm+all60eBqDC2y
eT9NZX9pEZNSUKMpKQ+cVRyqcExOWWJERAsn85JrD58JdbqS8BgxQ+svYfgnXxdW2Zakk4JXzgjF
tZ4rWhpdrMBICIz6ONHMXoJdexyrXZOkBxf23ZnMl0OT2OMuwLLSOzJdcHrlhSwWRbAoM4ajQ0s0
r2yP9H1h6spkp42K+9VlZso+51sD6d3LI3P2agznXgJKkHDYvtW+jpNo9qVuP2uz9QMEfv1ExZo9
ZTIvWbSk8sXOTGUDMzFcQ1fKbyaLiiWbMP+sCKhCAY2SmSQGddz1et7HB8UoB+H3tirtnZ2CQGPR
sMqTMkAMWBWTXZ5o3xBvqTtJWDIGyFiEIGUkT3meFDd67eQ3VkwfGao0CygomPYlk7r6XMgkeqkD
kog8XeEDa1QABxPk7+0kSDn72lDxcN1iNjnEq2e8JRTL2GeVwxvFHatH3pb0zuZMI5k+pCG5L4NY
v6M+Zmea4rQ5hOkoX/K0bF9kJ2kiSHwVr6lY7OVyboMnIOvac/oz170U03gt6zF40tOGTbgIYsX1
KhIWXhSzwiyuY7gleiw1i9uM5AUuEuEH5cbGqlBuhDvQ0ejGiNsjApP9P+ydSW/kSJie/4rhOxtk
cAdsH5LJ3JWSUktJdSGkKhXJ4L6T8ev9sLp7PG1jMB5gLgZ8rO6SKteI73tXfM1lXj0lWB9sZkz8
3ZgU+Rm/nvOW4Fw/s7cWLpl6U5pYJ7Zjx6MMpY1civoHwbOyBAY4Ssessjunyu7ZG/VyNJJgqqc0
3jG88puVRgrh0SIS29smlr9oe21ZR4AehjTasEz5F5noeLidtmBoJWqYd0lTXHVBPg/R97EdSXuI
yX6i7Dm2i19iQDy/GRpzoSKNvIrvf76Y9qjFBAhAT1In2+ko01xDkVPNPlHt8VMSIdkQCoyXbAUF
iHYon2z0Y+U+TzGFr8qClAUzm7NDjQHSvxfN6rnrbUXSSttXT/aEooK3EL41mKKG50deLHhIW+uZ
PHeoGMZ9sXbK3NG7O/4aHbDRzSBI2rxzNCN5zpZR7MuhLL8VyPQfM9dvaJmuPf15Iu9pQWKKevze
GnjSBzHqPEamch51Wka8ec4yl8jxp8omll4ngmoD9o/rHlyGV3HUCOHikBDdz5TtJd3wYP3L0o3d
Vyo7me/9oW0gMHwa3faUCogZtTnfnw3hNDQVluB/p4lgY33D55CJzk6sWh51+qMqOpTzHDNUk9qo
3EuLhZtLmPsrKIhIoF2LBJ0iEIrk6vtkNPWgWUfI3C0F8RJoA18MqYsQN5h+gpOmMYJwj0f6iGeq
VrP0Valkepkwtv1Jg/1/afu/I20XqMJAPv8FGv4/HMt3KQEAXbXix3+KWo8///t//eun/lah+n+s
VW4u4xaSUuRX4LZ/mZZ99w9kdT5fcQfc2kCG+S8qVMv/g8QypA6QCCYCNRee7C8VqmViWvbX3EAE
QniN0a7+RxTtpGH8kw0kjG1NpiAFkOgWrMG/eed/JSY0E5SnPWfTudRZJJohMCwKPElojw5pb8x1
mFkY3pD0jAyCs2aSf+XUvfk1o07AZagIZK2HpbtDB08W/IZsD/WND7BlvRLdYlL03hmfsSfil2Jm
CUpjx/42otG8a/S4f1CTr0W7tJJ2TDmj5t7FrCJWMDrk++81mWSHtpfl2ZUzxduz/Zi3vfmpTVa0
nHUOb2+DdLG/jNK3yhcziwb30qlG6dhynAmrlcUp+FOqhf1FdHPw+zj0JYXmSzdhtu2WrdnqJuIF
c3jn6zslwLqMU4DSKWtNg+GTygje26cY+x/hz6KssrVULH3BBsDamkylCtpUjs4RHw2LIHcv+U8D
oBoW2b2Y5c+88ReC89M06PQmxYo8CrGnCvJ5yUzGDulG8sBfMe8Wl6qoLWn3KT3MZk+MBmLCsDe0
jzmzsFHpkiTttnM1Cr59OkKgd2fmCDxCKnEbO1SW1t0w09p3o8+ohJLSNY4DVs7q3Cs/elWF5z7V
rh09t/0ivCOAi6nh1Krt/Ew+dtcEbhvJt3FqWQJN4QYZ6ileA0xHzTCXJwcP0LmH1aLTvSCaUWBD
5YxbFmorhj728OfUSeimjrqRJEzP9B66rz1khpPRfEEwOaE0h0VOqty6KAkSblxyGD0KObAPFOKt
ViaIj+o09eznbg4YFk/scZame+SztByNLzERua6OEWG9LEMUEUSH7MUgAYyOSWxjQyxkzk35EXeq
Xe+UnOPXzv2w6KxAgDhR7hFNWJNBMh2/NI7pqG5eElHJnWCgy7JqwiVug89ZGLqCxFn1kgMw2iYn
QAbQ1xZTCFU+Bu3scZVr7nM229vCFsd4aO9swlk3ClzOTaur1agmoA0EFQ9YiZvBHjhZ90L63iN5
Ge6m5Z/Z0VbQb4pxeTfoSNi5bhrtonF50nPZHZsWG4Oi4ulCCAVmJhu8DNpEnHyN8oSsM3BHaLAg
hTWnJ6464oK8Kj1r+aKOesNXUzi5ePEX8b3sPStoqLoDW+61wOolnRul2/cn28RTibPuk76P/NSm
VnxuHJe2QFXoYVsv+4qZCOx82FnMbFmmNdu00MogbjR83kBFSRAnyZetQPFmsqn8qCLSrdGJtbfa
zAt0y5u2PkGxFxaREtB8qdFSqCdm+44QqhQMR9hYylppPPDo5VnaC+7UaMZaiZRn+Krzetl6icmL
w5ftgANum7k1XTSx6g9V0xzLyX5qzPyWeelFGdHebwc9kEI9p06/r/QOs1w83To/PZb0meC4pH5c
8urHDjVNo/XSNc3eW+Y7KbQZ5+Yw71ryp8MxUt0mjqzXddXdTGXRbY0CDZMFdCHKydlKcpeeUq3E
TWgYgd87rAG9zSGYQhmt64AsZpooYOeZkgVZXENShgXR/YFL5hufrZoaAN4PZy+IfQEG84eD1+Y/
lLukm0bo/snhuDwNMFYIJk15pVFAHgYinrZ8K4zHOGkeR0lbmMeTIqjmOnuW/MjX0ywbIhcvDR7M
c10L65aKxjlVNZEUvGHs8nPtv7tN8qZrHaXBYv6F0d04xG6Hm58U1Q3xoZQsaJF/Gha88BQv+4+9
ObEBKbRQmXRvkdM+TlDsO44J8HIiLdwAhKD/xrkybMk3o76iNnt5lWIYg6ZHuqfzRu30qhmuMNrJ
zZzJzWpn/aZajWx/Wbx3MYJo6Q/3WI3hhbATzZhrmcO6W+eUnC4MrtGgk9xqZiYPr7I+Eiu9Ii3i
dmD6mzMDdlD2zzlN1DtBz+kTeWZ3NUhUMBu9fHE1+WLHeKWIgf3olP9GwNBRDKQv1sZQ74o8x6go
pl03sUs5cu8LGfEqNhb1vnGDaqP9URKjEdqt6g56L57riN2IhNqKmqAkJ02gmfRrYpg30jgveZe8
OkTNbkSuQp1lAxR8hVn976wOHSo+YOz1LK0178HrzH2Xyvk289YVm3qMm4Bj1PueRbHxltues21N
l6+aZiELcEfCDceQoMuT64metbwR59aR3qYhKq4JIr9KgmzJPVwQgzomVX/oa3ka0yjb97lOfZev
1RuMuESAYrCmHs7deJPlF5vKGqwfIM1IcPtK866L0q3HpADQVG7b3OVsuMECah3W0kbfwJAdTGK4
zCk2Z4p0XgxrPJRRxcyuuFil74ei7Z+QvFwR/xY/xrk8+N7yhmk7D8nAC5yZqqyAHvT0PC4m2Glh
7JDEeIL2GFtdZ9vKx40dNTXgf2Kc7dSmXk4DQemG2HyPqqG+4Qahl0Br4eBDL+NkGguzfCB1tMtI
1aPKuedeq1MQhqWy5dYwDKrHh3q4CFwaQSpEffCh9zaRqb0k2rRez1O8rRzyTzz7OumueNXKnPz9
uKYkxlpyC3RjIZzxVkrNO/pdpk7zaL5YxF18ai1rEyXm5ZDtbBdaiyBBY2o3loUg78A9K3Cf+T8K
2C8jcdOgZ+G/dXb5MBHxGDSZ9lgsyXBPWeq3rjWRZsxOdWqU883rrPx5TrOT0Iw+XPvftqLMm+8c
r9ZhMpboQyqjDSc7aqFQNBHKakz2zkq0e17NmpZZPNluJPs3pv9Bx2IXj1P2Si33tPFJSf3l0K4F
f10L1hUz/6g8d3lyJ1CsbPDezQxpeOEV7qtLk/pWixwM6W4in8sYbfk8IefyXUgUQsgwh1vrl4g3
TG6I/swglVMOZJ+HF5NMglfvZ91mn4uuEXLnl+M3PCYhXZ7JNdfZkZeRK9uVtVEEXtqCu6m6xcKs
t/m5U6o6gP9azAhlfGeIHNQIf41mu6ts269uXkHmBsdtMjwSMecdlOs036hyOFT9Mj8j67J2eCV9
auCosbnQWf6zybwfnM45USeOvx3aaHhBs3J2StPf1z5yaRuUMIxqiu0kgN22J5YvSLDNwKlWUlxL
04RMEnZzQelCn0PfLZfCmvzDVBng30nzI0d3FAxznhoPdT0aTxyQHc3jBAt4VC1NSb6Hb+92mK4z
Lq9OK9+RN+OLdBZ7R7BW+qpPrbkEFdZICu/R1j8ViWl8lrntfJIMkQA+9bFP7kmz0Qj8CNXAay7W
TEeF1pkBeDy5w2r4HPQVaLiPWFRWNztuJSgO3AMFkwcSzBTwkXXeKKbk3A6Tu8uKMX7yNQZRwr1y
yLJyfG19dXTE9LOKHGePO+ITHx1tkH09h0MUO8eorMRGzVgCuCj3vHMnW0J5+yn0c16RwzNbw/cR
FpwdF4KkrFHi2Tlq5TZquAOz6pBYZb1ZohrHimfkB7MX1iZp5Xgq9SmMWvMqE2m+pPiR9nnteOc0
Kaoz9Y0FjLn/tCiCTehLu7XEwOx143PIE4YmGQG1FNELBFZBgp3YRpqFMz8BSe/sduMRKndqnaUM
3QZlaclnD7C82yCgpNJJK+uATPGtR8caR0pqb/Auj5uuGTeeypLvk99fHIb8nU7bBbEk9ctcEe2K
F6hGVACJDxJGsrBXbFlXwBJ7DRosdgG62OOPVWXd/AnHvRNT3FsOLxXFSPeaox77YgXYenvZzRM2
gbamAdACTzWh8u406PodUQDildSWjqCFoniZ+w7sQAC0zgvxBEQKk8RT5YFMbDLMBOF7l6xQL4T/
zbuqY65LQc9+Zq2xNWCsH1XKJ33OqYXTEQ47VGm+uEZ+aZLBuraghMHQlL8YgDsCG7rQkAo0VUO3
Bgh7PycdsgS83y+tJVPEOEO8a6zSDy2LgQc80IbWl/ldFnPALBO6DoLKm6vjRZ9618ZbP5udfTJl
82OzuNrOp5Y7AP1h8jFq/57Cyms5L8NV6Jiuq2YCkiKbM7H05Sqkf9LoZwwoi0AzNI7jBknTdIGC
+Vmxc+SG9i489RHXzt41uuHCqrvwYkC0AgJHXjaGStP2efJL8xoqUSlzvaD7rw9N1j40qXku54Qj
Mmk8YitSfVfXrLijaM292Y97UdnGxpTyvDp5mBX0k555L7abmBszVR+zO/yIhvgTdQ+fn8p8HPo7
F0qzGhUR1diZv8PNjsFg5cc+RW0Tm+5F+d4bttBt61OKA4BWbUSM2yiKCAXSSt24EL/yKCcmNIKR
9aCHFk83GX7waxZVEyOa9jA4zeiBh86Ka0FGPF1ugwbpTp3sFs/rji2f4O9Lm3yZ2cRnJCJwJzEF
JN9k5ViHErt4zytZ0PeGMOrKtYWKZq7MnCGval1KYNvycepFfxi1uQl0+PC9TJGDBLVo9SSosr5+
F8ivkLeMNotO3bxM9IceCRkZj0zWGTkoSYlEp7R29aLi86QPzo5ow+elVTEEsH/ve4N8oCbc+GWn
3XBWSeqcatNrDyJfstNQRcvORjvzTBJsRbaf+GCPl3fkgrDkxzoRVvEYjF0VU59EkMlApNwdBkAr
hFglD4VWva0c2ZhG19LwwaOYISuVIaAs92NpWmv1E4sVqV+YwPp4C76hAdzq97E1UFpZSzMkPSy6
d4zeORCs/+kVg78phPvhxjmvGIPtXTnk5aGVy9FuR4W3bbwaRcVo0SWY1DP/Oz7/dNt4rrmVUMTE
rdkloxAMBgQ0Q7c/BXSFBjEaTT6uxbSzyJ4GHaC7FuZrl9AGdmR2PLr0IwSEco07jis75ERfeOvt
MsyzFXmv71movBt2C2vPOgzqYs6INjLfZ5omi+2O63p1u7MxXJfOP9PmRhh9Jq0t3Wr2ZsiI3RhZ
QWCgmrO7dMR6xnl66OgaCtq2Rs7Sd/oZ9qY/dZX5q1HD3eID3K/7BVqJq8HpHs4qLh5ky9tYZWSd
+5kIjTyfAm3SDLoc0x41gqedJ0uSi1QIcNPiLnbcV+LxOlKlVp1Uzce/m2fCtPU90aTjNu9t9hk7
WXYDVT+B5g2k4qT9l6rqR6fq7xYK1zftgiYppqA1ati10ObSNl2UG3p2eXo5kI3ZBTqc1wZWPjok
Vd6C99c2g8tymvimBqQ+UccwEBVLUHa7ZQj8HF35mbr2EaXpw9xXM0Woi9iyRp45ol/R0pQ7CyUk
6xafZGNxg37sIDeNVL8qYxB7qEigFMXFa/UmgLdxW6RGassQqtEhgaCBOGXZUeU3WnKBTqZp8nYi
N545O29iwWbCZ7sPM2eN+fWmIG5ZCXvQZqVwZIAKbA0q0k4Jgnj4tPKz7HGsyFjjjfTsPYFVydbB
Gf2CJfbBVX6/nWtDbM1O3/WdDQ3RttIJGJa1rZO7C+IgVz4XUfLlGfSfKnHOPOcDB++uzj96A9Ky
9361sOasuin1XYaiF7nwt40sA4Pk3a1qxl9135KnTIoERZpJ2FiwN12tBRS6IdFbO3NdJf14S/Q2
pScG8g5Ore+ykg9twgFN31RLdDo2ave+GEZx0pjr680c52ID99ltx2Zp+Uvc5JR2FhtfpzuypBu6
3SY9RpPGORO0dW51O3AkiRCobPJhB5ITn7iy7E2mDLfhhl6a4aJVqt1bnaDPCfFCe0zzJnrAN6eT
0d0ZLSJuCGpYt5mpvH/WoO67XUHC4bJrtWxqA9NIgNsc9oSF40MM6U5SI9TAn/Ea2VEN7jCA918G
17M+EZG6WX+JDHpq2+FPDe9/Nma//6quH8VX99/WX/yD4YJzLun/xz//2P355/irWhHwf/whLPu0
Xx6Hr3a5fXXkVf+NRa9/8//2f/4Fnv87aLwhdB13wb+NxvNc2vif4TJ//czfWLz+h0fEN+UUwNys
RmunxN8BovYfDu5siDbX+Z0ewP/6OxECJfZf2Lup/7Fi8iQ/YBjGnyf+I9A7OTT/RN4RILFV8Mt0
BN1oyZ1V8v2vkHdfVOTvMdkfTC9+nzLA576DFcSy80bn0xPb5KGEbX/zCuNtmdBBD+6y6xBq9qti
E42NOJpTsRy7Vc9ZGpN99FeNZ7vo9dZddZ/96Le/lohMgirhjqOHB/vUqhTF4KXftN/q0VVHalIG
i9M5TXe0SjLLx+5NrrrTiW0v8/riTGcL2YVreaU5NQ24oxBbigHbExLTtQbvfukEzQyrvlUidAWl
Vo92F9nbygUaMpZpeBapn5Fzh0Y2WdWyFrLZSaGf5X795lgFePKqrXVXlW2/6m3lqrzVVw0uQxnS
x1WXy1QXWgh1BwS7w6rcXVYNb4GYtxpAH0eU6Nt2Vfqmq+Y3W9W/5qoDrvMGwn7VBrerSnha9cLM
OnOYIyGmH9bkyEZVnK76YiQGH2JEcYxo9sRdVeyKFNmwXHXJqqfanHeVQmE0ywXi5f53TLR2H62q
5kFr5kNtopCd3cq4+av6uV910LhkdwU5icroi1vGXkaks8dXXuIvy5BZ5XctaVxTKLwRzq9ssrcB
/dYj2JZ1NDsKX0yTorxNHZPP15ha9ETIq322sgWGWSts+oN6p4EDrNNrW+XTG2nriPJsx3+dCxN8
pKoGZJQVGtRk9IuwmzIUR7j3Ht2JlpYSlgZFqhjtQ2969bubSvhi0uHy1zIr7bOdo7vXuYKuVvmb
f+dSz+hGr9sL0k1vS5K7wYvni4Hje0DN14m6PLVdFIGGV3p5ajSFZqShuqshZnKdOY2qSK9kBFVU
iZhUik+u/O4K2P4tmatliIMjepUCQt0zI+oBi7R6MrLKuJrOXJ2tlY9FfCK/15TTpRsILgjklHN8
V0hi0XvdnB8We0yvQ5/F5WaIrTns0rW+kRQ7dsoJr5tNGMO2bTzro9HN/HVBdPrZDq551ICdZRB3
Pa9qSxsMq+RMeS9lksjE07WvVTeeUW5iue/5lTgYCeum+3N5EDEfTXuIluxgdyNPvuG2vpF2ymNk
mUPT5AzoPUhwygKTNMyw9nJ+oUGcRxPmbVqGy1gs27kv6veE798+pWJnDSRAfxbNaeds3KTPX2uj
TK9Lg2wvbdS4Nwaz/rJn1F3RQDXA70cmycrwduNg8OtzUvkf4zUHEWLDhsOKEu/RmvkMWlpf/MpX
2URpM3t30pqCylnwKKXrE/8tG8NR1b+4c8FfzCMpjvb4Z5lXtQDadJj3Gdq+//6kSZsdZqMwn7NG
LaiHUspOQg9K8H6qVzwCqQSKY+SOryCg4huYF4R4X1juY2vH1rHKovlmoLDYti0aIREPLn3kI28q
kE950gB0aS6OJhp8pqL/2btJei31yrn3DGc5N5EhbqT/ebepoToQiAQ6Xfl29N0XqFYnu0gQe0bQ
WNro8S+6C0UxeZxoT1S/j3tFROlTE6ONqvIeumh9t4qpIBQ5XjoPbDsq+4AITS+oiPq6LPC2F6Pp
gGMdb03pc2J+/bBWX7o54yQRjmwOnvfuIcBl/60g/6S6dmVyZVh5oA74eWxQzox29b1M0ZcWzhL4
3p3oB1R28UMy6hlIQXKgkvmXPflnCtXQMrOzl8K9zZ2JlifZ9456BVMjoFCfvYuD3J5pzSbkStuI
eiHtH7by1nOPDRthknJipIZzQ4vw0lF1d3XgIen+9eKt49ZkPbqADGmxXCm02E4zPelRdTJLN3ow
em2+N2YBV1fFDNWT54AtVpkEIBmtcKmZuVxcXodxzGma9zImTK01fpYx9GQjvpqSGskmSeuzVGv7
rCiI+Bf2j9boD6VnP3JNQr2Ng4lKJI7etVi8dZr3g2o42MCyK0B0qMkolpJYjsIES+mo59iIls25
dpzqaTBXwjiR6mcx2gBLuGFWF+Cu7uenUg71yXezPa7shOJoxRucOsZuboZoI6clI2HJeCGDVgAb
oDycl+KoU4V3mDiEt7o31OFcZqwA/oA4TNU7rareGx0McqY/67Jkuntq+eDjJSBe0B6jd90omoCG
hc1gLL/Mpb7Vqed+pWJlMqdG/+4iod0aWfZM1rH8WICzQ77r3SY1gRj0ocQOgOz8ZPmRRXmxAkin
/zc/xFKZcJmebgUKracfPTVF9zNZ+ijUS2+5Ym2aiFSKMUZQNSSIuabld10pRHmpDOeac+Y/8rFq
Q4IwjQcaSqwQ7L4EUBk0ecjKrN5anQauZYj6C5gnC6HLjktRZSBO9Qf0omBbpeRdGuObTtdtAKkB
tIeyh1iG4QdBSe+EK+71pYleJqMm6cbMQO9NFJQVFSN3sNkvEVkkgcPXEJ1TGb9RktwR7mlue8yD
l8lDnsaQ4P2kDnK8ufC4L9nSrDMEiCgspMNSRk0e+mAReSSojvJFugMSts5iwmVP+UK9mp98WHv4
wS7CLKUhEHSsaQfTf6Jo1gwX1etXKPfq0bQwh8CiMVmZq0+zbr1rPdbT95KK9u+TMMyr05PcZDNh
bVonVVsSf4nTKfoUGUNS2jAtuF98oDIZX0aMC8apE5EBidQp50qs5bDz4qYAo/Hi196ZNeCC1gsy
E/kyb2Kl0/MYa+FIzdgF57PFJ6Yke7RqVhTeUqSK2vNQXSvPcE8WrrswauwijLomevVJTrih9kxl
SJM9hRy9X2pXOHj7yKSQ7Q2ItjCd8yjIJ7uywqSdf5WFEPcGRXAvU5tOhxrNwDeH6GLidZZyi0gL
pZk7dVvNqtMA9/MxK5jC0HRrJ73iAGNLbA4VrvGgRpKB82KJcKEYHg8rx5Ro5Z9uB5LQtdF0nzma
ftdGZbvLzardNwKz9UD8e8DMcDfjkSNOYh+LGFWap95l25JLLOlEBjCCrVMGtFpKY9eusPQ+qNrM
2qtK3c2U1OxbDCYbMUTmzs678UFlzHjZWHXcXKN3v0x47xrZTbiHMu3d7P0rucTdF5QpA4iz9Duf
RvIdoa01KbGQBW2bpuD+iq84ETero4BAfru6p7kZAT/M9abTJ/vVrOf9PM3xtjPV0+KY7nVOhbHB
7iH35BXsHQRfQQ7HUY1V/EWhD/AgV95IsXM4puz2sz7Pp3Q0umCQXXScmuiSxg3p9La9dQk+PS7K
mc+RJEsCowHN7UYI83zzM05X4+wOmpOuqVtrZ+c+K+h4fjQd2Wz5CndTDLU4WZSz+JoWcyXEjY4u
w9fjBdnelC/zcWb+VRebUSULZFxkdrh0cqTneoVVbFoBZQ4NNNA4VjgpmG4XE8/9I8k8xDgbx4wq
ceA2/DYX1qOm++OuKP1VgDlMT5GrVGgsqrvG0q52crStO2R+b40y01DVzi316U6Xqu9vCR6ibe7b
8r5xa/uzm6sFor5Un0Zn9HdTAfCbGuNXGy9YY2wx3nnjaCIVQTZrzWw/rN7dA7JLcUH+2NxiRpWQ
kjW8/Jr7neC5td59kB9THy94E1oLkUAUnQotdTaxpFMhazrowTEFIUTtx1VZ56QrWekekv6ZQu15
Y2fWWZkM2oj0frpiGjf0f7RXxwC9qKwfSS46FPKpf1pgwssQyIChP0bQ+KnD5P2kqFVepqnsmOM7
62A6KVY76T/pRFyRWMsso+Fc67OjUhH1eEpZy8XCC/dY54X6BnWf33VJ8YMFlOTjSjQDksJ+VUzC
qW6hen40RcGtrzXFT5eOBc4sSrN3dGZBBRhEKjO+OKHAB3DrIx9OxzRuZirtewRZMWoLkZsnHb5m
6y6KbxqtOq/OMA1n+gTLi8pHj/inpc/vs7Ihe59uw+QTe6YOLCpTytCMhKtA91v8H6yGcDk0S3k/
AZ45OMbYNm4o/z0Ke9z6XZkFkZpAlOSER6alceS7fhkM+lQ+A0dVob3a7KLVcNdxMIaeoY7pasar
V1tetRr00hirnrGa9pzf/j27TFIsHnICD+cfv29ihhL6M/D6lavtDwntagHs/3IEMj2vBkGq6Ve7
oLlaB9Fsjr+S1U7orsbCdrUYzngNs9V02K32QzTul6xFNVbHWBOdQh8fwErgmFfjYrZaGNVqZrRX
W2O7GhzlanXkgb2w+EVb10+qnSYxROa/vZG/oYz/bDznLv3RVl31q/8ngvMblflf8M7/Q6iPIAEJ
//2/jfpcv6b/cvpqu6/lHyLMP3/sL+DHNYkVJnSEvBPyo/7M+/wL+HHtP2z+C+pHyp/BLcFg/sJ9
LOMPQphcNBQ2tTKkBgE+/Y0DETjMr9N1/o9uGQTI/UeAINSg/zsQpK8JHR69cxSEWdBV/wSCBLVO
CBXZ44krSc2gbE082jEX3xkvsH2edXLSnmIAlVOlp8lwpMejf0xqbSxIpjVW81M7wr+j5EwDlyMR
oUwrWQJmYi8QMaWPcPw6SHppbmK/kYGatekaE2VsbhEPRM+zKO03pxw/cmNhrsoL1pPIfuqzSj12
FK5URAlTiFdnNIs5q2/LNtCXkeyp7khRwmPmSc9AplOZm77u9Tc/M6Sz0bRU3Mpyyk5dC2KN2xxH
e80PTo6rhcg+5muBfWJraIZxi5QgyBda8he+WphPahA4iMdCtUcGPfRUFtmeH+aI/kFNnR8oi2y7
3y9UpjAztG7yyftPoau2GhMmY2yPdtYqbw8O7uN/LYajgtYIUHryg509kV8gypUkcAoMMN9GqZo4
KHNPf6PjT9059egH5MogO9XRnvZT1x5HbeBfN7wJE5UE8+3S3g+mtMLYlWA8hRlOUwFiz5AA8+NR
6SDqWHsfBtN+8npZQKsOpnFpGaP1/USM0SseCXA5DPjGW4sNBSZv1vltLOXzvVfn2i8U3X4wm010
Ah5Mfmp5N19rAKT978fXrY+KTzamf9p22qOAFSk3ZcF07jpuOe30lkrWAYs/AgKqeVKqKcLOW/qw
VOOQbNw+FZeYXmB8e2Al2XRxyBpMDlFuZOrggIGYu8R2YZJMfNbVRkZQ3NgNs5OyquPYWgSpICYc
dthsEXCi1HR2jP4e3D9z2WEggP7NR4BykkPXbfnXkV50HSkjTPj2E57X/LXVzPwpqdvlraGy5uKh
vHiWavR2MJKkATVFYwJPDPE5aqzkm1zQ/uU+jcpazZvtOUQCQEHZhPasmVcSA3poK9GVexu0d5PZ
DQIXVJzOKiZT74pukb1ndT41NsL8NeGFpPu7LYpqY5iK6JpYyDTb+VLvk2uWc1Epf8jrHcEtYhKB
ZY68w5uxrVwZ9nHW3aLCX+5SxY5jVlm6ZbmI7go81Wy+8eTt6RY3dm2emK/54GX7wpu1apM5CbKL
GZOct88MvXvqK+uNQke4aVv/Rib+IoNlbCaaahFuKBaE/K6II0XHueE4u5SKqYCG+Zr7NMNERzYA
zNfgtZCeefXQOap47DTT2U3LQs9PahmnIS597v+GdAlYjVUW04dkQ6lTYjVrG4eYzGDKbfNlNhyd
7gGs4GvpLV/UeRpYrzK+GIIxg2kyynZlP84huZnIGPRIko4wddqeIaK7G0xf3s9M3udSm+yH3o4R
PCUjQdq62+kDMAcY0sbTfOuSs8IM4Ay6+8ZYlN5FBpmICxc8Ovvq2C689aom9aIEraekyqgSuVmk
6ZSBzs+Q3eDzpddki6SMgNjmqYH1kTiqjSTEtIhUl9oo9TLbix4q2QC7mHV7UnpdvWqOvexFA0UQ
mgumfygZXMFhuSiDcSXvYT4TRjhzKOH28TUzeA75pG9HB5hpiurqMZlV983n+ZtHKwLpOdZF5XZb
R8XtaYiQxGqLM7CVTF4GblGSLLHRG3yryLTxwLolltU2F8mz48a6IkEDcky0hTyPJJAvwUjX0Ean
RDrdmE7dBa0/zvtEj8tgWoqPSlGt1KaLwPrUuNdqGUhcwFSCh0f8T/bOZDmO5OrSr9LW646ymD1i
8W9yHoFEYsYmDATJmAf3mP3p+0uqZKoqa0mtvUxWpg1JJIBMj+vnnvMdQvYhyg02iKroGiY4rS4q
yLEJVvCj65HDnEY8TqXW76P3XycLZdmwAKYyPxQ1n1AyhUDwfn2KGnBPj5PmjKK9MlhxoeNYHW5O
AupTeMKo2q+2U8zx3FQYBPg4jPbV8m5fqOO6ucJvzysphlyfR3McwGOMRljd8die73BvoC/WtYZl
2lf6rAAh/q25+L/j0r9bkrnCIuDxz8el/ffPpP7jpASd6fY3fp+UMED+RsEB/7Ncmrt8F07i75MS
cxh5Fcfy3Fvl+h+Q6YRVTNNE97Z9QphwOv8QVqGwj2pNnxQvU5bHhPWfDEpUOfx5UIKfCpSdlwWF
kmyO89dBKbci2Xsi8u8IVRn7OKLR/ViJmRujEUAMEPFiomDZQZunZaJ41Gnjhd9AXP9IAPY9uiJ3
vKVVO0/0K0yvuTDSIygvLPiFHbDobyo/YH+sKYNeGUhk3ZVsayxRrsdRPpuVjHj6DWnh0Lgdpu0W
wTPL7gTMdhRmWQQb8vPVnlJKPoJZL5flbLHVLgsX32ngbcAM2Vgzw/4hx3iJQ9wco1OBunZqe7vb
zv4gD3aoxu986j7cskMIC1vzvRhrsTWbtPlQZW7iESl9EvMtjpfM4vsluEZdmK2So56TaccR5274
RRl3jCgRHkQxbBJIwyriJLFZIEGy6C3sIl5bcCuy0zG7x1ptvw7zdCPPNytQuA1G8MS8znBPrx2+
rxVe71eCFSEn6jTfT9XkbBs7fJ2mwF8P5ryMnKF8cDND7txe2Xc8UdUerzqCT5amJ4pkxr3nJ+k5
NIrPsJMo0uC61h5IhqPEDLMtamNgHy6i/Rx5ziavrOJHWaTYMRgsfzC2B3IZtKrehXb6o++pvSFS
O715zGIVhdgZVosmiJeyLIIP2+7hRooMA3lQv5Zp+YrrID1XsgHOlYwD2EHDW6OT1WvgrWLpNXho
FmKsUGHx0XDqO2lYPgo9QUMkRNzsb+/IZzm0/oYwNqczC7t8x+JHpotECGjz9SBWlYFcsTUJ4M8w
rm4PTj+34qubW/llnlt9H9EPtEw0mHZGG+IPqTl5fBWnZqMo3C1tuoxxJTGTx9Fvi5MHCeqUoDWd
IQoDok2i8TIqqTZV205fJDqKakGFAb683KD1pm0zHrCja21LkY0nFK10N3lVe+oi4gGLyR/j74ld
gGdtCMXDWadMY+4bccRhR9w57YR5x14Ufw8mz2KhqpvHVfpDuIiDtn/BEQPulZioDV4ll1ytTZGu
7DgZNkNi42U3ShxTxHjC41CWbD+6hjZv9P9a3R5Kp1TyooT0m0NL9uo5RkYosc7byc+aVec6CIpw
J9i/npRnfPe1B800STIsb9hKF44yRoyGuIiWDmCVjcjM8JX9Xc4oJo5NxI64DMgMFzBwvw2+VWxs
Vh1fVBTpg55Kokb+QNBiVGgmbB3Gt7B2nYuRRwLMYxBteiwyjDj5OB/r0cCdGrCWP1BWODarMsKy
MsMYuwjPrdcMHlAwfLCrBLXsfUt2+FrAWtgGxdi/gGqpgUFVwN/oKTbYKcQEchoc6x59dViaQ74l
v0asIhYQUq8pRogqWEPWlh4y1KiIqNgY6OdhktNiGKXF+G0S9Q1pPocsEp2ToFIX35eYfAL1RE2S
fw2dfqcqR9+PCCy4w8TB6/lYs4i3MSdFJVro6NcXWHEG/CirJUrWBPNj3hbNuWwH+8m2ZfaRmrQx
4DciRTyqcR/MaRLtKzMUj1Mm7WWIwupMjXlGpmPjUI8PsSvVacbis+TwNO9gIVRLtqLJsioJjQym
DFexM5p7La3vWBP8u8aV1d62Bntftj19gxZ2VTABXJj4JW8VF49VlDZPhmhmcGm20z2iSc8/SrNh
ljHETHYM/VHMEq+Asli6IdgmSyslYiX6qVmlpIbASegOU3A/PVeF6W5kU8VLPxj8s0nklz04B1FI
kGgVwdt4d2oz2c0g1m4ljvCU3W6+BeI8/52HoAYgExo/rEwaWNwTZwmUvv+ZRRQYul5aX1uJSbXB
KovmZH7GuozXElfbihFpAL7fGtghgdy92zruTqosrvR79jiuGWEdnHNHCBzEHytE03EK9MW0KLBq
E5XLRUdR49qNsTiXLsI7gl6wavNgWPUicX/Et0XYKKYvvM1wwjgzi0WUUwemoBmcEoO1Ud1442sD
y23pWo2+AucP2ebW/jv8Tz4bjJWQuvBjUu49naukNziwYjxqXBY+8mLgOi8k1r0IN6Q2a+tzpF+Q
C4t+RlqgCXKc7Z03+DRgm5THPmISnQDr6GBfhsVVm9ae6cFchIo47Do3Z37BFRLLSqTDw9jk8asx
eWBAe9qDZr9KLlnRzkQ4ZDy+mLFPJZ8jxSEOkgaDfB6FO85N+BadeSL66Fy17i99nIIWKcBcASPK
lx7vvadstssbT2vBRyLdVqEF6UbHyT4MjGvOsn05jaqmVMiJ4iWO+2CXTn6/iYOuWLdOXy7NIDqR
Sc9pIGv7/W2TzAYNh+bYQGfhA5Vs6GdPt3HXI6ygpwMIi8pT7CmO7zEaP5PUJLA6mP5RD634skRR
fFO43O68Vj3QY+s9QuR7NmcXQn4YSXRiR+wVjaPboBf9WnpieG7LpD94fnmz7Xb7JANfKvP0VpGA
paDXBYSvyYjbQ4rsjQ8mdq9tXNUXfeNfwQzzBujPD9Bf7HdYPeMJFgXTOpvw4dVKU2NX6ME7lU2a
HezU29ROhneXjl4WZC/oQS4OvrJY0xAbLQQa0FMYxM0We5+8h65hUZXXwDqT0Y8AT8WShXeyRcdA
omZRs2vpIDglrjseGy+P34YQU7Joh3rVaFArRGP1T6iIT0lZYQcnQfaYR7yEzsqxtgCEWviZcybz
W62bxPqIWlTWsnZhZTX1qRiNGczMdJojy30uJHdemTnu2iVts6UUIdykUx59qH6eiFqm6gNRF8U/
7EOWMfawF2PWbwr6JG85GdwbZIzIGNONgMhe9HQP9h4mj9kxFyLI9CEM54XI4+I4dUdR+9ytCacO
d24BpBdQNaZ3UxTPmeFXjwxV3HRlwKPes9CP0zEPsvu67iziMHFzB2JnU/oOzXcIeGfwV9AiJ8/Y
JplbbszEjk8CNuFa2Vm/ixHZWWxCebuw/5v2xFHZUge9Ws1Z5mFWGj+oJc2WgMk86kpHS983mGaW
uaesA6bFauMF4/TZB1FQkE3AQxnlrY+5sYixvvrYRVZeraevKk+aDx+pxGTM/SzjMFrxQn6WfSk3
GWudejlXhtpj9A1osc2NHTe83F8KmVMqbLl5dW4mG7Ujd31u26XksuvG38EG2eAtEOaWpQ/ZwAvx
T+R5ds/cu6RYsdiMMCE2Jrdn1LvIOmjOAdbCTJtJEJi7yDHMn4EgJtDNRL76DhdI7XfxGoSnWjB6
qDV47AcPsJ7DQm5mUxa1N6eUDViBX/UH2Ox4Z09RtBaku0huzm2OA6lviaca7UqOBSt7KSLxJhNT
hRurx9ycavNBNDyQFhg3Mrh6nfU1NaK4xyPOgTDYBWaZ3N5ElYYT+hhMUZ/RokHkuv5K+3LALFZW
RVg+iSnJc/cQeUGaH7spCOuncR74qcEhmQxjXoQVk/IiU+AF6T0rLDEsK+LmK3h+uVjNSVytjC7K
Ohjp8/SjgRP3fQx5hcwI3ht/p/4wwNZtZnto9uxdJ7WwBkD6Zhukh34I5Fk2/OkaAfbd4ZPn5DNJ
/YmUFz5vuerZqG2xLDeUsDZT9V1FpnWu0ykgy2NhGh5Rve9E7z9piHIEvj3/u1s0bUTqTzdHCj7G
mw6mrgotbpH5pcKM05QP5phgJYY1f0vuj/2O7ABG8oRMPVOfvapdRhh7bEvoaWm+81XhrkXh2Uez
agHhmIoRwDNppSiSaeX5c+kshMHXM/Ompt1kcF9biCcTmeGGfX5rGfZCmkW+JEiaXUegscu06OZ3
Mm/3cUYDy8IswukRz1G8GrI4pZWy1yY28JhUaYe2oZxbgAdwqd+DPmmC++CXf51Jq4eRA5hs0TZV
eZjKLHuKg6J7pwjU587UDndzpePH0tPtJrj9sKMyybb00HH78uySEpGIzDz8l2lY+31j7ueslY9R
VJodkid/tMeHtM9bVV1JasHMlJZ8UYmy3izgY29VHb9EpTBPrg3oBceLaewcu7nFo9C0wBGYRxGW
zSMgvrZaUQ1eiTPcGfehSuSn0AovTKMnSvuMBDUpGE0e+6mOXRBg4F/u82IuXjPEsecgG6NtQKNg
vJx7yyZvM3TP7LvG7wMYy2UDkAnyStyseEXVJlPs2lbklcku+KSQ2J8Rnuok/PYVdTTjN83Ux8Rv
eCwC6mm+SBHkFAzSlXxVMbl5U2qMVwDbbBRnw1rbmM33GA/TfaJ1dvKSId2XTijuQBNxgZ183kym
8a0Iav2cxCzGySH7fHN4aOq16eXza85RYfPOH0n7ZELfG3ONKYNuhm1nD8WV9tlg5WjeV0rjTLHg
SxwiO8e5wOS7TFlE76ossiB5gSzn/nkbZC1PnTyH4TqtzBugR2PvnOUowAUBV5ZvdTcG5b2VZ60D
R9PnMiYtngJQDtuERFDi4w7AZe/r7wbWlvFihZhp/ATnUloNxvzaVVMzPenRwCe3MDouvN2lN1tH
0KbYC5uYduioaTzyI1EBVM+YLsal01o1tpb/U7pDm7i4r+50PG0pnpVPCH3Tyx/kn/8HzPpXYeQf
CPlmwPLJpHGWTToLMM/7C1i6kdOYFY7FQshovZUR2glaMTGqqdwbEJij+MMune2Q2QdyoBvDVRsv
sdaBoGGy12voKGu+1W2oM1Ic6fZfv7i/QK//9tp8WshcX1Ax89capNIaZGVG9njXNOpONMyKQEmG
u//8i2DAdsGg0K4p/voD8LJu4tJLJ3xqU/rEf75RbCpRb359mf9Kkv9GkuQ+cfu9/XNJ8q5WXfK/
Vp/gkP4M0vnbX/xdmQz933DI+6ZnoTwL0Ei46f+uTJouoqUPSsfGl38j6vxjiftLm8Qn66JB3ras
f9Amvd9uwBsHOD29Qjbv/f9Em3TFn938Ls20Lth/x6bexAsQJ//CTHdZdLX+JOyTNj031vRLxdjz
VjVvqBI8jtG54ZpHGV7GIfAyuQhcR78bdsE1Erli1w6NcYp4FK9nHKybeJY1A4Ruz5zGu0Q5/SHg
YFq5Regf674yHmXVNsu6io1jByRwwVXUf8TEMT1nQdjhegbLsLUaWS/Klknfb1sG2xo7rS0lyJ4Q
Z8Y2k/Q587rxrHnxLk+hazk83tkNodfLCIO+vJ9obBH8HIkSN9ZOcgtYwPkHi0ghtOUyD/V5uEpi
+b33rBEwNyuLclA0SzvVfMbhFq/HjublwfxKuJlxbaOwNcoyazObWm/B/EKUi+2tgQf5NZyHbN3S
Er6CH7QuJnWvcoyKRpx3n8runE0hyoDUV4OLu/T5+qV1m/UYbrsqCHdz26dXOCHYmCxL72AUs56t
mfpHotd45LN7NYeMjYT216UkbNSjdC9cs8GDaXrOKk5vppqyR3qpi/aAOHhOrDBiN1heuTiMNCSI
bVj2uwYA9CIqbDDJYU0zohObBMrMrUF4nCqP+cXrBjY53e2baPJu1XFvhrfXx0vkLYjMQf+txErp
MGceGpj3x4aVDnQhIMpabIyUlaOnkV17jHRMSTcMj+fvQogc3YxvMMhpKk91ZLzMTlovHLP3OIe5
Lzs9ETme49ALcJLvbaaPJ8L0et9ayAcCtWnTTpa3sUksrdrJdHlew7/wgng79YyzkoavdWhhrJ8a
9yiJF+I9IlQMc3jVt4riziLeJk4P1042clUUxjrP5BOD50sw6VNmj2IRMxdvjCo115apk61oyk8N
GTADfr7N6kgtxwxroxlmxkHa4Q9XG9mKnIq34j3xxHp74Y+8JWBkP4R1Vm/6mJ2YDX5pmdOSOmAV
WrptYeKa9/bSzqyP2dXWMlftcTLyb9hap/WUBM06S7N551VIhloTaUTIJ/BcYZnjZubukGG5QUNs
X4Lakdig1ZvRdiVsmSla+VVL6Kye5dYK+A3WDjxMHwvCJnKyZ2X78bkyk3LjBN9i9PnDFAuJiOwb
T4VrgXJhme6uRJGmVzB2Af5WdqpZjnWRinL1ZFZMKZYI86smA7ZqW31mzV5sgiwn/xEl/kbnrOhA
DIh1NTFidrZhXlJfQRHRebm2IObesEI24TaH+Utk/t6CDQxYKxh2th3vO2+wj+DnKF2xk+b5Vkqw
4V7orGw3E1zcwxGqAQZl07vZ0r3MfAbcZeIuh8VXDhJSd9KIZdhri0Eqrx5ziBuXqOnNg9W1I3RD
HyWfopI8gQMG3oe8gg9vq8rZp7bQu32Fn9XAahL6xqmiW2dL6vPOcPNvKXzgJa3vJIElq5o+GIyV
0Pw8G916O5FAAKVR4ycwyoBm+do7YJmzuXF0j4QL9301+IdAi3ThKu9KHahcjybqeRIy1+ux8Feu
iwJoy/Cr74prCt4xsvpL0UNLYg1hbefU+FG6et4USh9VJ07pyJ9vRbUdKbhYVG5VQRlCtwMZ3KyI
TbXI+07AtTf9lDUCWRzox7a2p50YboEZ9keY4XuCAWaAFRF7w0pVkrcU0t15tgWKkf0ZSgcWT8ou
dChb7zGy6bIsRUjtgoGbzkL0deWPoS1GQpBzRHQ4Y4lQWNaBi3y+QcMd1vnMjRZo5I2YXQa7hBxy
Xdgfvt+estiF3+RNLzSbQa6FebQsZsffgzSpnsJweC0iNa6aRvzwk3FcDhH2cMigT7bVH4Xbqbsm
sA8pfWcL6KjF+aYw0V9zKZKIq4bDiBtJ+VMp2BFpSNjB0329dV1qHelrzNYSAtdphkCA8KICvN6o
dQWo1tZJPsIZV+Xszruau/ORfEW/GexZbrqguBlP+YqV1k8SQ8UFchD4DB5C9HRPrM1DPs9WTIla
73kLE+UMDyyXA+4ex1m2+1hJFvUDXHnEOHtRJDxeklL670U+vY1R3+/ETPi/Z4ZN4gLdzu7GLSsr
YwPyxVuKcgjvu2K4mDFjvnTd2wuHEyRbrowetooyutbQDdaAGzaTREjnQEMrTYxXuD6Eeozpu5Ni
0XaKvt8Hg1acNWyq8FH5O87f9AB7gjo+JLj1GECr7xVLxQC/yTbVjreJxeiQ5yVyMbmNtY1F9joO
OEVBez7NXXtsc2g61LT/dIxGHIqqiDaGKKhPaMgteGS41pZbmoeg4S5UQwDBlFhHG+WrejUGs3aq
b4hdVffspl0EBCcO6PqodhMcE/cGTpb0mb500VDC38kkjFlg7rz7ygAyiAqBPInEzm8fMgAAXuvs
pF1jW2ZpiDPo2enHyiGTTKUU1QJrr605vakD0dxcbypv5F1BaApfvdfAfmglVQ5iaEgJXMBCGdNU
kRrQ9XFAaKXO/x2vf4Vr/914TfL830AqW6ZGlf5x6c+IevtLv4/WAUMyW3pMQwzYNwfk73N16P1G
tOKv237zNx+XAOM0HPPb1My/w7/fJf/zvx0fI8AtQ8sfMOmJpAzs73Hg3y+iJIn/eQfuLY77x546
lkvM0i7bs4Bgp8Oi68+2SEVNgKTnMzmwD+SML4rYHyC5UvpALt13h3czLsWd4Xn1NaU25+4GkyRm
WJrWEoN6tiYXaD5mXa5nRNYpv08w4eXc7ipAdUJtWZA4h67qrQXMY8YZL8C7tKjBX9/UUxA4c+Il
x4H9+wmREWRfbRenho3DhXLvYEt7RLKN0BS3bl6wNIxLI1rRHORvdZqoPdRM/9xjLAam17LBcHo6
lBblGNjHubD917S3a2olShvitmAp4SQ9cTrjRtWoao4gTiYanoxx4jD/lueavsO8CM4ooBHumyno
gKuMDNfI5huic/79GE18Ji0agVkzRzWdtjzXd7myja+xVhKmPxsmh8cv1qFS/YgnO5LLhKH+Qh63
33aOo65EacZDliMULOY8Iz/gZPaPDOvPMvMyOP8cW3CG5ti/o44KuajRxlfl02GxsJravjMYWvdz
KlkATPKaIfpu8yQYnpOm6x4pJ5nA7xhafXMjEb+RmM9DRhl4LL5PNhDpK9QMBdUeEhQHkG2map94
YS6g2ljqU84s1cGGj6++7UNc6KviW5F23S7UabfhIZ1+abMvTqmp7g0de4dcdc1BRVqzIi5QXD3R
bsQUYPwkzgNJx2Sti25nx/kbVCiAc/yUev412pWYkJ3iOFsC10Rd+nyjU4hr1Ir6EwtHYwfpN9lO
Miqe6gpbYt6lt+62qiFCMk8Y3EufpgZAWR4KXmI7Odt+3oB7qdz+3FNNxJRYm9TSzNYQbRIMcIsi
BmK5HIkIrgqiXkiL4TT+TDO7Z484ORXpxaLV2yZLKqZBdFEXVM4pVkhgnp4xcvCUOTedkZ1sw8HF
S0iELQrcORgOHv7dF5IaNg0xhGG/ofhwwcsbDyZOASWobsxypxsdixVAFBglQWXd6dILH+JoJhYU
GOxlSsBXM0lH5d2lRTh8VdTq7E0FXm3MgFquhrafYVklE8V+0BA3GZfQZ0b46M0o/ZiuG8maeR1W
wvoOJ6/FMmuO/XXQI4AQVvnWexdSMbWMK9k/WH0lP4ixs3duRuszV44C5zJ387UdRRHsXMA1yI4I
7bvUnttFWDoTyW0iN6QwI8t5cQYzOVJ34X4DhkMTtuXypl0KpYsd7ZrBRyZMcUZdns39FObhEykB
YiozMFaYsbD8ilUTt/UmSKryk1ra8Bk05jfDxA/gN8o5Y5idf3ALnRGULauu1lEQVW/UC7XWslAZ
1AmYceq9E+CPwP1nzR5DQbcC/Ea6oMMpdUrsCZ5Tpx6Y5zGqypTPszLJlM1ERtHEG70EJ+MvsOm2
INWadOVCiGR50tH+QpvQwYPNvtROwp5SQX7c1uzfAZ7QsLc0wsbcUp2QXklUe+QpzHxC1+silmZC
me92noTQYjlRB9tsCJ6ysc+2omuKfTw7kgZvDC6LsHa6qwpS9xaJL7PXPM3kvJBW50DO1RE70ngC
yxgYY/MxCKpiILUG7U6aId2Fnjm3926rjK/aE6xwSJwOl1nOvA3ikOtp5mB0WmDXHzZGkMgPf5zH
H7JIxvfZrawzSwxi33iuA2KE3szt5sbVv0/mMGLTaTcl8K4RkICNL4Tpu3nEi0vBVR6OgBBVuiyL
XHKNIzfXzB19lFXxELKmxGidRnsuWvG6tqjvm8zyKcZcvOVqG3H1cC3yjypVhOrzmUKSbvDXEvf3
d+0MU7keLHwXmL1LeI4JW6PCZN03mVYx9EeXhBURYVeNTfqqYSwAHBRulZtvwZzDgVyg4Fhd94YX
u83uowknmR1m/r2FKL/B76XImxTmlTxCfOFYnLao6XqPifgFhkt1lSQHrr3VRvbCTKnvGKloenMM
oLhUmVXQXuY4fwkq/0bJGflYBWlTXcx+Ki+hoL+vjUuPPVzu3oUxN1T4U/jQ4M9ybPPIW07lTFbe
DvsNPCKZkZcpy7ssNHm5fm5srBanwaItjIaPOhrtwiJ0fJJY/NmUdfbZ86qILQF8/Uc3UP4eC/X4
BOckwDk3QI5xNIXQFKb05S28VJ9mk4tOWDfNIxFTsccVbH4BrtT7cVYeJhiCk1Mk9UfuZlO9pFVI
72ILzkLmzriA4BqvZccCHNs351GfWvpIu5e4YSVIs47ZRRa9WnjSdu4jZByXQzaPrqOOblRPG+ho
TR9WpV3BZ62vLzHDLtYgv3pijWGdwkzTM0zlPeKYMu7znJsGoaoR9HSoEzadLqVkrMsNFiJTw9cx
u/kwQ219wAo0bsM5DPeD1bcvKqrLy4AjdsfniWLmilpporTscvgVkdNd6HmmuDmjlGSJcVo+UHKI
swXXbIhPSFh0V6TmLpOFew+FKTprEU57LHIY0OlSuqvC4Muk8ezLah27XnitJ99SLCEfmArzfVsb
zbZyqPpcpNTldLz9Eh7SWJa9JQZLsUmHLL9ACh0/GmQhimIs/51JP7i354pPXnI7NMewsG/MhNHT
a6Vsu36s5vANyj9BqyHBoHGUraSilAAyRpyhHMP31IjyRw+gjbzQEJm2O9RX/DPa93OPfbIlzZPt
wwnYNhg0TLrUOnLhN541P/na1vOjkvFqIq4zb5zEF5sm9G9Z28qPyC3e+Bk2jGDkkrYkXGAkb17j
eOknrmZ8BRhNTG+tRg3bF5P9DdFztqxpGuAAx3lq9gfesrbCDj1QZtR+4g57Z/bFBwo39CsbJvsl
hJn9ZMm4OaCRPkmcpevSkeVeIHsuRT+Qp6ynq1+QJIj6n26afGad/y5I0X1z6pYJAmUiZsfYv4tf
iyARFBdMQevRLY0TvxwbXavJ91XeyZ+O9nDadI3MSYxAq0wx8afFDvJC9+B4I6pX37uJXDQKaOcT
W0u1LrWtHxLNvIPpCKSBsfjvFer/5wplueSu/tWGYl99Tz+rPy0nfv87f79Bub+J0OOW4uJ0Zg3w
jztUEPxGfjQMfVJft83E7Xr1j4CZ8Dh/TSE8FlwAif5xkxLcvPBU89fCG7eNtcVfbk7/6ibFKuvP
NykX/qDFq4A15OD9te2/3KR6u01SnUzGrUVoWjmyKD69jO46SmtMtOQETgAthe1M42dvDCNaq22d
/ESVZ+1HMPUsC3mPYpbhu8A8fK8BaQCwyygpisM85tSiRWQ11VFHNFhXH6UXOXuoR/Y9UXMfJtDA
0MRTLtDLPCsx3rRh4YM3CR4FjRhXNfXDvTl8lrVSpOeT/KWDVPBOomYAdj8Uld7mZjN94lguJ4h8
xqxJb8cQe6aQre/C6UQMlt+X+TeQlFgBHFWC7puRRcnRzilcBwnPMyrC/nwjEDkb2jY0jhhlByj0
wG4d1hVhRoVpgPwmw1vF3EQ398nJxBCga4qUmaAqfODaUEq/mrZp3uvO1Hdc8CgbcIr2iBY8fuHC
qt7dLqVYZAji+YglSD7MTRZ/2olNTCfjqC55vjEHNku/t00iqsEIlX6qL54z15CFggn9Zy5HAb45
ze8Cp5weOLf15jbKzG2957ymY0vmFKFVPOh8d96Odiou8EhC1FKn/JpaILrOVAYX37NwjHRZ9+jM
ZPvTtm3X7jg7u0g3FkIMKZmD1zH3Z7Puj6DpmI90a8nDoCGnLsyYkjEWEFKcArO0q6Uy5uLFKZv+
sXdzHOy9Be2eslzrLRV59NYZWJea0YO/VoXGadTMI11FALtGmF+OU6RPOrb61wJJE808LNVpjJQ8
YgIafoYYj+n0nTsjX7UF7q/BrYp1g3qVraoxxMZEQmE4F8akLLTlPudGeMtfU0rlbeO0ZOluZ2P7
kWX0Ed1aZZAJc+nEF1ZDlYUOOafXpMmdVzsuSURqj6/mmEI9WqTgN71M3KNlZ4MJw6hOdoBvY1RX
wAR2N8jdyE3tGiclzceUab0bFVkfntfhD8yyQm18E4ske6IxSNcAssIrs50ecS3GtcG9wPEvsMor
/MoBgK1F2Or8yyXhGC561LY1MaByFXqY7GRpVU/8HnMQGm1yEVPWnltrTg4C3Em4tuoR93hUuTh1
57hc8XatnwJHAqakVQd2A3i/k1XH7hlhtUcar8vmLmOVnZLlKvmUv02VlbnwDuPwtuPLJ0wcAFIg
m/J/dWXFXbeYwmHOfOyq4WQWp8rEOYuqDoWKKOSICTwa6Ci7wgF35gMCCe0Vo3+x2F/ApxV6CREZ
Z7mrwsep4NOzbqe+eI8ibHVWEXGxEtx/W9jnNkPYTRHve4+g+5xa3RI0K4oEq6M7CPrTqSMysHVp
FVu0dXtrZ6AeOYyGfB0QzmKT5szXiCUWxjuCGM9TNDrlye87M7uIFEZMuHIb3ZuPrm7BPhUA/SoP
lLs0dmOvXlwuGw9GHtyalZUz7rlhHoa48s/MpRhvOxYsxVQwqPTl/CDrwN73WSEXdeDFmKPb4gEs
M9bvMZuWbp4BTnPCYi0afpEO8HCa01IcKMldiWrSlx1iQ5dSU3JAKOVfcgy57UUk12Fqv/vYaRYe
67Assxc97ZcLK4Di6FC4uJxgDL0kpHXo0Vb10uLHshFh0N6npvse9k28gqGG0XEcjDMI8AgfIaf1
3JMjtLoGnxOci3z+rtqBDhB+hlFnHrPU7ualFebmxmyT58kBmEMp0UuAbL4vg+bL4ze2nlL7as4q
BHhQvMSOuvfHLLt0snrDmoOxaz4KkFmb0qwfh9SheGMSrBZMGjwoW/yFJx9obJqagL0O/AScvgVe
plZC9E/8M8vXFnG4PcJmhukeBrB0CVeurHbGAO3awlyxIksOKhZuyrdHdhP7U3tGE2EXRyTP5m10
9PltI80pLkVGX13RCOut4VXG1gXz8n/ZO5Ptuo1s2/7KG68PDwRqNF7nHJySdSFSVAeDIkXUdUSg
+Po3wbRvyrqZzsx+dmwPySROAUTs2HutubaMSpdrzo5Q/IeGk12Que1dN8/hPSIhpEqIiMu7wpjG
Gy/s3/0mNZn4JswqqrDbGQPCHybNk1iXWQbyBAXPyaMPZSByhdtEHXnju4V4YoJok/ma6GJE61r0
X5YiUTDJ0flaYXbn9kbHI1Egz9ZEilc9QFXE4NWDLuP4ziVKeINjBghHY86cu/RFGJuU45advpZT
/JqSGXNntf54a03hdJH1g33vEcP7QHhVtZW2dx4wrwBz4NbJDfPZHagYyUnn5JVPnJo9XqlV+G/j
pId7jJe0DNREbT0v4R7Id/lBhsvaN8WHt6jLUTo2PgM1ONesMcZlLjMf1R3DlXsYcGXUEel1YdP8
3Lqx1R7CaUjfnLLk2QpxD279Qt1zE5ac7czyljBAJFy15++IMsDkLcxbn/ZiJK28P1WLbd+WtJAj
Q80wakfxzdU9p21hFA8VgNiNK33rGWcsh9fRKuCvUhaAwNKmRz4RedNzZtG5cte4S4bnF4b2wrM7
jDNIqWw6eZItcioW72SUwhPRf+vkf69ODgMqy3+u5Dk14y9F8ucP/KHgMX8TaBWonP9UISPsQUaN
mM/yyWpbRxB/r5Dt31zKRBAvdhCuBfLfK2QHFKe31twmfkPHX3/qP6mQ7T+rd3CDA4ZwEBzZSMAs
37bXlKyfWJxzJaWu/Sw4m101XRiEdQBitor7yXaLd9j3dCc4+/vIXtwkYU2Ni2sbrcxLnnsDC60/
GLcE7EBLSdtZ3zq2jJ+Khcf7osum6S2VeNROTYeRfxvXrP9bEgXhEIk43MXkaD3NrhzvFBRI2poz
Nukzjb3yXQONvdSdCp5SqEk9yYfrLFGCNJhRaSJSphl3SkM0lYj/y12e2jDMPTQddIsr23sPUFD+
qE16LCQ00tGZ9LPMOue+iA21REq38Ye0l+qGQIkroLhsBHOd5Rxu7e7ViRP9PCXEINFhBY9u2y2E
ocSF79hP/m2LNYySf7YHnvRkoj3RC0Dp8O4+/Mow7po6R2Xv6yq51oYVnzynpZ2ZDIEgTqexnUsr
zYscf+Aiwg2N/fR1oTN7LL142MFRS1/EbAOQswNc8oPvglcPKxydsyBCm4rh5DaqSY7ZiCAFdlVw
dom9O5jN1NrRUqGEqtKEjNqFcG+fcSXt1g0Ia1zZKd5CTJlOE77PwsTpSMPVZ2CyNvHYB0gmiIsO
G3eR71AFkxMNpBhMVTeFFz1dYjZqtjIm921w7VCvs/Frnza2X3XHZE6bIxGxA6eQOJDbMKvKZuss
XvvQlaM8Cz8wtsgH+HDCEhmYgXP6hhEDZpkgWfKbzJuZCCWur7+WCoKbpxwZXMDdYU6dLvOEKT/x
Q8pOL5bEtY75riQE8AYDT08WakZ3FmcPbotxwtBnZoM8w5yw042XTsltINsPYthnRXTN0hHiEdjN
B3me5GwBWkV+kDmLfAOo4RnHGO3BE2m2+UnbdbdbQpz32Lw9/dqKkEPF2OuoaWt3TzwEzdLc7uy9
aEIOXlMmxptFDkn+1JlMpfQdY+0MCJZYDCkPvtDZ/Tj76S1GwVmU73y71ugwheozPtuJ8YExXJpL
PzfgQT2/iq+TASNZJRqEv47UyL1Hj/pLWGSBcY14gNxcLg/OMDEKq5G3bqUQuj7GNUEvBoMuhs7w
rDWEl/MsSdAaqqLi8bb77Yxyq00KhBe1AC8S4u4bzLYirkjEe5Ln5o3hSwuMWgg8KLGrqCwEncYQ
7bzJMHAiuQE96RE2gHu5tASszGZvAvqq5yPNJz53xAB4pLTDCLAOGEBunLozGVc2s4fuR9n4wGLc
K8CxzlbVVzsUSz7xLeF4qQidikacsYfOVQr2dLV0Fx7NtjNekep+FmhVNlnjuQcvr3Eph8PdkvJg
Fk3+AbjpizBYBsqgeA/6xolyBDuECefDo6Gs8rocJ0D+Nd2qbHLFA5nTrFoBTgbOJU64MYFkQ7ZD
BZyPhLppCy21VsUt9pWn0OnLbUJa+MZo7GMuk3sPBxe4TJGjFKEHl2cmxH/On8GxXzxMV4W3ftrN
+GjaYMpNPYcnv3GWHbJHXHJWbt17hIejJFuKHYcG9+S7TrXz8JJPm8QZ1BXzP3PXTTn+HxT4zza5
ggBaiPJJC+qOqU05GynpP9JjURft6BHiFCYDawplCmtl5sbGm0l0KU2OIlluzIKnF/ZgfgttvfxR
YAQ4NovjHJURAu8SRjhxokymfWwtaitrs2ImR3AoFobuGvo4wFdALRdMVV9NjzMNVjRNt5q8azfs
JACbldwJpiK9Ix+Wlgl6DI6MScmnbdk5DypFWPiWZTObSGBrqHTZJCfmtUZ9mQE4u8mHAEG+CcdE
18XCQcQyd2bQ1lHu+GqP7KL6ymkkuE1lwugm4ev/muMtt1yF1ayY6huhkefMZWI+4hsuP4bZkS++
SJwHv5vqO3K1kt1MH3ZfYtC90osMTrkJ4gM5k4FtOrBKFt00Uw+ZY+OBTQf71R64pW27Gy8nqyPw
TLQD5CxX3AyDW6ySEsVTNc4Piai8YFMZIiNHnVQUk8Pa5eAi2TZTN9+SVlbgCglYMsvkhh5xfszA
9+LDVT5xFTrwwUPbCcFRklYJw7zlbJZEVlS0jJBml/GXFIdRuiHJefhG+YfiZDF0dmnpYjhCXuxA
qonpeyVVwWCsXR5tbVt4MHO/RzqQyYRQguELNkMUupipL5k8wswrPTPnfuvSe9dTxPMk2tovTY7+
a+w4JoEMTJ/brh1AZnrTbTo0NM1YmLojO/r0mhJb/WinDlAjBVJgN442DhXyMsAnK+L1enknPyc+
yd/GP2bnrcXtzBGG0dD8OSfCsdtnzw5nAQZIsvEUO1GxjpaWzylTvQ6c1Dp6IoGTKVS7DqSCdTQV
r0MqAIYswenn7Kpfx1hJOqvDyGRrnKbuwCgmgedNW4evsoxIzC3v7LWT5DIdU4nRRt06MPtvffzv
1Mc2UArau/+8Pn78QZPyZx3O7z/xR4G8lruhZYeCscbvxLH/kbhTJdugmkE1WCsmjA7u721kVDdO
6PFXluc4yG9CSvTfBTmW+1sAeIPC2TR/F8b/B0WycD417D95RQR8NIK4qdIdYXo21/pzlWxKw8Dc
hbZk7Kz+WRsOzqxyfgsm9pVFGN0uNVBkT1Bj7/0xuBqGVn/1dN49tA2CddQCRAqyGTFmXK4cmNrg
HmwvPugmT2+Z+RuvyvcbmnuNCUkiiCl8XNdKhtvad2f7znGAU1ZrI1b4pwWYqnUNxchsvgyEOuHL
NVDJAKYoZNteBW1v4o809YibDxqmhjS9iSnrnD3hMKZPQOHY992XMqglew04glLgzp48DrxWHMqd
n7Is7lNil9uzJPWNtIm8LgLQmpNFE2GX0doRZ7+ZrSdnpkphNWpEQ/3hoMNha/Nn96SyhmARTguZ
nz/Gs2EovRF+obsoBTL6mtdx8J54Of1XmFXTANkHaCLGwWBYlUvT0rMOSV7CQBJQY10Epr0qR7ww
hRQKMWA7St8d9trMc2KMmnwOSBnKj1XStC9TnUnUNgTJHmGiB0hlA/dlBs/JtpOkR2joDxwKEJbS
O7jqIEUfUW8/5U2GK0CSgyeqEEfAmABY7KokfabAZCWZMW35wXTVOP1FOir1zGQZsGPJ8liRhb6p
NY5gnXhvknYcnYTxZckhxqLJ3RaTfUqm4ol53CqbF/mZc933BPHpDpelwh6tBjShBpEifKQGeI4N
wW4jxX/q70FZH6wwRC6SPZFq+tGwnl8sA4FHjB+uqX3I1FHypamGM7CR+ogghwiEzI4mRsybYW69
i7Y1YXF1y22agPviaPfUAmaPVG80O7LOfngZzb/KW+LbMWw8XKaTgVoGTPSAdr+YFUGu2hFQKPSN
BYgqImoKBrFAmO6MOr1EMtFfBXK0dlQwJkUOYQr1tBChYxCstgxd8B3FF6nm2s2+I3mYzlM/z7S3
XeOendyhTk1+xKBWb1xDPoCUBl5NAjrgF4bCddZmx7rwvHVeAw+jmV1INC7ctcB1TqwL6Z4Bbbhn
zO/gPzDCg/bGH41bVCeZyiaKWTs29KWyegtI/jvHr2aricvdJQlZt1gbBmhMNPHQjZL8uRD755qc
J4VBFzOwpkfhkvOH0/DJKJkPQFHDU9LSaJLGszvHsDogyJ7TziW4pnWyjxVl+E0t/jYXzH6K0Sk2
g+7wF6jZLKDBFBy1PMkTjzS2i2wsAB+NJHOP9ngg8LFi1EqiPidFcjtXk3FksKsoevXoP5RO0d6i
TYTY0sV9tuqXvT1YZjDEHKSGrShV/jh4FTupKZbkkOWNda4VwW/b2ZZcjRurWDbxKOEndPbWjLW+
zcdCbLXmtkjCNX8wmKb5nbRg09zRf5zPSmb1ERXxPIYHskyhu0H4IrS949USMzmM8kN03ZjBX4mB
xU1KpR+YQNH1QF4AG+qYXTteW4E7vAwudwtqEAdYl9CVeZHWYXUYM+CraWdYB5NMEGY748mnB3/w
04ZVYkLk0pgJZDsbtj6VDV7XtrN3QF7LA8h0pHLB8nUSTvjkZ+10XebGK4/UM/lLJkIkEkUq4pmQ
XjjXuWkVEfCxHEJb9h4PQR9lVps9VX1eNhuvdbMrq6eNuanUwkEaf81tR3BeV1pFsCGVPLxsccKf
RSj3KDb1JbVme+/YofFQOIP/alVuFiVFCN+6CulqqiTlMR4nsEcx/tj9XM7mlRfPcP9jOURMGyRk
8rTZ8XvqfWOY8J3Xp3ZVTNxBMbT3MK+nnYEyCKWaRpdONzibBzIv8c9TIzKn64IlIDHQI5LMnl9Q
WbhHR1fhW28Ndz7pVuNmKGxNxIr86kEQAbsD7Y1m8wmHfRAVipjhjRSt/Igbx9nlhjQuCD1Isfoq
EdXmgmmrmcj8TIJkHzuC9QDcOpCW4mYxTH01ZwgD61n5UVZPyFOGnEcLNtBOOhZemZDkbnO0gi3k
F6BHoj9Q9BE5aMurULFqLTbOAyS43Ilyqk+ycGiajqAkEzHeqwD7QxEQOd44Ffpq1YTHjvwyY+7C
U2/qeNuICW6BF1ZvuGTJ0WRqtVXCAOiBjJxgsQaqVRhYw2OY5fiN6GFHHQ6yaJDdKTSY7fWwg6bO
/1JlPtb8cFTMBOB/jzMAYYPc0l1aT0joVTWdjaJ7X3FuJeKbCzGVJaYLBGul5dc3FpXJpTXxxUJP
z/djJgG/YDU9Es4ZwmZaR1/EO20DGg4bI+A9qwLlOawu1rvO+7YsK7E+WFUvhfxmNUVx4bYxzquZ
Y2lsE1AHqVNccg8MJOUSCzoWxYfyynA/tcu3pF0phljUIWGTsnQVNwKhFNRQPr0w+Y7EdcTnI/tb
jrXxNoXCfT06AVysktm3ZyYvjXA/2rD7weS23JcuBYOenOeqV0RiFkP3VJIsull6B2G+muRHrxxM
5QMTL9inhB8MY3rbuGV+R6IPtKjAWi51IfkY/OKbqmKTcy9PF6uUfg5mEhkdaUNNAQSjEyjjORAt
Tg9Z+d2C3I/sb25OCjMfMG1/Rshs1PshX6pLSxA+LueFsAN7/j6kYDM0kFpkOryGEQIBpqoueBpM
WEWFjX+J3XR1d6U+UYN8YC0vX8sif+GxL+SVHOvgsfNdftY2Ed4oenRgq7ZGGSZ3CkvArQuS4AV/
0YPreYCFyuTasRokPSpI0IylOQAvMl5YzLLU+RK6BeMq12N2LYOds8SehdHOT/im9UhmWQdFP6Nn
KLZJY7279VQT9sr3DKVWNDdaEOfNMd0/+pMbfBuLwXxR5vSWt7G8WUzbyHdreOAxb6V9AwBN01DK
CRTHu0dgIY67bch8FNm263JHmNV9F4QunSYTSgSrpkGJYbXWlqkMJ+LeDshvGPKE7xQRRoNCs/cO
bStcHpnak82xH0JO/8pim58T+6HNZpTaEGgwoOdfB9ym3+ukO5djGi9R3uDo6RL7HduF+1B7mfUm
kpy4tcXhrLcxMrWOxJEWb7IizVUEk3J6M8sAiWmjhodl7LtTzOJ5pVOjPIS1dwtbHDi2L1Hjsh1M
R2EsjHe0p/13GoBEh1uDfxNKN3tGguogRs3cqK/GcudmdrttG5grJNv4MMSB/tz3tsMBD63ZcD0V
ZOMC7WxcyK+tSiJM55je9DSgzwswaiWiz/exPyKn9oW1a3ldB9l7xgH1d1wdOlxtz6xmxTNbnPpK
I8l8KHLJ+T73s5PpjlS8MVnjJH5g6SfinQwWjrrMDy16WxcY4le6XtqTYE+2zyoARrWBmPhsdeh7
02oSnz1ARLY6gdtpQs6RKAyfSVZV72476mPAVPqiyXN54yRp/6WxXYJA/aHJZWR3XkTwIQQLqqvl
iVZuBaTcZSb0mAhW2C3nJBVGS9jaeD5LuvQ03HgeLrAxVNUuiEvvywgrzfuaFAZpDwA22FkDptU8
iD0SOpikNBkdyCfXHgO9F+2PuDMbXz2USz2LCPafcVXWU/YSk7+47+OgcqJqmcoT0lxzndUn5PE6
BZo82iXVs4kK9E7zvx4niGnnvgofxoramNac+l5XNQzC1Af8JgnI7GtK0rLWndzISlePIqURgnjB
OjCmLC5zxGd7RhhpBEGg3LbGUsJo7lt3P4p6vCsdt++RidMNBYxe7HQugM3WC2xXQiWPyqc/bLV2
PN8Hft43N9AkJjcKk4l2RbENfM+iWKhaKGRDsFHKstrhnXIzI7BjU/jd6Dw0MvEKAorUjJimH455
mFZoWfJZLxfltBLgh1zsyqUllM+GcrVpp4BOHcZR+yhTz322gqxS0TImrX/sC57F7yHpsJFpMB++
ZL5Po4xbuM93VpAQZWUxu0CK44+sPrJvLjXKk6MaQnE/dZKzAFP+w4J8AHAhmuNu7NtTzz0ZKWln
l6SXZ9vYUv5HRXv0zaxhFW9oo0jMeFX7OMBnyl6EcNS2IqnoSvI8bgLSp93IG4LgByTl5OipihJc
SIwdHQ2YpyUnXIwG/oJ/FlTNfrCG5dWksL4Y5xaQC+fjxkeWje5YnRerk3ctRMev6eRU99B83PNC
SPnWqpw2gq6AZVCkpJUga6b5a8ZUB10xHCaENjR8cghkBBNENq/xy0AVuZPTBBEbaccuYa+jOO/m
3WT1cqdK/8SYgXY9B3fwI1m47wvTenWdyTlWRc/kqmBlKlfzsA+s5JAlto76xg0u7QzZ/qYY0vF7
GRr6AOT1xp7S8N1k5qB5JZteItBvLWs+onHERKtUcllwpJ02RPCNO+6bDgHn5O66GXB4zU2JtCHP
0t0IQWUXIvHhNEIq5EBNv2lCvzoaGTZVY2QnqUcP1y4YFmKhTWPeOrlt75sY3Fod+sYNU6v5vh1T
DHfQkacCPYib1DZwldEoIXWk6Y8Wh9BVHGcZC21HKnsDcrxADTwpMEoz4+wt7JRq1xdSs+mM8x0+
wvBaTyjJciRLx4L4BtrUJgsm5LYzfLzbAHnXBgkVqmSkF684R1EmodeEwCK64LowCC+ZKrPYoXQh
gLkM7ZdP35CNrYNM6SytXox2eOlsn/RiHRwc5AUm7gv9bsJBPwaZuZC4Q1tbcPCEM+0C6CQluNzO
BcYScGAekGGUe6GdkirS0FKup69twCEiCaJ56d4x2H0l2GO935TZ7JSsyQ+ebHvnreSUMgvjc54N
7msxkCpbJczSqZkh/hL6h5KqJ5cTe8jUXSKUXmE1g0+SzGq/6Z3sskwShgDLYJqRciYV7HRr6utB
Um/npiYcaG3/4K5pT2HXlTgVNLLtPDB/jDVHtBxM+JHEU5jPxBbeYZGgI9D2bzKd5NnHf7Axg8In
Q1ZFaTrjl0DNxwZsEHmPYfOOoO1kn2Tdd85rlGJMKefIWfLqBO1JEyuoh/lZ43fc0O+5Yi4bP1FK
PWZG1219nL4XqWeP68iVwrFJTzFcA7y9yuijWqtvBHRejYwb0UxYTwQvkpGiHZKJPdJ6RtcOntNJ
EG4PpD8KzUBvSZ9xH4myRbWzFNZFPaeXGbntsvUHEATpQ++JDwIHqP9mqqM6aeuHtLFe7FSUJ1vX
zjs98T5Ct2JHrVE9TfjsPtq2MhYMqgFqSboeFN9TC6CdGco9uHYGNE2CoUi2QfxNmwjuNpPW6B/C
ebzvYB2Q4hMwtTvQgBghuzoz4RQVOVtkHLqHAnn5fc2CRai67TLNzHXsK6TIqcTzwjPgmQXQh5pS
csmSiaNOHPFVtThkcpdEOYJQk40oQJdbSwE1wbPgYe10UIphp+CjIqryghP/wV8VdfBhJda9kzcs
HkGWnjGjFOfZZXNFHvcWF63qDowakt3EfHPj+zlm93I6LwgIedTFEzi0eluu6iVlrb3AleA4hyAH
fOHp9ZmgysuEe7BcKuFksFgSvKnX4zFvcP7q7hsu7fPEDb8tM2BMRWJcxeFArVMiS8xBC0L8knv6
9P7OL7zy3Lq0/8CHk0RFqb+lMrW2ZG9d9om+C/PhHVE+d3w8u7twnZ84jGJozPin2qGR7xsyhZE4
00DENnYzWs5zJhxkTTGddUwF2TYp7fqQmi3RVk0ljhNeqah31XCqZWLSuSCAySzc93aMwzsFZPuY
x2O2TZv5W5GQFoRUy977RZ9tcml/j10tHsYA3J83zcTN5qoZf7iDrx9Y+6yN57ngfWGNn4E1XQUm
UzlB1P0VqgGDPgvhBHiMiuIYevWVI8thy3jKUZGVjViLfMY3zHLNtDh37I+C3Mx9kc3tKzSi5gXi
CRPQwliWN0aDMYrguTBeG2BgN75ZYohjw8Pe4PvTMShygiELjkgo1fI0mrLk3EOJ29nVTFJ2XPJo
JVAhYGUEN81oY22QqXojp+cj6QVJwiFDYNgQQXi3TIxV3Qw277bNzPFLMLnq1rJSZ7nGAclMb/Sr
5kAXtEo3oYQmtywhCQTEUvmRV2RgKa2sZji+zO0eyzb6fDM2rkXWu3rrshkwgNKPc+J+oUJwH7o4
afYJGThHnoN5h4EBAHwYPBF4xwqf1tZDwkBqO6T2TYAV57UCKUqwRBwQnmdZa+x9VZBibVHUXBKW
MWw6qdMLagg57UECNNs+zzx1dmrWn40nYXIdkngEx4rRIt2M9MKoaSpPEOW6QC+2Rzie5Dg0/VPf
Ot1F16GS3aAGIExImfT40BUzdGZdePEaPBPXIzy1R80v8KKgU8uzKiDv8xjHNI1oUKebhNzTK1u1
8Bm4e6A/tqM8jF2dMb9G9Ug4E4pU2auEimkeMQdZsoKPL9dKiFXmpSo8kpYIZebRVrk8EqPUrH54
pLlD4ASQmA18lk5gTw+uaiXNJ2BuHnQ9ELatZYRPBCgl7y5BkCgwEvxjET21+X4u9ARSkAcNvC4Z
mxT0HLwnEta3lKBVGwHv/xgpr3eMCO5g9hOwOHjmuS085litwmyfxd3dxOjuGfFvDU4OEAfndVfc
Dl2D4KTsdHA/MI2j4u2T5rZkcPhsOJk622lHX6ZCQXLVz4Z8LlrDvAb1QkRAGzBFRrJo3wGN8+9D
I+b40qPYucDuaH2fy6w4yyHQD5Zl0wydcGrimmfSz4jSDWq8HgOAvMwdch7K0WHHIiAyHzY2ho78
mg6/ZD+Bklpe5Oh5oGF6o8s3XeU7cIpJHk3FcEtwE2pdb24JK6AN9WgufnJmElyQVJLOHyXB1i+x
GCjUFk8GEZ2O/joNQxS4SZ51zwr933402HUTBq9s9iDdOOxkOzMZ8kNrjKDMaI1e9PHkn/Royl07
eMUlCaPkEBa+MC+bpRm/YFIiHcubsipKAYVuvR7uj51JkquKrr125zE4VqlIdoNegFMOhBTabcFd
YvSjvArKyv5K99ZgExvbR5P67rJvunGvJNU/7UyfLo2R3s/kIOJ8SsBDMMvYJu1QXSkZvhlaiB2L
UwxYzZUR4n9xFWoeDbzJ6S7r7FOTiuC2nrwJB5mrz57hL6R+xGXkSE4diooRZLPszwMWyiuj94vL
wAu/k7QhdjpGxJoH8ythaenWAgi+JY2NtqKIiWLt+vmJQJ54j7gp3bXWYu8MbvRDqqEc6Z4UhgL+
Gd3ZosaaFgZLlNoTkVUCUbJ0G2pZtCwvWemgt2WefZz7CUWRLwZ1G/gNfWCBECiq3RVfN7kpc3sw
slHuFkRtFaiNLmG+RaPL+IYeq6DSaNK9KAhMD5G2usXCn5vx3QCc+2ZEZ79hFP4UDtZXe5WruEa9
Y4i/RHRKXsO6x/ybMPAYx5QYO6M0Iwh4zd4ShXPEn3Rwkvx+CVqOCo7rgn8xF8CNyw1aABJX8u65
Hbr81kvUMTasI4WVPOjF0d+MiTGIZRtfbVMgKF6okKfOyA6tZqMGYPpahTneNtXdKezz88ZsUCJt
xHoQTEvjBgko9HjTSk+A3qxLRxvveO/UVWPVPZZCXL0ZYzAaPaHzVY7umiEyXeoWm0Ffds//HVv/
O2NrBLAWMQ//fGx98VoPf55b//4jf8ytnd9chsI+hAbXcULrT2g26zdwZxYqTUxIjuOiq/zD/kTK
1d/BESGlM8FXtNQQJZI68R/NqVdk4U9jasScIc2PAMA05bnleb/kaXUxlJk8mbyLal3Ft3RJQZN5
gk2NQ8VgtLLb+BYWvnFTVHYTXzf0b1wcBaaB4H2RiCkeSqjeRnUe2Mx7JhDLxJp3DGKEGNh9NNBL
v6OdcV2kcOn8fdXryhmvpQlDjQLaYr3fOoMBwnYvh7LyLrXTDW8FFkb8o0AFhGX4W2d1OJYOxOH9
gO2R5WV+MIJlEZcURNgiu795JJHx5MsBAgLh7RChSpfWs0ntT58Fg2XZBaq7JeqhwDsZhy8D9ADE
5mjF1laBztsLr+5TfFBYNw3bcxouMXvLbvo0d7a+j9HTXj2f6xDtpuhq76VbHaHG6g2FwopQCin2
vlEzwNVPE2n+aShtPs2lcvWZFktVnvLVe0oHtPtqfRpSKcLCtwaTajnN1wGdG86zBUwy/hFfaeXZ
N9nqbw1Xp6tcPa/TWgBs9OqEVZ+mWPPTH/tplXXa1TaL4hMlz6eZlo6JPtJRqG6VwGs7pVV8YnA1
HpbVicsSOJ/Rc61Gqgy9JXN/IzumZZ69cz+4d/mnqVcThnUDkTo4rG3r47C6f9H41o/p6ghmHN3c
ogzzt7QEMBY7gbSuHNBaz8anqdhb/cWNk6gobFF5Vug5iGXDi1x+2pIzBWBMWLXaGatVfIRstLdH
csHKT1PzvPqbaYe2e9quxgGq6nJyUmt5w2WFk3kQeKNXl7Ra/dLNp3WaKel8M6nFYzvcT9qRFlXp
H//GruLo9MqAX9SqbWZWPg2zTodO3Z/zdkjG+owlZSxB+cm4y8O91Rv4AUQwwjIdCQdedmYaC/Pt
vyvqv7WihlbAQvfPV9TLRqGw+NVS+ref+n1RxTjKSoioAe37p74dh+ofXJ4Vd8kQ3PUDD84kiqD/
WVRt+zfTCiyT7ih6etraP4mB+IUh0RKod6zQNCkY/pNF1kZ6//MaK4RA/8NK6K7mVR959Z+lQNnc
j4qDFjF7dUyGXZ4b4t6k805sa9bumy4P4IC3vvl9MPz40U9DqOJVHZ+NPovPQ2+RJlb6uL5NcqRo
wNJW0YIYqyAojMegRZHgp4yjd41Jxp7AzXIjakP9yHuMqShNyieHJuquXTMFseXFaHIdONLEo9O+
7FD3isTEji/pqhybDj24qtX0L7ixv+wyfAKOA9qU3Q1MsWWvvoWfLQPIbXrdUIucMCROtwjXw0My
q5Azu1zfF6/7p1vkd0DS/6EPc9tktRz+3/9FSvbLJ87mapsEUbKbUnz/YuK1DPTqSVG0p9Ho7c2U
lN9XKe42i/kM/vpK3CS/Xsm3LfToxBKFgj35z+9sQcsIs8gr8Tx0pILlOTNqJCcHEn2yB22VzoFi
Pb7/64v+g7fnk/VOmCY3Ezqq9e9/cmAgTcCnVw+MS7yUaBdjtUUxzPTdSE0u0Tj/+dU4BlKWiMDx
/DWz6uerJWEwZnWVA3YzR7e4qvtq2U8eHoYbVYaPf30tsdYbP9Uj650Crp2L+Daxgxhg/nyxiTyB
lOym7NSlU4nuO43RYnZd1URBL/AkENx0o3rF/jMU+kjQg2x32UAA31+/jv/9CburDtB3TJ9qjUXl
zy+Dfp0/V8rOTx1ECRozw0xqXUL+Z+i12A7/+mL/+x5yTSFcC1kLQi4qwD9frO/C0mZ2SDqeWJa7
JuiHCPWg+tHiwU1P85Ch4fZr4t7/xXX/0Zv0PSFCwhBD3zN/WZeKJB+zxGvzUz12xM5pvs0Rbh2R
nRkSwb9+j79cy2F8jsQ/FDj1WQXN1Z70803kgOcSOg2zUwY0AkvgTGO/Nfv5IiFU/stfX2v9XT/d
Q5/XAtrGRwmn23HFL19eXknP6A3uoWVeRhE1QHnOZWZrEf31dX4xQv3tOlThYDw/b1frz+8JUcXQ
00/KyEBxNV2IMedNOTP9jFjb7kOaZfSEJuzGEEx6OlA7rM/p31h+/xT99su9s74GjCQsdMJDmWb+
eu9oiC1ZhwbuBIOTwljoztokUHWuYnuuzk0SuBF1+fwv1vPPj/CXj5j4Xd64HXBsMFcew89fJ7pF
3Swxo+wUXOpzn3vVGRHsfN1Sjx56u6UpIo0G2cE4A33dxqOa9YlB1fSOz6rr31osUecirrHhrmeH
GIjROV5y4+6vv6F/9DpXnTC1MdVBaP56vCkAbY6LbxhHEyD193lWTr/VXYn7nyH26FEY5y2up9zw
/Z3RjMUV8xkY9zZ56CdVNM5FKMP4BHnAvg4Nb/D3xGM1edT8f/bOZLtxJMu2X4RYhsbQTEmCPUVJ
rtYnWJK7hL43tF9fG4rIehEeryJX1rhm2bgIEjQa7N57zj6R5/S7f36vf1+1ruBuUttJTiR/q8SE
R5wnWpKYbCBBTnEaurT6SDBT/j9f5++/RBfp87K54VjnB/LLDhtrBjcFuSIORWIuvXhBqjH8kicA
QPLbP1/r1+2c5emKJReap6MEz+H+srVNbsuIZUzYzolo3oRu0G9oDHdr/O4pxpEqXFcMFE96Nzqv
Wl4AVy6l+jc3Vhdy+SX+dbm6JmUu6EYOBbydXz5z1lSawS8j2Dvd0EwH50ukp7zRrA5hV813lHvi
XUYBeRDElVALVVES8p9TWK2km8tTG/bBkVHjdItfw+hWdHjIJq3JBSR1Ks2RekVETkdEPtzPmRl8
9hjDn9wpmy8YEUln9urGXmwlDOlyV556JGnVom0w7iUYxG92VIm9wsx+jgpr6jaiijXivYb5jgmT
ScpxEfXXvBHqLaML9470N7hQnAP3YNISfJKHLKtjkdeYawqsinvAFCiyEydiMGY6zXJGKFPIxUVt
WG+RF+g/OFyZjwNORdqxDAqJjRoD6zPrlTVscgLbIqIokugCjyE/WpKtRW/6+L2L2LzLNpSf0Bpc
AywBx8Z1EQgSBYfYC9HERba1G5BxtjTNxvan65BqAUzaeYXJ3rj3+J9Yb/z6w3Sblh6Xp52u3bkI
dYBotJ3zOuOap6PrhRdn+dtWlryNSZJjBGG2xYNGGfgAcm268JzJnup6Gq5ftzewB8J6i0jcVWbN
bAZAeMYEUw9t82iIPLqkIURyn8Qf9FjO127V6dOpQTXirF191L4XZcqKLAWz5nWWwUVHs8m9m0ir
IV1WiOiB2CTruWuY40DaFsWtmaLpw3DE6wyIuy62AjSAdT9+b4RH4GLQNFNI4oO3YGklDwUIF+aj
W/TMoDSDe5ubRvyehbmx1VFYvCWy1kglkm3WMLvL5zs5aCMK3bQZb0Vfj9d4onrdOJYef89sxdaE
i/xJn4SV+eayDnMggUe3w5C2noB4godnIhtt9Lyct0WfsZacJbM7HCb0jgGl17RS9KLv0GgIwkLA
72+6qMUvlfAB2lWeQANbtywwHwJC9RYNodiXo8vqlak13jYBdtt9F1Ex0EDXHmzMgAsMxZouTDiS
Y+pmvjeDKaEpNF5LLQNrnDj6PhzABsMRlmuGFM1dSBfnINymOA0h/SDcoDHKlVZcdLOYj10t7D0k
oeAhVI5fWgvPxC7SC/6IdB0E0rnms7NL45lGUBGMO7hv5qsLomVV0a0VyA7wO3QmEplxXhvUfGud
Ts/WGwEDgB0kKYe7CtIq7q8xg59jonvbKMKpide2JGQNjUmkQd4AFIlCM+djZanbrNERZpupZ1Ji
tBCflbReG6c1LzBTrqig3IW8PG76ybXWPHDMrazjRzuwc39qK+OUAb5hPC3XlSqGXerlYp3O+mJf
FTaNEnQ2sRfdt9H07lXGW9VpLYrb3NxMNoZGAwrRQRPuS71QCWgFVSgfRpenWlcZ33PTOs4mQQe9
Ed9EdgwlwbIf+j44lQU0UUX7zI+saTxGWc4GbC1nJLSUN3Zsmmh42vpOj4H6az3T03m2zwiXJrci
1SBx4K0sm0jYfmBarfaTXjITKoI+QHQUmslRL61SXwVa6Jw7mfGGyswyaZxMxvzIFNrcjkMGkE71
pF9iP62vHJSsaDPY7BewVLPHpprCR2g/w7eplJwfypa00hV08+mSkgDqBzmdQCsl8TXJ4+YwZowy
otrLuSin6EsTintXDgOeGiwD5tx1/vL8wWiJdiRax1Wd37YK9orDLy07WBo92pWRlsBLJ84iKYqc
Ii3sdm0T2slWhH6fgB2eCE7oOfsqofShXZUy9J+KrTcLa9cNPbTopjLyayvUE/xpEicHklesenaZ
zcBMgtpvQ+jbysTA4oneeFskqVygg+3WdrrwWUFsO5kdQ744ACpLOiUYGWad381kJFxKkhBNbDv7
5KHwmuiIv5CxlTG47X7ucxZmwtmBEiHT7rKpcfx8ashKwuooctW/dhZCA2WNuHTtQifDMpfO8zjA
RtsJGSNr6BisBmXHeYyM4H3FYPhm1Gr7DnYcSQtlWa01VTt7KmhvD33OQBuhd81HZbiuXyFcO9bK
vDi5JS4eCHU0u55+tiThn6TfOcBbMu8uC+oAMQI8Xor/JLJoUzT6gxZDkNcVqka+VCA4Eqc9D2H8
3iTEWj9GZI13DnK1A2PTFr8OeUquzRJAcgMGJwjlbnDIn7Gx+MEPj63HFOjTbahaE6qMnhzg3hsX
7mC8MUGy1n2g73pUjvQ7i4tN+2BNJr1xiwxQ7mXtmGfocTAFKuKPA1nrm9wdyl0m5mqbza37xoCt
WLPR1Ou+HWJz7aqSKWZKlBlDrsIAETVg6ArbIHwqxGjedMItr2ImaI0mPJrEqtWSwkcLUDKpSfps
l6WF8ypT0hD4aCGhDNLFfxJAUJ80b/pQlONnqAUdjXBsSbgZvB6JV1rwTEds16yLspc3VOy0lemp
UgDo5THTJ8WvS1WXIcmz28qW6uq247g3a0Z669hj/MiU6DC4ZHz2JKOeynoMLklHb9cK+/w9LWqH
LEok3s8WBIOtbSfppydzUsIqpyoP0GPoJSVZ8+S01fecl/aburSytSdnUuDaYO7fRGUlwI+0ltzp
quMs6+pCresIHbOVAM8ixjBeizLx+cZjHEXGjwEQ6yYmnwpqgGe2fhGG08XxuvLd0YueZNpE27ge
z8A6MufdhJNmY6HMvtVF374nTcqeXWc8NdgEmq/wC4sYPvmoRFc47Q+YGsiYhYU+/zPCEQDfE04n
P2xVUCYp7bO2o+IyysrArSC7Ry0M+nekwO5r2HlM1BZCV7YZye2UPPZgTqAspiNS7DUby4thJF4I
xrh/nhR+XpHmWGfcxRyT1AlxwYtjhlNUeDMZk7NRi5XGNOoALEM2mrwrNe6tIhEXa0B/l6UDzwxI
bACls66zbU6XZdQhBqxRN+PFOeoNTLENlomS7Wwibc1luEvIsDQgPZBPL5iYcEpKQbix+7Sz9oBs
WGw9IoX8iofCzkQIfqzmuPtRURtRYYCrKcgk/qwbN/4eGMtSpqMkLpFTEdviGM24t4UZPE3SMN80
o9I+DbsbzoEL5UcWM8qZkpcdrdF71Iu4XxmLpylY3E1ZLzyk7fEjB+MAI4sNMSyt723ziXkp1rbF
HhXgk9K6/EksxinhavcOEgcUfMW8Zm61pZdPStlitsJ8nyNJjGh3OhFT5wKplUuNvSoWj5aHWSvN
jKhYa4uDq1u8XJO9JB1qxrbD4qWgP+2o5a11vfi/UlAqi4TkaLQAX/UYkWaOS8yFubvG2k3aRsBy
FsmonyaJ0W7WoW7wwlHZuTtjwsOYL54zbBDjt9oG6mmg9b8kRf+pVSDB6xnbld33REbQ2PWRlIzH
uJmyvSdoDxhjD4GiarpdhZTyPVXIJ6jxeepwEDqCI7PA/sX1Nh8UjAc1JudUH3cpSaIrkwMXnpPR
RhAyXgdb6DikRnsvGwImRd6jmK4rot5QrxscBW9HvSWwJEsYn6j2Qy0Wvkor551uE4eT1x7saCKU
msX2B2ATmX8oDqDh7gCvvMXE05QBjgHReTcQyI65Vr8O+QxlNThiv36smuDClkvDaDEZErzymdTh
k4770MGFWHGaXqOzfPNEzLgppUnpKO9dlwjIII8yDtJ0+Yg/sfFFabyPi9Ex00I2+cg4ZIRjbjwD
xUFXncbIGXBI2T8IpKiwwiz+SalREYSLsXI25x8jbkuCM4ztIrwfUMFN4bNgmoNauXHTo9VUQBvx
0sSLa1Of/b6OXxjHt3to/WdZPwo8TA+1W3t+hN3TWXyfzuCl66buuxfNaFx/HHp489QwZ7x42r4h
65mf+SSO0oydF7u1il1MtAb5w9HQHOLapj06JEs54XjRuCsBJvhg2pH3zrBSzqqXWrNFyH8vDRul
sO2gvtaqjIYOGo/WFTujNwbzpNycvHLIUv14mxnN8npGnSZvqCftgcaFHiiwwIoV7eBbaVZ0Na1k
SXEhFJWkT1RHKeehvWN2jnajwD/EKBpKMrU0j6ap3Q6UnCk5iE1nBK9umAafbWDzA+SqjBgkeJOG
owiF1MZwS8qikGXfbUq2F/pMy0wDEEvw2pGd4QcaiThFaUi4afN4U/OMe3LrYLpoFio5uIsanpza
FjeJJuPeV95E2dE5bEtDS+gLQfZUJ3o89h/JbAzXxJ70s9BT3H8hKNooHYJXggNocoeWo9/rrVQ+
Kj4qkXDuxTt51ba8qKhfSl5PldM6klX7jMGCo0Om2WJX6WZz4GzPS5NJq4H8o0DfyCmct47uUF/B
3/xuZ7mxiRuOf9DNq1vZwOGEknIoqjBZzzzyD0ba8iDF6ooiStIUYIx8IZiYHsEyqfm6Xl9Zmj+V
dnMIbDSN1AkAdxwrf/n6J8SbA4yzKfuJJPJ2jpTzHvA98sFcUYONjUGXwDWH6zBz7NEoNpn1zIX9
zUu5mUyWiXqJVL39ahRXGXp2YyzdTUey0ybLUXKu4jjydprHW8yjIT3asyp2Nhklz2Ws+ABxwiuy
j8x3LY2XWxln+kuOh4ijfSp4z8PYHBrUnbfpyHl3Ji1zT9LSfBmraVLE2fO5rJxeeCUp++o+qso1
GTc1yOqK2r5DSd9s+jQYUpK36IrQvGQz6HSqE4FooLR6WR/SQOQ561/M2tkrw+qN5l+8E2lCR9Gd
T17TtGh+Mk/RkkGkECEORmWp0mGwzlmtxI3UB4m/ZWZChn3ulAVzimKbdafFxbztE74Bc1bZE8w1
SMCqxZnQkzDL+4tgOWlImmiKUGbdZd1yT7KOKZvOf+W7GjEg9Nw2mpRri1jwi1HoxQ5um/Lbrpgv
zhSA7skGFytwPG/JvJkvysIiTVTc8oIZRrDQ8DTfQ7pOYDi4SeVUBDUVjnjJBX+SFlZzcIrl/y0V
d0u3RxasbjrTpeeF/GluiPmqB028RLq0yItUqUdMHusey7J+1olD5he5FPw6yKjPGdrCqU9YTebM
iyajVr7RSixIsiqM/lEZDOw9fQiOPXEXb0EkxtspQJpFEio/YcvsmE0OKjgGOMzeUqdVKNNHjWSL
ts9Ej5850O8pDviEKNRpfwUo3DkBB0OBDSs2ztQtzbPyltubkzx77EpuU9+Wxv2Au4+TFm/caNPo
Zz7n1Vvtxlx67Nr+SC5tcFC0XPNV50KanskeCAUdOVXzd15DSjCb73snW1xPekzpoaofhXA9kFGI
uNu+CY5C8e0oJO3P9cgvMOgmj45FgQG56ZUflvZ0MWmBX6q8D16bQSLPmO1ZP2WhoV8J6QmOMjN5
54rKR24KtsOdMCXND8aiLqpJVsGANuYsK0lLAVkPWfKYwRoUrx2rxJnFeyiSCsqNqxFEGFX8pstG
kmdIdQo/l/0Rk0exg36oPZAHEHw6QcUH9tSyBhtBxLSDhfMYh0YecA6Y5j26LnfjuA5ln2tH/Ydr
Uyfj9NDHl5Y44u9j7zKFajmQN7RSUUxHHCt4MlYJUNO2L26iQXUP6IDdn1VvBZ8xqtdjLyNUZeHA
k8mKybebpDNhaQfpdOi9OnhNbPD0UP1hLW0cTCb9Jqvicvq9/fx/2Z7/JnyIUB6DtvT/LHR4+mjy
slB/YZ78/jd/yBwc/TfLMU1A10LnTCBNlGh/yBwc8zfLtBzhoAfjyCdtrvQv7Zj8jf+B2aLx/3CC
f2jJLOM3hxBjXHtSUoJJWNj/gZbsl/mF4UnJyc7hHcIsZPD+y0jIhaY0x3Qd9q6LFSuPImK8Q2Kw
/3RPbn/v2f95sr906v/cyV9kHHxGIkJNxjlMS/46eAo62vhmGQZ7lE8FHS7h4X0ag/J7oTgh0Ucw
D3Rg0mZTzqp6/edrL9/X3y7OHBNhCLfN4Wb/9eKM+SnZAOHuQ8srU6Su7YAlFEVDLkV6jza5fKPF
XHkYE7Hmt/MUf4yaKgrfbmxzky0D7KlL4p3CEbI2aw16HtXdlU77Io/P6Iaqqan8luqIPCQnuIfj
N2z+Fx/CgUejS08wJbV/uYOisSqTFjD++Hk0/NGiMZxruXXAOzA91qZgB9VTB/luzsaEjqJ6ZZ9j
HyxpwlM5e+g3CmO8LTH44SGCHOgBAd/2bpod4CGn0AAG/SGPO7UlDJxNnLHOf5h1bC2LAE+cp7vM
y/FU/jJVanlgdRPn831sVsOmETN4MzTGbLvJ5z/frWVU/Otyw6pME5LZPBOsX24WJpJ28cR7+96k
8T0RrLdTtlsfG2XWd0KSmfnP1/vlR/T1yQhWdi1IJCyyL6rQn5Qdht4WRY6vfE/+SnPHjgKpqwu9
8z9f5dcRIPfPIiiacGCX6a1p/XL/vIbtIhs0yHPGEO8A4XxWphfv09Z9+OcLfQ3Wfrl/0mDo7/DD
W9Q4v/xikhBE08Aa3BvMKQ6z0xqEULJmpokvbsrNxcEXUYiUpUrvYe645yqzgQVQ19xHnLVOuZT1
XTPZPJ/tRUta6XDz6FyhDwwzHppkJk67mLX52IdOQb+Snixxh4wtABWGXGSsLMPXXSMGfGa3z4M9
x/t//pDm1xTzL58SDQ4iL+kYyMw8Ty5D+j99a4ERQASd6ZMMiUkfISyBkoRBe8DlmG7LlJOsDUJy
zBptI1MKKhZvss/yJehRr9SWuo14yTQGi6I4sjHbEM86cew30pus786Q58+ytn0UN8Y33ctrwMND
hmYV3f6DIVKGFXNcbHDQjMTBFwaGkXjapeGWJKHwO9tZureVlNewM+QeM2R54ukS7fMqwCoR2vFe
K1CWlzLO/Qia1a41S/ehCWRySDQsZwVwbrUCnvKDoyi5p20aHsCF99cq0weCkWbHOudune36wJZ+
BQVxbVuMeO3OBuCgSJDfp02ZPqkWs1oNpAJPmHaVXjX9pCJvca5GnNJSZe5kYGH6SOzIWM+4YTaY
E6w7GZniAfBh/kxccfpZAfkEUiW8CZBBExUkFhMPhpkkGl8ct0g3Tm40e+l56GwnUIhz7dlXm3nN
Rrlx4a3MPKYwV0X9TmdCvjGn9DUCy8AKph8ahvMLyCxtA8Qq9DWnOcJH5V3beu2nhncYe624KYMq
oINT4PoJG8TFGqmoGJTOy/3clJzG1gRVaIC0yd3Sc/NVLoW6NUbiEKZ5fraCanrUslRR3lD93Oid
FmTwsCPDFzxfcEkN5s5ADnzomJe8NYENNpb7BPGENsy6ZsL0kFrbIqpYEX0GObw2zbeybvCgRfSt
TPziCIAxBTziYeowXIwDX82IQow4H+j8HbMt884IGIWyt/UHlcG/mJgyEo8VGT/Nhu8cX2Z1NzXZ
JQ5ktNaGPiUQKusw96XNKspVt0xDj4QBwNcJLQy83hh+A8t0CUL7e0RW2D5SStwHOnmCSWPTGU0h
3hQFRr82WWuJ7T0pegtbs2lAlYzdcCxk6q3Kfh7XuYCO2iVk4ageIhjxMBFbVDes9bxIcDeX40mj
TbfDmUuSjeYGOIWjiTczkg9npCBSU4YWnKvrnsUFCWnDY4iw3dC1mdQOMSCr0DZ2TdtqJzmX5Rmh
ilg3wCbeaHyJO2aiQBYLhr7A0o2kAi4o+Ib0Vq9P06RbBzgv2V43kWQ7JT8XW5tKSJZejeWz840B
71zkgBVHmR5QLCfFj6a3wpck0LufttNOL2bfDMcch9ohhf0IA6yyzo1AHV6rFA9fIPpDB7Lsqk2Y
vbtsYrBGP8dp9UMRe84yXqoZIuYkOq5G1PaPVi+KrbkYQwSQTh/qkLVOJnBcntnFNPpqeJmYprGY
IUciRbw4J0WX0m+3x/rLc7qx0azvNNvFh9cKdBlJP332qhnKGzGF2SaoOBTM/QTYqgSKxKjL3cQh
Tw59DtyVIbrKx0wM410BrHBsSLCILNKNEYnpNCvRPkPLsa60I8XNFOO53KSBAm0n4PB86Ampu+Qw
4vhJkuZHBGBha5ex8xRh+joTRMiYSHC+wHcfETGFiDPoOfLR7RErO/QS3l021vWq0wWHGboq91lo
1S9JYqabVMzDJtY4FyKPmJi36OZhsOoUU6XXPZXYDQ41prOfXx2OLLHYe0jSg8HD8cvOmKPPMPP2
02RWN2ZEo8Eh8WyHXM3R1zasa3gmReV7Tc8nx8xwXXLPN7IzDb9WpIZZRNtfZ6fCao1ol78xvKx9
DnGerrvG5J2knUf4XK/4SJq9xFebzhwy6k+kb3qRvOpsDKAKWhxCypghh9hMWZwuOHJWYWwcEJ7A
ObI59mg2CdTA5MYZuH+K0RZgUTDqYzIRz7fibGPsdJHXu6DQ5AkGhHY/cYFoo8FhWaHiqnnbUyS/
DwFBZ6vAjtS9cEBYB3DQ7hth1JuGZIIXLC1E7pLDjHW43LWJgXWM86J5kqPYUa93a73pzJverLGt
gm075KkBTzhLom1J29ovi+4Bk62xHpSKkQ8M0ndigYSg8PoVrvV+R5d2inbcfif90VhuHZ2bNq97
VjOGbKBPHWIFVDCbxiSv5uwBD2EqPU4tND3XsKIb8F90rA5fj/f/K1j/TcG61IUcDP/ngvXyFhcf
fy5X//iLP8pV2/7NM21pweJE0EbDhLPfv8pVnaQnGp6e1KHjuEsG1L+qVec3C4soHWXY8q5pCPO/
nU8Wen25OKfQPXso2NDr/wfV6t+OwI7DhJfXWQpJfL6/HEwnjyoW4AmS98AHUSmnCxjZP92N/0+p
+vdL4EpYKmuqYkpw/ZdLoHlcphnevO+JocWBSBosdBSbW/rf9/x/cZXlXfzp7AkXe8QPyVWc4nur
fS/HDyX/TVHy7z7IL3paaCcWs2Yu0c13jriDmFDP7//8KXTxpZT/6yFaR1+OKtFgZYBP/eV2tYQm
JmFfc3jTiuZHiV558OlgQYkcuLQMSL/C90S7L2MLNFtB9CF2Th8GN3n1Yz/sYo7RT0Y0mzo29jbZ
QLO4M2Teyw3Dk+HswRhgnMX2YaqxBykYBN9iYTAucHJIiNOi/XASJzm14KPWbsl0261gEbktuVd6
T8OhWUOujgSjE3zjIHWiS1ZVE8lJHUDAuCmZgHX0r0XmnOAw2Qga4aWvIvbWi6g1m4ZjNq1ngZIn
0mR/UmHecZQdVbaZu7Q7d14+P5LSm22iiiNw4tQ/bCN3EMfCtwFL0G9a0Ak7y2jPABXU41hM1h0p
7vpOQ2Thl5zc6MtzFMk63dq2qYt1b6x06AZp7icmeL2RweO96ShehA7m2ZmTyS9nl4zofmp1EDBU
VSXTbMBjXXTHMWD44SlCffrZ7BhOYn1eOxCRdkCfYJXYwQtpyE2yyVG3PaKmlSYZO/pH04xatkb3
qT4BKY7405NMPXlG7Ebb0VbWXd8LXmi5wdgOLhA6kZQgJCTma5I2zuxAnQk3MNUqtghAC+Avkz3Q
Eo1D8JMDQjXRbpLQ+lCtZqEvVt3PZDkFzcaHR57D62gAIbc6LX5RsDYPYkKpxMm21nfFYH0sIxxv
FQ31TGCkGEHPwKljzjWrJ0gBFuE8vI9kdNJj7sn2KdYmZ80BwznlbhfRQh4CH5KWvusg2QEuN5ID
MJ1+4zVVsx0Q3O5Kg3PgSpLTTBLrFPgup2EmR5kbHiUqsz3TPy5gzPa6rhOYAjnlWSKT/ltazt03
BYSb4ajXsjBI4bkj6xjqRRakRyp5AnC0svN7pM5XF6YUREdTB0CC+GhjsHfeqAF24iFBV7itMpxy
+ItjPeC4Qfve6oIQNSmw3OX0N8L0jeXVyHicR2EodrrVBO8B6RFETBhacGOAdg3WaYQGc2XpBew9
lCnXKWoMOG+TvSaTwzpOVVOfa22ZxoGgPNheZd8Gmqnt2ioybx09D8+DJZ+CvKah70Ttgr3rBXJB
JuaHuoG50HUjFHVOT8G7QjILw2Qo1crUOm1Xol/8tJLU/USPodYtOUOnhlyU98gTuNy7GsQsDRvh
a63yEDB5y/0IoNZv9Hn8mSEuTNZtP2Z+FCKu5fg+7XMCBBc6j/XAsGv2g4mmJReT+s51imYnB2t4
cY2g/15Q9txxZBLUy0Zmb6xuZA7lxD3KImQ5P3RoU8c67/KbzhyHN45zxQV0qncd9dl8YGqFCLJt
mYmOtS7hXITTrQkQchtWjXubxE3xxnlroK8xjbdjEqmbsa3tsz4y/yHEQZ7SirGhXsPeAEBuf6sm
k/oVNwMBYkhL1rSNuUCtL5tXZgTqrpmFU6wIG0udVcEJc4Ngvdz2wSA+rdiGbhxlZfQNdFzyU852
uwcx0Pqplrc7lgZqW7rN22qqQNiVA2FpcC2JUpaRBbQGnEZG0yRB+VBHDzMjCogJPfGC/Ggie5N4
eHTRwM6gUPrwwdDL+TilU31C7DatMxnE9TqhoQFfLk+8g8uJYQuVzkbCGnoH2XoM9Rh++RXU1l0T
pTHYKttkTSBrYS5Lsq5PtlZz+H0MGtXEnQZEAPigOoLGN0TmrftAcR/Gch6hPLnjbZE19ftQK3Lm
yz69oxxCoZWIaa3YBb7HsTf7Ze84e+KV+g9MvfPWwCZx+hryDWWc0VDGFfDWpqX+rpwChWzGsOmz
9ZB0Ty0hWLhcmNAuM0GjsCX5KQzzphEN72qWzjK2xYIH+lQB/kmZn7CGvyIJ3Y2lh4uUcLkkYlWk
AMgG+jUQZ4ZNZrYoQVLVPjsjwFeGNfxTqzE1H/7ldPmaP8MEMe6RMTGrsaLyqY9zcoK9rtgxQg78
eAaRlWhLDkON7kaMy3Sq7N5cz1QH2qluugq7RG7cICUtFywom2fT33j0FRivRuQoNLoXX+x07Jkq
KrKnkXeO+xIxGoSOiuKpAQZLxe/2+ZHEF4ZXTmlDzEDUNe9VUfGGBdSGvRcz29bHVrx8SYtja5ES
fPkPZeUWuwUGiCOmgv0L6JGh5DhTeVI79Gglau2him08SNrIV++aWLxLh7l9l5nRz68RZrqMV/PG
lqeAJBWmai2+uzrsl1+/5u44jTYHs9LSp8GLvV1R1AzOaxskMEF7iPYYhYPdRfCwPOzA4LUrLWH4
P9jIE0ydWV/poR+MEEHcms1kven02/yiYoET75keZ1Y04CCLAAtLFB8Jz/ADQuUWFp49P7GQwls7
0sKrSjqPjgi6Q9vC7Rg3VbFzG9N+URxI1aqLjeCcDUU4/T6qNAJtvFUqne9mTfQffRFojzm1I5ID
wBwbV7P/+J5ScOGfk+DNjpY5bIVV6TcM8LWHkIyDW+LTkMKBNPM1CV2x6Fr3ziv7cauJTj6b3WQ9
w8KynoFVTTc8qextVEfaZopjbcMwHNFLEJSXOdSa+xK/t2802N3JCR1vvu66kkjJl8b/Fc70VhSA
Fz0aOifZIPqtS7zfRTfDP2Uhbkdy2k4Ooj+/8BJ1yCdl+hWhjegbhMWP2PGgRTP4vQauHh7QqKMT
/FrLs6tjS9EsGC1UKKeZkLIbpy0CH91dSKKZ6sFpyyK9ihqqmY0U6sULgn6nArxgRNfxMBSzxdc/
47AFOsKIvEaxEQ6ema9x1kRsgfoyR0ejn07jDZvCdDCqoLgSej9v4lLCakSiPT2BmpMSNCzxQTPR
FKhEUu+cEfEDktdJrpAttS3lPvIiiGEnWs7jre4MCGGaarzSqOPR7UQFWT51ySwdvrpDU0RvFlam
Tq48z6b+AImXMhp6KIpNlRX6mpDy8qHDOrXt2HA4A6FgPOmWoa41Ohd0OnaPjRfFwTTohC9jetji
T9XIm08L7QHmHCNh4HucmC0SsrIe2QoIG36aSlYLDWgxE7o9c7m66hmb60X2JNAG+XlFh4MpgP7+
pd63chTZ1jCIdyIHmfiPcWmuNGsxuSBz9mNGjscZFfFdkzrO0R6syXcZXhE4ZDDbN6ceZ0fu2f1I
Fw/ryapozflOAPyOyKOl4wjJxB4fLK0O1cpDinAmpJpkHP7pLT10IMjlXAf7Vk+sXSzM+ZC4gQ2A
Kd4tn+jqRCM9Yk9GN/ocG4D+4/ybMaaNj9i68Ocq0nZAZRSYLTkZ36dichOeDfU3ck5wd6WxdkLi
edtVk7MqLYRzQ6J9uOAwt7pFWHyHdjNLpuDMx0g3GRwWDnRh22xdtxl86L7GDlpijyQlUCfcKg1+
plo4PifECGWlJGwsmsCExuUa0mf+wym0H4hUriO8h60xDvlybqsPbkRkoDPHD4D25jXgsXDPbrXj
RixzN6vYhAjPEW66LxrMsjXoB9qacVsHG3dYgtVMFHLCVYjCZUU2r1PxeYtKWpyqmC6xY6NprYJL
VUDdTQns9AEnY0UsQaMDf0ii72HXy30KJ2MZS449SMK5/FZh5J5JPRU17g8jOkWJXd0WRVq9aGFa
rHiq569Yj1CP9g6WJr2xxk3mEtXd9dN8NGIP+n8WdXstSiVK1rC2bom6n28TuF7fKsKBfCTr0JrH
sclhNNq2PzoNUW9NFO3IjU+2fZ1SkossPsLrmlCEqfrda+b8pJOhhRApk16zGcrQHNA0ArVMT23x
zvFefx0BYV4AQirauYYs7/o6oT9v0Du+DWZQ0WpCFpVoUbtVLhp+I88Fpg76y8C9G77FzRjIdyuy
6mHdk/91tXSV3BVSldsOD/+r3XC+Wo16ZNxMrqde0yxyjilhtc/B5NCprkmrexLLE9LW8wqNlhvt
x6LoTlHsWpcob9VzoUy5JwZoOGYy7E8DLd4fykrQxkeg41Zlp/6LvTNZjlvJtuyvlNUczwA42kFN
og8ySIoUG5ETGNU5ejj65uvfQmRWlRQMY9jNmtYg0yxvXgkBwN1x/PjeawdfOldlP7OapLWOY7x3
1H8FwKRAuVcG6IpD1aD/cjC4o86BkMhet4afAZDLehI5JGME6bCB4cCGt4U2/ko61/tmFm6OCn3y
llKm0wZ3UQzZEMw0Nd7EpzDMkBi35HuunLFiJYvTGH40vUPluDqvl6/t1ciuAt+jmBY9MHhZq2lV
R9mjliKkzJuSPABkhzRuvBWnSWyKDfVSiRhAPUfYETJnl76vTWW8LXwneyySjMb7lJr7qkJyTD2f
IegXiHyV12o7UfdatmO75Gi/xibF4tATeGW0jvcMnD8nORAVLruYfgFvN3hCvtMc+CimXygV4/fB
EMVTXCblN9WqwYXeZaOqBHwWJeSnzGGbBOSabKaa/N4SBsi8o6gmqRyzW7RVH191ZvtL9h6iU9o7
h8H38mtBZfsjV4BAR9ITVo6W3E7FDCuvBTDqBo/MEhljcUg6YKucBqgGBrgnb2OKoUVspXG99jy7
xKHiYKiqYvOB+f+T2CzSz/imwU9zTfKwAPVf+QXUqwT3P+dQafg8VDVU2xH6i5FnMKyUKL4LTb1x
WNa/YeP5OrUYkDYuQqGVhkZoG5cTK7vSxJKpln6FR9Q3SwxN1YOtp3W25Ehp44Stvpk6UhLw31g7
zSusbQhl52Am5CUvkqoFrkK86C6OTfkdzRTnB6yEC1toEpX04D6y1eF7gt7hLcgIoaWn/gIqt7/W
lWFu+VvgnA5l89WKrJ9u6gHCLZoRDEPQbboEtwbPbYxvfH/idIr2MpwuzyOiIR4q+is8FBG4L24X
Wo9RV1SogCMmbAW3vM+pqcbQ8Te2Zm8bEZpf2IM8syAndxDuQWrjiVo0feOsVZoH74WfTMsUJRck
LhHfOiRr54iH2cWYFdXtUAPml12fP+RTLalwtfssy5p9443ZfRBpzhe3JGLDiR3z1gg78duQhLcV
ca/WVQuuMSBT8C63h/CQ2on91VJ4cbDeTcRGvqLqQGYJjThjuV13aqYuNoN+HwStQxgeZ6Scehfb
sRPp14YVd9EO84GC3+nbKm0fZUtQ7uDqzpWQxbht+uot9HN3F8uQLxaF4BULqbbLhN8dKOXcK9hk
8raWZUL9W+S/W0CyoBYb9V3gVn2tvaZFti6xRn4vyMHRrw3VBtdeHwB71jCJWbI2HwHJDuNS803b
v43SSkJsy8tyAMUHYnFTktPC1iys0INzPPiYZ36+yOzR34bRbD+nhfWIb+/XMOCK0wHwIKAW1RXn
MD9cm12DnZoZJ802m6QSCfxkoPfMIt+YAyR3Gk6KK+a/TWqd85xhAVlaAUeWVIXpinbHj9qMkB4D
+0GXz/d17Hugxs67yxZkiKeDXen31FBAW13aRFrrGT8sP+2vrcIG61uKGR8KkFkGxq4DUfgb0q39
BZCVeV8P/u8S9vazZOo9kR9VhSu7LkoEndUQrGqPEEMtt4ut7g8c8UVlvnIaSU4yLtoLzvoPghMP
4oxrO77lIW8xT8ETzpCaIOG9akfsAofrBE9gWisYk+WW/Xh2wRr9obN7vJpvoKMiFtY5pTKQIDBQ
J7nVbiwkqmKMvYsoc4d1KlW6+rzDe+5S8FEAmdqmzZHTiZJGrx1F+9HgxoBiPg6xxScj7owbvSHO
8vNLzXKLvzvJqJtMODNAYHyueNKvNhJbH1PBpfIqbw9J2iCAqGJKTgYvQoYh2xJnN/7TJjmP0jSE
IejD2QAHTi5qRwGkMtLjd2PCUzQxTy2cipYde1Lrwv2dcifINPOZ0B6gLPg21qmCK2Hxh0KqVbts
DEWwSAMtZnHz4n1i0tEkZbr8okaDDmI6hTdtOgwXrj934k+frykQ+YFOms9oTjr1o7RUyFEzGO5M
owGfc4NO2T99/hLn8XB6EWEyMGcQCwwB8+9zjcHgc9H4aDmahtat24dzaJArgtvU5LB4GgkJ7Voi
KIuKIvnzS58bP4J0ZdhQHN4glfr70r5tDYY0RTU3SUZMUzaBiPHcCHY1nWB7zCH2YgybYP35Zc9N
fbRY1Oa8WROJ29+XFTVhbm7EZd0yTq+MrHsiNhOZk8Oo9V3G7+eXOzchIVsBgyD0zgOO9fflZFXq
BgYWLlc39mNplls2/8O6JGT3wirzgQIxD1jhwypiB85Co58+0Gn697t0prb/UR/H5hi0P8nzHBZa
nRoY/DFoON6kvxMUQjOppxX/+e2eG7QIbxxUmwJo0odJ44qGzAS9wkguURW1UAWUZIn9/CrnHiqv
cD6+Qp36AQdlAVEgkIal57gKdEQyYIeFeW1Y6II+v9S5G7JQunvo+ARHjPNP+ePgLxnavBvTngW1
L9MV6oo3xyve/t+ucbKoRXZjOnyoqx2u35vJqbaWl11CtMwv/3SiM/4MXg7Dw/0wOPzY6yuzqXaK
2vVGtrp5RbIXB2VdH30LNVYYPDX6naw4ZlGoMPcQZy6taB+nnoCixREK8w9h7OnZowUaWWiFTzC1
gSKxKRpw/0ZSHlItxqqi/Hz1T58r13M936eOAh52OvdKtlXeCKVil+UDBYoz3iOwcC+UEh/HIqIf
zwY75yDy9Gb03Z8DxJdGM1VJWu4IdG2XtSqiJSb4gxtzlvH57Zy5Ejfh2a7lGIA43JNh4tcR3PDR
K3YsbdhstPpajO6jquLnz69z5jUZSJfB4wJRnQ+L/74jR2WJ8Cu32BHXtq7Sdw0ZdZzks0Po6vMr
HeM5/x6V4q9LnZQr9KicGTUA2wK50crKLbnIereB5+R3MES6fHoabeoxm/OPalVaIKV1qKKvDlvW
NfKfZh1z+rs1a9poGeTqjIMjHEq2F5ORKQac0X043QQp+0CrJM/v6KBjX9WsU7OJCXro0uG2L1o6
2COgqSVttnjRO9F04UbhxZ5OP77gnOvpTAAkrKcfO+KkNeGTlwYzJmxe/CzXbw0Q4KPjRO/Z1LpX
bYrIEAfQawWcDcA+2PlkcPYOGrSI2MmlUaoE9+tTFrAxQteFLz0jcMS7mQIaS+Sblus66ek3RiTT
B1UsMA72BaaijqBxLdbaJRp0a8fZdr9qGs9EipfEK1p47iGx0DLEhMwsB9ZrYnb6JVTvYWWxwPhr
T5oa+8ap1r+7Af6az0fAmbFmAqBDwcE3i5L/ZKwFWVdSfYw8l1irD53hiz1vfSCog1QZmDmivyAj
/ljwCAFTC1kYttYZk/j34MZE33W9yoqd7zUWyKkiW5eyag6OUM028GRzCGm9Plpgdq4/v9Uz05dq
TnccME3AkU6nbyXHTgtbh3ijaBy/kYdpvJWc9zxCVot/fX6pMzeJwIPViF4H/zktHTkXZb85tvku
6ypORSAQVLRriTWHjVDtnTqJvGXNAfu46E2a9p9f/Mx9UlcJ/AJH9vKpbcBFzkbbKc93dVBE27LP
H+UMJ/PisfrHZQD6euYTxCkAgqT3/f0u6QHVEtJRuoOR8TKOeb8yPfLrqlSIfzxMKTcQTCGMYvfx
AXCmCNxpZdem6ArafjU5NF5FfNf3trOh8fTznz5AS5/h5KaBBQc5x8kQJdlX5VZaclt2Jnbwp+bI
ypEznToVySUE48cJyMUobSgNbA60Tz9fJdqQkOwo7kyzHkOhvcBT+RkP4lH2zoUaZJ7Lfy/2XIpt
qcOt8Xk54sP+KKUyyO1jriHEgKOzFvRKfTIKF27aTYtpxk8Q6HRhgJy/ok8pCrWZSXf6ebGU60HQ
Snal0V0lvnovRuNRVAlCVlxGBO6Y/9TygZiPwntmfUNh5LT37xFpgwcFF+UmO61tr9CF7ohXu4sc
/cJlPhal82XYGuLPofo4bSh0nj5EEX/1rtPMmWCWW3s18EX8fBx+XEW4iqFTbMAedD5Q5UA6DHkc
G8muEnS06PRggmx/u7lzHxMksiQMdCnG4sIqOYPeP4ySeeHAkI11yjllCQbZhGU9pJng24DX+hQJ
7TJXxHySKKKtp5xD7HqEFb6A8JKES3eCVZDXurtthlLuU86RiTlyH6fRLh9wjoLDU4riYC4Lytk1
jyzOefJNqIQgbOwLv/7si4FUyYgzgFycvhgkCSGRsExdutP5Oh79+Eob6HN+/mI+rrC8GHSVLq5C
vDCnczazSj4jskh3eeOmiLS7nZ4Yj57bXKpazr0K36G2ZR1y2MOejGaXqCCFl2RnDkogZAnC/UDM
8Obzuzm3AmGopA0HGZ9mx/xM/1gWJji7g2y1BPEQCIbO5TMFsQYTeJ1+x2D+z6to9ozIRPlkzFDf
0x0qsDanQ3CVsHcMfs7ProqI9q2Cl8/v6tzkIT0AQ5ZN/wZm6N93NdQJoTkFkyeNbO9LMhocsQX2
Tw5bik0lbe9Hn4KEpVtYX/hUnVvzjokFNI7ObHponeqhsLpkJ6V51+Qaln+5UfGziqevTMQLVzs3
4Nn2kH1E4AcUpJMVFnofElJYWzsSlJJt5tjufW+CEfr8YX4AjGJA1HmIrsnnSCBzPllX/dYcWpuW
+85re/05CvVio6E4XgSx6FLO5tz+ifAmUvCKprsrxzy5tVNXbEMPTSdZS8SHS5LrjRIoGkAB9Bht
G1/a3Rpnn7zLDpuZCXz7tPCpglq3cZHxtRksjgma8t1o/IKYb6/G9um9tAPdCVeFHGLkInrGZVHv
A794C1F0TM6MC+oxiNJF8hfOqM2xU9zH5w/yzFzjTJsSFAMxMLzTD2Lq8huigXK7z6efajKajT5n
QAYp+pXx/fNrnXkcxMowse25UUvV/fcMMMEl6oQUUNoHxk+dhsMK/+57Pab5zvXzGKqI01yoMM5M
OsPgxI6Khi/WhxK7q9JxIE6J24vtb2EkwUei2uEco5oWApzQU1n15Qo1Rrf75/cKVNufO1IUiKcr
pUW2Q1R5dbFjr3YLlKaiK53e042XoJjk8+jZ8kJpc+5N8mhpA5hYjFnKTp6uw2ljbZXFTtNluSTN
CFVCLpr7HkrfLnPYSH9+h2e+OdwgNZTgw0axeDIDs6CyQkyNxW7oJCcXFn4ivSwIcUMR+59cygfX
5jkUjN7pR1S5VtRkOVs0wy/yL3ZKYH3lNs511BrGheXr3BgVTKjZhzB3+k/GaIckLp/oDOzqrH0E
Q/kLH+wj6RPVIpLlvQeF7R9vjljAMF2YeMI5PjmdgAb5cQVJrPluMic0fm7/ULXVStEHuHChMwsz
LXXdFoLOMzaO+X3+8VVVE3gZPWALmEr7RQ7D1pvKxwtDQvB3nBT0f13jZEz4WpzElsU1EPQbCyuK
1BVMVfvBbB2opynOzEjqsDz6SoHHjuVT0VcuYiHOaluvSmj+tagh84iTXmtAAUd+LIRB8F2RIBxr
sqzw3iT0d5mPIEWwx+XbrEacxe52XCKDDfah7XFIoQ/QdYwZvxtzfP8w+Rliq9wAAFlkdbXVO2Jo
2EAN8i5OdarDYqaZJVF1Fw5uuDWqetynNhLNToTZTadVHYmB/mOEo3jJE042Gb2i2Y/pqh3iRFyf
/aTWQRvaiIWT/lBYgnz6CJvx54/33Ni04B8YjBPBOcXJ2ITVWTajw9hEJvxeDs27F6o7S2gbkRVQ
oPriP5h21NwUe7TvORA6uR6Z5Xkp5JjvmpIUM9ax3kz2pHhdKF4/HqvNER0cbNHLpE3nn1wGQmYo
qsHPd4jI78kcrtAMej/K5IlD6BsEKcvWNt9klV/YMonz16VLyxNlc31akPkKbrPqbXoixTiRc0zM
kFdZ2j1GF52k8tRnj1PaGQC9pCtXKdgLDrfJ/HJKs9vbqPztuNf2Qm+1jdFYOZGcomfAqS3nnZxg
+/F32+jYqA9IAWGoypXfGA69F3daSSP4imW2XnqTXS5A9VgJGBx4MjG/B1ah+oXnw/gSe+m0BdRd
bnB08c+zyV6GdROvXWB7z6WwL72Kc2u6A+eDWBbaDGJOyfpzjYj02s7ypMt3EK9HTpcWY69vE4MA
+89H8rm16I/rnBZGneqytIDTvPPsVF/m9BuWgEvWn1/k3AfRAS/PuQLnbcRo/H0zemmqooQzvOPQ
yVuOM2NHN18KIu4XIXHy/8HF6FeyZyEn7EPZ61QsRnnKXNFCJ2MnOm07S21QgKKlxnX5+cXOLQQO
bX++Flj2PhS/WJOFE6Oi2lVxdQ/B2yFEdXwp0upXE6FZCJ0LT9I4Ny7mM282sEgI3NNzmqmGDuFZ
1GnxkIK/nEzjypuqfm/Si18VQgt3lipBlClfPER6EO5GialBkiJz40kv2fiFNT65WIKwZwQSxvLn
z+Psz2NBpI1E//YDvaMfglpLQsqcvlS/hC+fQ7P7mgp0JP/BdYCEYHRBtPGhOKg7bQwVerwdO1FF
N6d5z0etXxVtdeFDeq5snbNYaLHM/+WezENB3KodoL3cNXhGwhqJa5/fk3l+FXvGHblvj1nqX2hU
nJstf1zytGCNJytFo6eTcN4PW9kWv3wrRdzuXFVFd2HPIc6N3zk5il404A56SX/PzKb3AFkMbsYy
Y45vTUh2auTPlmXDW9K+lcsZaLfMWJEJz5y9BpoxKzMrRH+weF/IJwtfghIMc2viWMDVhs8obKqv
cvLJq8mhORAl5m0Gt/eePZtVEwJzjWBKq4fVlMytzcL8rfcmdhYAfoPS3+KivUWKo9YNJV8EvWCR
jSJat9loflWIrvnYm/aF0XTuKfizU5cWB+P29AA2TVVd5/gTdpOa9lMzGYtGt16gnV3TM31porG/
cMFzr3h2ZiGUcWm2nj52FRtyLCmGdlEJJK9TbaU2R5yekNBgF/WsSf98why1EycFIYoZkxtkurDN
PHnTUhtTTknTbOdkk78M+9b5aoVGt8zFaF+HRZo+H6kGsYVy8mgX8ELYgVk7QVNG0rfVeljwFx7D
medOsTFboEkzYztxslHyndED3CnSHVkH1joEcnOTh5SNY1zULzGwqB26yO8XHsSZJiaqBLo+86oN
k8f8e8jLwZ5U0DGj6ylAyiqkReByIDZ1UNVbQoLEgpGCctKG2y+rcDlyJoPzwrqUnSPOrJWzL3wm
lrHNsU5bhTrSCCdrogzfcgz38+hriASsRrTVuX3Nk3H3TYwaGYsVWO2UJrKhZZyjAsDsvvSi1zfj
GMBHPAaiNZP+jbKY/PCeIYVjKtkg6rO3SPJ/jYixWbK7teXE4RqtsLWqtLzZhU7proewdVeevDaL
RHxNRD7cMW0xoY1MhJfQa/2rVHdfdSjWFzbm5+6fEzA86O58Qn/aOKLdFqd1I7j/NBm+kquBFpXc
YELRtXDz+Us/dymE12gNcKPz2TgpQDh0IkBr/iyRmhGuVOnNbr5BJVd+mMqXz691fG+nM23u/oJ7
osuIjPHvAZZrTtr2WcTmoIPwsmg4MMbsNQFKCeB9EAqSGtcGRJUvzWD2t6apyXuz0QBtilRtVQ5/
9PiD/j++4QK+AVmex4rzf1ACq/fm/X/8OkYy3r5nv/7X/7x5hzf9nv/8k+Dw7z/0v4GDoANZLuej
DraTM2/v/xIc/P+i+kB3xNHc3OdnyP2b4CB8oIIUg8zpuXT/k+Ag3P+ilmB7RbN1hhUCd/gHBIfT
rwjBjA5tcmB8OjKaD9rVXMeQn4UJ4ANp2BORW1Z+4Dx3fMqMAYuUhJHyx+P58q8x/Cd6cJ4mf45s
LugSHsQXi1/+saNMTkHYaJMz7oaBclfXOrx9DhScz69yuhvkKgjyZ+2qzdL44ePYcFLXlXY4/As2
B9CkvE+KiuxC1wKzo/UziYgWl1XG2kPdu8PT55cntPDDbdKmNHEhWp7JOz7dBkPWA886us2uSJ10
ILBjpu+4IVZohBIHsuarqwGVfr3FB0HshiLVYU5NiKiUak5Zv4KABGZTgIdn00w470IaWJK8qU82
o5nw7+L+yrKlSLWJAGyFORgncT2zBb1x/E1nIXkQsUfyCHakXWjhgQ5cpyQiwi6/4SYet3NcUbRQ
0hjpeJSsbQsarvBxysF4RJOnbiuQ+4+gDnBUClgRvVOrd48sdx2fB2SjsJ55hXnaPact8Lg6HvJD
YIAswJlHBHIPO+sQBjrt72hUr6Rj8gf7IfIPNXzZNRV58OB3pOisulrpxZ5HlWdLaej82YDFF3qX
7LhN3QV2h73LfByLEZrrAOnRxplBW8ZHZIaLDH+NC+WvSIELcryESSNuQPnUDsqgSQwRjQiIQgRJ
VldJa5b38KFhErXusHVKaHpHypAhmu45Bvz+XMaT85W3A42I/eU6NwmYaUE8/RgLqEnSpdqJ+nx8
QrhavJJZzpspWW93zozXcHtAuqLJ/YNjEABcltCEevxxT3rFHxn1qn5xMGgcgkFaezx7xmNLKMZL
3PT5YSgK/5BlFDMrgoSteGFluHcWTjvpSJBTeJYKkFGfw0kiwiN5UE6I24VYJjAIRfXDCvifMkEg
uJRwEeSOsAvMJlZb/hhqprOnNePWidp0X3i83NGdoX5tDJG8Fgi8oabBcVKYUulcAGVyCcvYakaQ
PEgkfISDhOWthQCKDB7Z/Up0AE85Rlt6Z7rOomEUb9FQds8cd0w3ftnxV0FS2qqMb5cxcMd+r6nb
IJknu1bad5qEhWX53Itjxf6i8cNs2WEnyhZdmIOzSkDvkaRs3UmLN3FkVVm5GlcZuPoMoG7Lc4XS
9e6mvr0c8F4QDjOArMZaFQQPjh6UPzh8nm7yPhyfTD6kW5JcMCFWYKvI/mh+goEyHiMAvqtw9nId
IVG15D0SK82jnodomsNQHyvufsLnJAkj4E1YDh4Sy2D8V8hTXlPpBldpnbz2Wt0SXFZld9L7DWEO
umKkZeC56iAzyVe234ANlN9MTCvP0mRsYrlKoq2JK3JlWembFbjdr8ZyFdl/NoNyRjAPIS8KQ3Wz
CUpL3SkCie58Munv2jEwHvOoVq+t7RRvmNYYrS72+MoE4SpwklzH8Bi+Dt4cOKTFcJ69vIeqCgoZ
mZ8YNRwZfrI63pwXMgnqotYehlHlzWqI4umGLm39otiGP4xFY5DBxJZiaTQGLvM0zpZOr0e7poCV
uxyCIdrikiaMMAWSyKhNWncOzSq/GRFGX4gBUFAdU5S3jYOx23yh+WokzmtXwP77EVWt9RrhyErk
rhNTbiGznLR8jdCub2/GEpjWVS9Faz3gycadC6fqyQAKsCycNswXhj0gGywnZ8M4tIlooClP2tHQ
sDS1+W1b+OYCZ6B/ZWnJFxhq2n2hpw+a3d5amco2eMfs+wlI+8J2yZqpbElmTXBLQAMxV/T4dtKc
wn1mJk81B5frdg5daq3xe+SB/bO69ieswGyv5fLH2FrhPpw4D8qNVh2KrOvXqd0NRLnI5qeB33Qt
o/p6aMpgg9rYwK2f+CtjrOCiuLZExCCjW2uywPz74LuWFTZiJ/autESVqwjg47RQflDu0d2gUtYG
8jd0vBFZlNCTzNL0t1QT6EF6iGQF1RZURyt/GHM3WpuZ5l/H0DtuaNH3ONaYsFi+jetoRKfe+p4k
4HPmqhmdvteJDNplLsZi1QhvXfRwxog7YVrmM+JER6hoapl+3duRv2ul8VVkgb+huVIfjNwX6drk
2f+oVd87S5ttKcrFiXfIxqPpdlh5SX40egLiAvIfapJBcrB3aDh9gy6pT7y4HTjlagzqH6Lo2620
Jd88aLHeBidptwhNhJ1x7pQPHM8aWFqTeoNqKxw4hNPgnHvDm0eE6KIXyXCdD7O1KE2SV1xKhbt0
BmfcEk5GrgUn2t6KzEXUJZ0lqBCh0FKdEZPS2sLd02c09dXIIgIMIVEmuFTm1Y2V1uqaHDe4F6Zu
7tFM1CsRhsyqeg3IvVzkNFwWpNfYV8qphqepF/ESDGS35BBq16cr0WkFwTPO9K5S3abblk2PKlYF
dvza3w2T7e+zNhi/RImYVl3QlldJpsCAmiluLyfpFmkvk3UNwvrerWkxF8GsOpAVTmhdeZtS6zhj
ASK06G0xrkh2jr+5jsQmr4/9xgpGXJl+p21KKCYIZbP71ND4lgOH2keRGMQC5eRKatJ/hrJjbNOI
EQ9wNdx73RCs/T6wbgo6f4Q19doD4YberVFO49UcSp2SyufDOSmdKvtlyfIW+4F78Ad070ur78Hh
pejGEOmEyY2qJ2OvOG0pl1HoVNfpFIjXNnZHa+HaPfJck3j463AkRWwZG7H+S+EkTFcWuqRhpcdg
Haey9Jcq06pta6T2a5+20ChhB8YHq5H1j0zEDpF3tdVxAmfkhrRf8QLqOKaSGgttkaNC0YYc8HRo
d9+L2CiWTdrPdYEq77HcpSvE+nmxhs8RXWvDrNvFmRy7DL8s3KOfrw5+WUOHrAYah4BT7QiDshfU
yzgq7LvRDKLdFObqu6lg8ZNpNibzuwE0P5dIR6TiMRUxtuv84Jvgqr1cNT89QssUZyVsoTc6sFvi
2liFf7OPJt5g1IIHxakDc4C4x4Mb6CpYSXvG24dRRiiUsu8m8BMPWqEUtxuJcNMmEbxWyUnQMqPI
C1eWM6jvg2o53QoRW2D65+uMLLq8+lfxVUam8YhZvP6pAHh5K9MOuT8jm7tJwzjCHI6U83VISsqy
uWAEbNFZ8BtDM93TuM8PKeSHnaWD884KwJJNFct4kSlimlahXfNx9zOoifmMjYxMIe9kRqWR2466
ldPxV/jlN6HNWJOgLOdFmSDF3w3sMEL8XMoTvyyNLyyD+U+hHHbBGvm5y2OmqCNZiBZZxc+ZmRPb
0NBa2JeEKCyMUvNyMn0AW8vMGa/1jtzKsO36lZz9oAXF1is602xZj3P5i3vo1W2GFBwJt0BjB+FV
Noy/MRpE22EKCmI4I5+AlR6izQhmlHA+JVJMY355Qe1gnNtDzIHE7JdmxPRpc6cyiZuSUmt2UoND
GdDCncthN1+WcVlB5JnLe1F6q44X81aPFabxPudht419aUNjnPaw5yb5/EsIiCRA44MbsC1EkZGL
0OysiMp/iQXJvjtCSmUDe2a0KAhDnyfbSH344kpk13FtAxpoijcJMfMB+EJ5VYtuvM57VX5rW8u6
gwo1PPVU3Bc6NR/6lPOPnb1YnPmjzvrgIqR7k7idJuqdFs2xiTWpL6NioulGHN5pLaOOTxEDzOgY
8cCCcB3wnZqT+4r3WFE3u8B4LkRMH/uxf298Z7S1xfkOZz3WhzMliW3Y9CP8flkmSC9DszB7Ytvy
MPUa0M6qDVcszdN6pNFEyl9LBRUrUB1uOE9TFF8PMdjVKywVIAQDu/ipotS99xxgtX4DiC3QqqJc
lI19SZ1FL/XDZhZzjTfrXqEczYfHf3ej7FZD0jtikhowfy9HN1Lxusz8cVMQl8mzRJnth8L9Tepz
twOaJTeaYb5j0niBzSM4bKZc0uxerlqU+TddZVqvnQKsEU0iudb1TLyZaD0HrGQq765hWHhE/hjJ
SrdIeYkIzNlmLCU76QNb040Q0/iQUa+mmX+ggCQuaRDjNfoVKPYl+u1iXmFM4HUPnaycr5rtjoT7
Sh1DaW7BNRc1ayyOUOrevkj3bcsCRqILNTubZfYlMuFfmqx5hFTwqPC4z7X6kE/lfY5umzUFm/3K
gs/1zScPaGHpEY1wsofW0JPVbYLE5hC3xDh1xP1iiw+7Z0mYOC4L20zfKkFW8VWTTm53KINe8pAi
gii1oW6GtS2TUF+2SgQp/AYRtyBLAPtptbXihnLzuQgAttWlABXiOlMq9wklzSqY5n8QUNAHK73m
sGYZRAg+O3RxnnnNCWcNPUAMiq8xNX2lh3FORmLIHcvcL9YDizAMtIFS3h3AX2kjRf6R1c/umyXW
s+oXHfTIEsaEvaxtwmaXmU+kz1CxcfNCS30f4zbZVFETbduO6kpPekYkiUnNKsyd9rmJ0je3Yv9I
kK569fpURKtqnPM952fnzyiDq2ni4fPR0R7gOoi9wYfjPhFdtA3Qc+ZLz27SfUO64/tA2u27NRrU
hmZqmgumbbIRjVd9YSfqHcZSB97Ss+l30rx+AZRevwzQLPb6wGrUzHu7PPTTZUiuZ7+0pnQg1Szt
240xyWwPiYldS+4KwMiRew9cv33WDSKUyQAq3u0ZXowBb7xWBrvnVZVPfAGawqhfzJiGUlmm6pZ4
MFAMgcVq0gS5txJew84osCwM9YU9MUdqIhUNICj8n40+lT+KfOCpZCQwwCarF3YEMZlz9PKqVCVd
OfIFAAr68yc0zFgu7dGlAZSZ5Tek0N7B6GmzAAv0D9JQ1VU0uvnBkTw4zhzHba6b9rLw8u6Zo1C2
9/1IWMHcAeKkUt1mCf0hN2KbzKHk9Ntjlk7ryJvUa+JkX7rBVd/JO2O7TUzDnZFb4Gz6kBNqi780
1+bCef7VgzVnx3oIyKplwbnfYRR9ujfmqTrM67sOc3pFWqJ6s8sB5GiVxeA8OLNbt11EZ2TevEaD
zgY+HCwiIfKKN1PElCLHb7HKJYh6ej3jdYKqjNDJqqevI0BU0Fjl7lIXRrYE8DbM4QfHYYhLnkJC
5tAHh1Ybb44xBqIey/tjxycXDB+8aOnSgSJFHjG7YMBR0S61KKhSzjkPLST+5bE9oEmNx4As213S
cOTRz428KYKilygaQn0Y/q48snUnplu+HEZJMdLP+E5P0r3S1ZA8lAoJ1IIC2J9xi8CrC3BpZQth
CrYVr1j2OskfUAUXnNubNHEmpiCiClpwoKRp/yU6tOqW4EE/ZggCsjP6dQ4vcokTHwRlAkKPgkev
aHxxqMqZDx1BAF7lt0lYNMrspi9/gAogClxvxqcc9M0iMKt0r80gcBxtLGvs6Elimzs1cyTfwqPU
IB91ivibMpNmT0meAHQ3Ln/s3xw/kkNC7zYvQosgZe2XTogI5bKr8frSjGLpSEL/19AkwnOjLFpD
eUEshW6k+UHNIHQsKt7Ba+ryW2HQQyNuj54a8t380GMpuessdlqkWTUs7ppZ/8SzVrwNkmIHNr1/
6F3W2aIPeYShXVY/dDiiYD2S1sAvl9HKcSjPGzK9DvN4Lqt5Gca4VF+ndUpH0o9cat6k4o/zER2v
I+Q0j+Hc9aYumb8CbNDeDI8hYU1t/bMtCf4KjUDeuQTeb4xqHj/Ai6AR0YdMHW4nmLtfx/LWmxNd
oD0lDxno/80cg7xykIM9Hr8Nxox5bz0Z3rks+fSdaKJ2mm3duVKz+VT0vncofcqQckzMR1Dw3dLP
4Bw6BZWwxXZ4GTqx8agc+GRRy4vEgk/mbarnBziz+cE2KWKz+R2ElIevNaJHtammguK8N1jNyKl9
HnvKZJXQn9OL1Hw8ZswErGPfoNOpVyw0xMJxwLg8tgS7hqalB+LtSuZhTzoa5WfNaqKWbHOSjSSG
a1MWA8VJw2YnY2LDlRF0QYuUSTHqXfGWmhoN6p6esYgCtgoNhbMAerAyaS6v+dgzeI7L7ODyNOgc
kStfWPKFXf1IVrGZzfuJeqALVYnhS0XT5km5VO3a1P83e2e2HDdytdsnggLzcIuaq8jiTEm8QVBq
EfOUABIJPP1ZoNpuifQvHfna4Qi75RaJKgCZuff+JkYWspPcTJ3tLZGso5wI3I+6Kxt6PIt3TdOj
WzUyLzMLVaaHynba49gUDBGXrXJJi9qI3MqvcPLF/NdNHaZe+HtabcD5kDAyYU0KptOIMpZUXQOl
UesN37wlK73no5PonbNw04AmhLS65gt2cZQcbTcTolGxyNIGe3tMPp+kdLhrs6dZB9NPWCoy5x70
hU43JMf2E1VJZoeDIlwuxC0ooG4ZnPRMjh2b7EiI5WNdR1SQk5zWcuCBTz76GWzio9vXP74uzKnM
OGI0YxBfnZEzteFQOZDhoK5xpp22ZZKlxGnWLOiUqjL2HDYZsMb4ClEVFIvZSefLxp3pyEZvwiQ6
fxnsuXZJ9iQT4HVQ7BFdbONyezsuVcCkWloyQtGHHYMEvjHpLUWGt4xvfyanNMG0Z4n9YaCyGRzi
3cKcDNhjH/V/8xz/B1X+BqpE5Ldoa/5vqPIxFXFapc8/QpV//9A/UKW54I0uOgz4gK8d599m8771
AWaljegE4RZdlUUP8A9WSfSZTT6Rbi3qVx0w7u9sNMv9wG+DLw8tEzqd6bp/glWitXjTiFChLM0w
v5JPAcT3BoP3pQtFfYqNve9PVQFZCCqg0MEA5mpqL9LRopSNnqYKImK47K0P+kDWKyz0+pQm8XC2
andxI5LW1vEiI9pQkfrXzJqaE8dlcV9XE3UGTIsDYZn3EXkvMA2H9lmnuhYUrNzghw7Ww6PZY2y6
2FgXoTQ18ZcTVfWpToiYwknMea70tphXGBU6z0wq+EuLMOqxd2vtW67YtIhWKdW3wMOPIjviPDee
k9rbiBIGaayyk57ljb9zZVTdj5YdL9GP2mCfhx7HDPJAaiSBeC30IVMmuWl84mM8IpLCrkxbew0o
qs6GUNSmeeI/FXlBB9CRlcZtwat0b6gxvsioXle0ITSaOkFwm8hH67o1Wh2nnS7/YpdzdSKahJxu
f7bXDnOVTyLrqo1jRPZaA5leFUi3H7Gamm7LGqTyYHekpNRN2VxHATbKOxVREuhE/XwmIISwGCLO
HxK9S9bM6QobMEW23mPTpbJnHKu0YDOLmU1BZZHebqMgLvCHne3evELwPrdbjYHvvWh9+3nAYHUO
scNrPtsxlQP5Zsa9GmmYQpNYDQQZdWDcB7gXwXc1R+M+Tvuakq1ZNjgOHHoeAaZx7kDdh5XXdw2u
wU1VlBtOGdJV/SQAiNREy4RwRNF/wsuCbf31H/H55rlGjHfdsB3IGAPoKPkZ5q25d9EsRTxJBcCy
Tl9Gj5nt5+nKGSgle2lTjBZJPBtryEPBow9RZuAoiYJHSPI44whfouYPBOUHghC+xusBOnr1MO9U
j2zeSnrnuVE4cu+wSRBpyPiRhNdq4vqIh4mjikn5XcG94gu9Hk9mK+zshBtukRwp6PgAo9GqeOPF
GXeXGE/wK/RMTOcjmZeEl+A0uPaVV9hrH0ti8xzJYoy2HZaw8aFvZEqVWmf9X1lWa6s0n/kzcAy/
Fk9rUeyKLOvbVa0RFSxDl2owDfGx4Ncrd/nyPil2CIFN7JRWguIYOktLzKDtoolSamlF546sQRep
4MrW0HQyAjH1a1B0l6EpV3S9IVdbqbmEvhTGgrtK0r1W2RhHj6PIe39l2U7sYbdqypl5Cq6POolP
Pv28IlRAF83n1iQRCBa4Evs4zRz7JsZfeJMzb6kPqZWKbhO5g2WtWhOtQxhbpN7uJjKGALIL96Pd
Z5P2+PopYXIP8b6YsK1cWYbDh3WYSGKCbFrGGVwa59UiB1ilGB95zjk2CPNdP+b0qXWxPFJTX+4P
mnm9O/dTUJ8Ct6tPk6j5czCl1Dl+EHfuQj1Od3mt8UIQWUZ7PuLGR8ACAQ+EFBjTNm2b4mWeHd7I
zNWWd8owme/HjuZj0MWYsz7hIK+GVdLkaqW8nDoaQyhMm2d3vNVHX11LWO6fLd40/BHrAbSvSCoK
jcAOmgssPrE7cfwpdEyyE8LO7AJ4lEx1VpPovLOre9EpC6bgkYfpJmvmh8Ztlkw95qcCgLK3hy7a
epmp7iRv8S4b/XJLtoS50mXskBLVd18zhCFWWHDoPBZBoe58VytXnil4sU0xQhONuQEXsGswuQAo
xEF3rp2qo5DECWDtBFWHQCqNaaXgqnn70Qi8ry0jbAunx9q3NnY0amwOXW4f4jizD1a13N9JJdGj
YPB64Q5ULlywxE/PcGyAvdgkt6yH/8/omlB55srNASaBtaOURa4sODFuKqOpbiHZLonI2DpjUgwY
+AD+7W01qvVvtldax0j06T6TvvFX4Xjzox8PyqMZBqpohZt+s1o13g+OMx0aBFGbifDKVZ1qDyLT
BKxnu1tTU1IgFYFPZJIBxmXSVeJwX438f5gb6345bapYn7+lr4AJXXd3oof3ENq+Qirlgq5Medad
GNMCuaA3NohEE/lluSAyzis4E70CNVTk3sWCC4gFxUG8DaAzv4I7amqnY7UgPsQd3holwvGNzphY
kOArO+OiyNnNb8hZSw4kie566SpMMTEa6qj2LscBf4NcG6LrSgp2E9yCqxTr21ujwiUYegFpTUE3
xzs5pNZFkzOveIhw53wck0LcFaN9DU7T3sJ6icMx7gzy0AzvrvJIsy4G1ftXLRS6feqB2+txon+K
zVHhJ+zfz7Hpfhy6ydzV2GgvwQRVHbA+qPn3Uqhl4Y97SO4l8zbzusNrInTLJnE2hZ7oF2M9F5iU
tr1+0yU1MzL4TJsCQik4DgKXMJEwnVGb6pW+TqJkfIoaVQKSgyFmW70cBpxX26IYVhp92YY4p3rl
K72/N6vc/5xiX9hxFFr61ZDZA3HPWnOQpJx3K1DDJ8XxfgLXGs69qT+Nwm8X2GzCGXZUjbui5egv
OtIE1hKN8N2EzfdpUplxkxtu/yJtJZ6mIK7bZ9XrhbxJXRHFp17M+SEu8PlpWvHJxFvzJqGTxVk2
J4jPN9SF7CGP0BZDonFpTXFkvRICA9AOrAaswyu/Ff2oLto5zYgTmcybLO3lZz91gaJQKVwHTYA7
8zDGXphXSdmGsGebs6dF+SVYqslsZ9C1GzuvHeglw7jhdnmhBJU6NgRNP5F1aq+cunmIhkY/5rp4
xPNabpKM97TL9M+GGR+yMesutMmxP42wAkrW3CRQS3QGgqkkOXUxYWEWMXeXA26MaIn7MPeIRUl0
gyA3slKUfTEmvc03pJEzE9sqQN7Noefw086uzauip8lFOWLCRKjHxyizvYU0W4bCBPCDsJCv8ZYs
1kYjeQ9MDKMTUh84KYIIGZDdumHlcoRvUVPjIWiajXXjx7Z77Qeiv6uFjSe6qGTN90n6VT7jKO/1
8rIWuRM2Q/zg6q1xqoSWro1lWBsTn7clOqa8S7Na4hpN+bFlBJuulbk44Ta60sKhh9KF03qSXJe0
xdvc0qd7XQh5mjpL/4jcjQ3KjetLdiCG86ojlKIvgxur1+WuqYaEP5p2c7JAQG4TpywQ4FXduCF8
PMVQeayN42Bnww1sYCLDIvfgg8hd1DmcIr0rIqTXJVDbkBDNV5K7h/qMggIR6YNsAqJzOoXcqO2s
I7ZTcHP1GMfgIPG35FryHIAIRzfEQTqYV743uGKLs7zDSij7fNUop93a6cDpWCQBBByvLHbNaPuP
TcAXl40Sd1FWe3CU2ygjys8Y937WkatUBHnoR1GoK4FFfYRcIBRZYq/JRe9OiFdsogCTaTgpYdfk
zZjK2vIz6tIrVeKTPe7Iv7J2cF8I1SQ9idEaU7qgL74ybGj3UGeiTbGUVg3yQ7zhJ1IKbaOsmXhl
7ibV2gaSgiRzfPCHyxEf33WEuGQ1SbKHsHk3TzmkgPPMiMV64HzLL/uKWAbJRF2V11mfWqsud+rb
oVSxe1tg1z2vHC0QoWSMhVnqaH/JDVOPt4FbVSwgnVowBy25ijlkyRRRF1XedZtpyAO1yjofr2PK
gEuTlCV2XrjqGMOCbwMdZtRYdvA5Hoz6do7GrCF0Ndm2+TBdIPN0zm2F2zEmzK22HvDzP1p10Z+U
0U47v0px6Xf67j4Zy2M7tqfGn9Uar6f2qoRM9BUuIal8fSuOBkOFnYj9Rwq1cUv431p6wr7JcN1j
KgnpK99mqoyLI3zC0diSKzJjW2SLJmOsW9UMfEx3vh0sHewasUfM62MWMmyqklA+EnX8yormi3wQ
Wvl1kqq7JmhjvtKSWaSbuEmd4YvfN/cwxipSXUQ62JG5QzpiaYdIubsW2Oq2NoqPYLgqOQHveBjW
V/ozIUDNpSIgIUx93oUDY86I55xN+cbPs8S7DUzb0T/i83obiDEUeRVd103XbhGkh4LRr9OMH+fE
rqFkCz/2rmOzaa85/Q59yQn6O9ur9zReC+O9ANHUogR4Dy4G4wBHjbrWE8I+jBadqJMmJjYpXvdX
IIzf8Wudt2x4MCNgLDz+LA+4A/+9nyHBIpETFpUo4qtSBBd9QunesTE/51oP1QC3+K9JgXL5HEt/
IPKE5O6IkA5Y+eUlOU0wYjUW9gb5qy2uSiENSFfu3ByFaQSPMunJdSA4hr1iriLKttLt/tJjyNU0
9HY/35muhuVVS1bBPh0GykxYc8+1I8f+rjMCp9vOvWGM3YoUH8t+muknclilamGYRo5FrR/Ti+Ts
GPelZxHNXYA08MpUL+B/1R2aMyr6vu34+9hANJ/10lbqggmnpy17p06DBWOQkJFu6LaLNUC38+Ma
u0r+oriy6wZlqEgMV206XCs+v/bCJWzT3yiv3lOpsTi2mdT4GM4xnHkDy+ZUyJHb6fXeIV+UTjPN
6A3gxNCu/TAnun7P2X4P/i9eyq5NGQB+jWfuzw/bF3RwLZPIfZGQ9stwoiw3hP/yfFh7mOunSJfp
DRVNyMwp+/lPr77oekDxMQlZDFCXd/9Hqbs2GUx1VY0+sjHvSbUhN7VNJ+rHQuxrpXFVt/doAjSI
ns1v5EXGe+wbfzUT4HsxW4Eh/+a74zQBfSwSNSkaDb9djvFgX3p5a95XGQgDaUQLPCPtqSaKrqFG
1bFLpvGrYq/Yx3jg3r/ejf+NN3833rTRW/3w4rxTYjz0z8lPo83vP/D3aJOpJMGXOmtlMbxahAH/
VmEYhv0BvTgeCninLPapCD7+FaRpftDpJtB4sf/9a6bpfWDSCRcCYzrnu2rjD/QXryPLH2ghzDDx
TtFxTGUnQln3VsFUt3WawGyfLoNq1uZ85Y/NxHgePvljWdrWIVeErK1kzIwSEmr3lzEBcChSh6+n
thJ70dLhI41W19nAhlqmhrpNpsm5LhsDIUFYFyqNSF6xRn0BG0niph2+1bxJVe0KPiAClIckUkHZ
7IfSzAC9R7lMBbHDvlrwpvJYi0xgIsjssfZfrMab0mE/svcreYi9wUijQ+QpLTsGnt/KOwpj3b7T
qtozN0zqTHtDiryYT9xL27ry80itoEdLINxGd8OFXYGDuU1vcytKm05sLNJzVJbJrvXMeRm7uRH+
+CaZaX1tkbZu1GtmL9qXMSnTez+zRQsVMMluCBk690q0B4CLeJvU0fAcGDpTsq6MMgKyRLpy9QzQ
BO1C4a0CNXtmdSQqEyeEOMTnAVbAOCIaOaGCKDEHyAhBOydxLrWDGutxWue5Fk93bEYw8td6nGO7
FNkNMpedmaJ/Ix1cr/t2b+hY41MDlNgM5OrWLfRUXDaqqyueAk23Wcrvu/P/doTf7AgmBpQABP83
4HFJrMvz12TovvV99+PW8PdP/itiN/gQmL7LOneg97JR/LM1eNYHh4XpOIibOWkdi9Phn61hkWHh
uUyY7ita8u8dwjY+mMuBhabLYvzM0v4T1ONtpeVzBeSNSFwBZfh0byqtwJpISWm0Zu+nxUsCt2lH
zEhEWYr1yg935z8c8//pSgwe6U1RUmJz9OZKRYVB78LP2ftLKDWxPk9NVatwjJLhNyKw/3QlrhFg
XuNhb+gv//6HIz3utWgWTd5gUZ4Pq2jQrzpZsvm08+MffyXf8rERX8ShOtf6+UISnWRQi7nZTwCY
eZG/RFr6kvG//81lHN+mRnDfq73w68X311ENJLwx2AQ+aqoO+HyVq/S/uHW8qyhCcUTl9Hlr1MS2
WdokXTHCItfqQukDfIvahPRSZb/5UpyuzQ8nE+80TjEIJvDbWNqKt2CbJ0tEQ8HY7JNxzBEiTbdT
rB4JSXtspPTXv76Db0vM14sBHy44IYzNt0WeZjg1a7Nu9nCrYTWDne8zv43CWkufdR96bkqKY2hM
ZJj++sL/4VXEhwocNHiVtL9dXq6oof9B197DtazvBpJWQicg9xDPcus362t52d7dUDig7AqerrOq
f34Z5yEbJgyJG9xDmd+XCMM2malHd//FF/rhKktB+8PaWiSlUkPFtNcCRR6nUI+yHKtjJf67W/fD
ld7sF2NeJoyluFJSDBODsex5rul8/z+Wl/7+KeE+6Pu8GV5g4yO9vKs/fKmakHq/BF5ED23W60aX
Wh5ODWSG2WYCHnD0rg3a3G2L1HavC1Wvs8IKIG/Y1REhKPZbI4QrYoTxcBcoj76+8ua9LLIOS+z4
dvDyl4mMgAMInbxsvC5CjDkDwJhB3cLw5q9MSVRu4DWa6AHJH/NUW95MIjA/MmKsD06URU+yhJEx
lsrZRx7xxfVUBTsmlj5jH0WScTcNKPpgGUPZbiHT9D0mokNeVBtk+tUd0X32kUnY+LWN2OWN3uWz
E4J2M2V2fRr9TmarxPOTejPZhf4lIzgRa0Q+j4aA/LmM+NK57JttTfvKMGiu172DPBYiZ0QJZAxM
uODt98HOJVpx2+rIf5hs+GtNNNqq1Pl2c8nGVRL8Ay5amShG2VwSOAUb1+UIqOCGbhl61/1KMok4
2iW8Gaz3gEj1HqeOBZ/yg1JbeYVufowT6ZxUbGRPsV8Xj+4IhZY5ICCcW5ofI757E3ojZNCmtAHE
XNB2HHu9JuhXlgUU+TdsqEFee+xGkmVhGZU3mpb2TxG3hkS9trlyh+xFN3imA8lSH0s/fVHdGN31
7lwfKHj59N0CqxWLqELAr4lZ20GREB7sqlsc/O0DO3q/Qgub7mRcWCFlAFNPoj+rYxoTdBAysk3P
sdUEV5kbVy8uqeVng3TvnTsUmDuZ2og84fW1L5g+HwkPBi10uWV5yk3ARYwgajuZVmXbxPf+TNAa
+Stp/hQQ+xiWFO9rQpIzNI0Mu2cyP4Vb7FJkUc2lAZE2WLtJJD8lUQNCjkILNLOqc4BXF4rkBUE5
80efSKV75Czli+kl9ZHvCCKEzCyEPtHu7Yx5Sk1Myr1F+Hy2It3JIaoOPXCO/2QiCeVTsKgFBrB4
XJk8gj5STKOV2QCHkFWo4a7oBo9dK1h2tj5rK2lzxM3kWULvapbkM6D45BEn0ljuBr/KngOsWLZB
xTrC+R8RcxrIYtdBpoAoFMhPAP35jqiIHqs2TZjpNmssZ97MqJVbyvV4HEJX5caXOWi6v8yZtWVr
KJ3Wxeh0D9Jj0ASI55y8ie6/hPnrhAJ++hF8MEX1NKbaysh5Eg61+1MbU+SriNRG0HJzlYvsBcZV
gFDZtY58EGNLlvC01qYOAlaCXvNMqi2quLhYIg55QoPF0UeqBWxhH8qhkwTRXSYFuYdJo5JvFZDH
vspdCMRu4s4XtjF8arpJ7vBwIyw0GHgR5tGvCBVLXzp012GrkavYGcWOyNJv/SC8ddKpu6o10VPK
L0MypceycuHFwjI4cRR6N8nAokRdB+ZmFPJS9iLYxDnrHPNNkJvGyz/6RjOfSNXaljOExHhWTb8q
x7zLCenM0tDqC15qdkV1nRSoaKshC64sikp0Saz6fCjgkckmghhPlP0s2N3KsZc7Yzl3G5vvbZbZ
c9pp/pXPPOS5UATiWsBFmOxAsMjsyDqqgTeKdIXoaQjQiurFVK8l1n8bp5tZRqXfBrjVDuTWaKIQ
Ydyx5yR27t8Yrmhh0BfPjsNGKQT7B9G/3s2ckoxsCjGtwS2ZaznW4N+QbCqgO5NYRCIUr+EQiHZX
gLatsyljEzOHeu2OXFrARN6nnd8vfev4NcFbDY5HRb5iRyIkZvAbkRZXVkMqZTJaPg+hbK66dqmr
axO8gVkPO3mbDGlYGjaGb9ydNAogT7owS1933TFJP/e5b3zTR3Yrubwjjj4b5zzq03PmqHgrJ8zJ
vJFKItS03jlnsbPtUJasyOIzV44FtN/2tVrJ2a0f0E8HV7MXVWulewIKBDnvA084gwIo4CtwGtzL
Jo5WPmP/YzQPJXN99h4tZvcYAxZ9LkvueVAPWysDEorBIM5WZOpfAmPoT3BLqUfrgR68K/adC/qT
QZXZlUGsXfYivbJSS37Ssqy7AhrvL6Ns/khm7IheF929P+H1b8+Gs5+DdIY/35ZXZGdF10X+GfJR
uUZx9lLHS1BPnz6wnh+F1OO96dcayfFlu+rhUF3ZE6JPjsV4Byfki+bUQ2h6HHqLdc9BS5PikfTP
6igqdhy99FFo60azmOfCMv2+ybp2h8sRz2BL7zWCeyjExj52fXT1athj62SLHez+0IR7PoZ9F2QV
5P6CzSyjyWt5RTIAX+wI8kM1tnpAwKu32EWSf7UGoZkBdBorLVF+gfyiRx3bJXTbfOhKszyOrcU8
xOv1BkI9+kyr6Ib1YGArVcD7VbXnnqbRVOXM4VMI9r/SG6PbFvo+bqqgBtrOTmWZHMcssMj0JQVe
+kd0xHUVLsQTz1pRi+PhE87ks7x0U5aQog4351vjoCw20tg7KN9rcFeYAsgqVuvoMKwV+/rkA4Wm
ZLP3/XXlMtEQwMoBeTV+nOG9lAjAL2swJDI3o3vycz1HQq2KuzGzFAYKhgsjguIadScDHnmsiixf
p43+xfaHfZOBO2kTcKvt4KpjuqwvNg554ziZdmlYlYb6Hugs1Gxz2rFOTcZOGfK4ofD7vdni9Q1A
9wywl288TCc3r6r32muNT/gTqfPAGY0YIhb6urJN6D9BYc1nlmv8NS48JK650Wlw7lVAaalph1Qx
59t6ccn+Bn2ITT+mOqFbskeAI7zW1g1feJ8jAUGcMjnyN94i7815FncRnxI+cNCYkeLwczHazXMM
rUUv9lBx2W/MUV6SDaR7GE5SJ/SUlucJFz00/jN1RR4IuIFE6Z7wKUKOawS/a9SYT/7cV3x3O1mi
dgh6eBcX4EFXYQ3weURpPA46pOmcPXX00ueqGG6jiWPu1y3Gu84w0HHYNLkSXBrmHG9m4khrnTKG
O72XLUVYFQGuvw7jqyqpTxqj8N/gD+8dC5cLes5id8a09J3/ciUocGw3x6neb0ctZJeo12lXyWaN
e81zT+jUJu+wT3Udf7x+PXagbwDCJBAAtxgcaKuIxONn0rDlTnWc67++H+9tuPh8OP4iO1+Mft41
5Q05MwQUDvk+YWZ7HGRXvtQWMazh2I+dXjLhpNguCihyYZIZ/Vm61JpGziduDAptfCOeKWWqo28i
55xMOs8uBeFcFdPgnGzioC8qprBIGGBf9bIFh+iRAO7jJYHFUjSuG+hG0R1TZvsZljAkt4D/2vma
4d1gFsEBHE0K19w0zZ5eT8WqIrVvNc65+Ts/NmPpYn/qcpd7QUWJsZDroKJ/83LEA3YcnF75vscS
mIzYrg57hQsgVNZPbUrUKmJClPnIhreOgLpLOs+f5hqAEuFDiMMHj4TX9M0nwFV3dLH5S/cB/fbO
0eL61Njj77aBdxMLrsKggigcDxNN7+0gZkgHCbOgTveuTfH8ylusGreHPBjQZ7gLT23KaB6Q/MhP
v37fzPf3mBIFOam/WJK/jwqbjNyWohgx6uygP6JZQhSuRVHwVA6Uxl09OtNVoEGoq+zpMQ+m9kVr
nHHTT9KBbVVXSbrst6IP22KAIRf3DeWkDZpK/Y36DY38XzDfov6gRXicf5+4/G9e/bt5tWEE7KS/
mFenXzGtf65+GlV//6G/R9W++QE3K/ZcvMKwESSE4N8oVqB/sDFHCgi+cvAltN3gn1G1/wFTdwAu
F/WuziCZT/E3mMWo2g2WqJlldMmiAef6AzDrbUQCky2SW6EEMC0E3EcO8PPJ2CoNh5Oig8SE0gs2
sIzLVO2Fw6AAtWkFkapOJjLLs9zQRkpegm1Q9yYNqrWgcZ69VFamgfUGsQ8KQ2Z3JlOKrCS4NrHZ
QuJE+8/aaqsOxP2HO339fX/60ZbszZFmcj4yh16MO9k4wAfffHK/A3nCo1WcLATst0ZSaSuHMu1i
kp6O8maiM/71BTmYf94ouSTxVsuZzVzf5Wm+mU1raWE12lDHJ9cNLure07JVITlbdpmNhwauT60G
nCR0DB3GNmjVarClZ+8Dl41n68Rk3YO8YRgWzpJQLphn0UIs7kEGoefAfq2rgYZvEbQVptHPO3sR
KWTdEhbGTIczwsgjsPNWtCUMI4IwEXGNFfdac6W6LWaOIvjSznNfNVCbs9bnUgHjiBjZRLQ0HQ5h
veHoakwlXJ4IxXXfDcMW+97pcnJT814YFi/BaHH0CotSaCJIgaSyvjHOAgY8FP8Y3upmTIMx3jDU
Udd6Yhc4+iSxeW8YGoOO1Ov4biS9t5+1ZFLXsTvyMZSZ+mqDsSqEezmCj7q12SZX6pWNH0xQPCh6
EvUg8IDDvbvV0PmbWWJ0OFSCSJzB+zxt63qT23wyUcslx14g1vDiDna6ZpKyfTuLCkWcVZjqY+Mb
SnuyzJ47l3bk9+HyUqv6IBYixEqSDokowEXyTu8g+bfNkPPpzExygqu51WWokRSeLOpkJoq1qBYz
DkxqIK/nlfP8ymAfJnoeOQh+HNEnDVWbujc4afOr9a7lJqWTzVNwbaCuTwk2YM3ennV4GN+VBE5q
cVtSrWCOoRzsAO6mueaxyiU584STLhqAeXkk3nJzgjaFuTBCsj0FLYgmDkO95q0Ish8vk3icbzRf
x1WHAZnaLxYYPrrm1CCyR0wswgL/JhoM1xu9dS3NAoK1F68LpzUW8xY13bu92Z85fejNyixCMjzj
2f0cZ71zOU2x+6hJzziPsimuLSuPn02GI3sGx7a/Ss3Ke64AXeFj6ZlCkc0rm4xYSshRwvBPsqWm
L4son46mch0E87UXPGqY6fc3Zjpr7tqRHq+NFB63d0xLV1zpvXKwZnVircJKeGgtY8ZPwU9mi6mB
rZlfmdjy7FKLIuFlyib4RPxjmb3g1a5u04UllLnYma7qmHekQ6AIm34RmUBJ5vEUuQbvU4tGni2q
d4QkrxwY7gyLy8sqFmXe1IuQApJv96mLHHXrs8WLjTZ73ODUbEx3l0OvOTnYTTVhpDr6fZkxs8wi
U10DXrT7IZknBTNt4NZD1ecqDMkgMUF+ZTSIlyL3xQss5BaDQ79RJbkp7vN51rRHbfDm9qI3hSau
J4WRz7agPRkf5pI28iG19TK/jWSGu0OJ7IVhqGUdZrkUkfNUci/pKbmXSl/0QMGrMgcMSuyjwofG
ZbOrJMcGtN76LsXI4QKobY0RkVi7clkUvUDZGX6X6FR2bd6ngwbTGPQpcT+pwh/MqyxCfbvCdiiv
v3rWaJwTd5E1+cVC6NHyOFN7L4pF9iQMgWNC6Ay4almR3+cfBTuEkeBDhgbiqi6ryvWpbbQo2HhF
rInNd1EQdI7s2LUez7wvhHHO+tlSH/0havNvjleZJjOoqY0jWKTSNK9Kzp+5Dc0B04NDVJl+ic1L
7er6ITEtZgRQQ5jva8Rf4Hs3I8BNY/9c4VL7yZEDHP7ZuPPIURlX0EKHB5wLtQ02I8kaclS3soY4
OVhFEGFKGKWQAlIMqg3LmJx14pXOnsmPu8ROZK2WMkan1dzCM3CrDBxiiio2mfrQNL7+2DmNubJK
/QnNTRrCImUCN1V9mCaj8vdGbsZfii7yvqmYfPPKENVVX7gXwyjaaZMXQt2QlB0/OZasNiWH1Jqy
z7oFdKueDDspYRpDZUCFVZJp33viOoinnHyjnO7EnPPiMm3i4sHMOi+EEddvZ61nBCAVeR4CDwFA
p+ZKFnN54TDh2AxI7W/Y1punLBiSO2kX16Onq2wn2s7etlOrQp26cyfTOr1D+VI8EJbUxVvRV7gk
cYCti7ydj4UW5FtMN9NQtiO03sJjepNKq77n0Gk+VQ4E/nU2d9XWT/X6Y+K6y60tsU8gUXuoFhGR
OjeussKYScw6jrzuJRWeWBcY0uzNJUtrxFLi7MSdZ68T3akmvI8oB9adMCUD2bLe+UU7LSiXVR+8
RJnb2DFusqhudjo0kLXgO35CUc70CRM/91DRf8nNVHrDue3t6C5oEnendXO+hdTrrohunX08mF33
rCV9e2LDnvaED0yHUTMCjMTzcTN1QqwgaQ+rdpgyDAM6916mcv5L14vsFPjBfBKVCIrfQLJvxgrU
Jygt+c9rj2/Re78p5urS8rMCvbfqG8Yp1TLWHS0OIVtjJIwTV32KWOX7X9dFb0DS16s6SEyRRBom
ctOlavoB6bOjOfGS0QmOLRrqz1g0sjE0vUmN8evrvEEUX6+DoxHCS6q9hfXw83VkUrtDF8TR0WZO
zp6qi+bzqw2HoyK2nj+/2AL5cjsNmCFvmZqIQjotpgg8+gVT63qxS3jlB7ySYH99qfeFLDMSSGXU
4vrCW3tTyLZx4DWa0t2j5U7GuVpk+A4BBEwC+/rUeRjX/PH1DPoQSHI4G+Nd+wbUht/Ksi1K5zgv
gqrvR1CVoHFaodGiGulSQtx/czvftN48O77cEqYAj4+H97ZYn8rY7lFU2EdUu1RXnraI6dhQOYEr
xVSVsSA/tdJKyT/rzLTVH7+kAIHO/2PvTJbjRrIs+itttUcaHDMWvQnETDI4ihS1gVGihHlwzI6v
74NQZbZEpkmdva5FmmVliQIDAbg/f+/ec7nPyG7JetLffOiqtKQ+5WB8+j5ZouNx8k8CId6vb+37
V4GruMR/Ec6Ijuxtmy0PjbEMk9Y5RrAi9gpv9871fpsj8HdX4UDp2Uh8mY6/fc2dzjSkrfFZzsoL
ByNVAHHj//GY2IvrhXxzvjz4zz+/bplkOlzDxzsaIfwQ6PM8FIOCvLxB0iFOXT1h2vz17Xu/frGm
s4bxsUj/4rI/X7JMhlCNuWMdtSp0Pgr84IxnFxdrT1rNpgRxYqycduYR+fV1368siIWRzBAkjGD4
3RtB9miizwgDwQ2jyAwr1snOQTAzpziBf32pv/mIPBxIm6jBXY78bxZLF5QolyoMgBgLgmGxAZ/9
qbm1NMCXE9y0PDW/vujffT602GjBdZsW31uZ2ACmx4x9RxxzBxlLuYhUc91Dsakvh59fX+vcRfuh
m8ir7tOdsMk4cxGQvn/TlrGrznrCtLaFoZGKwiZxzNXzu3qYm1MFwZjhiaJMnkbqOmZ/qj3htJnC
LU1Ii8NFxcASqNIryStYe725ZP7vZU79u6jM9wvv4olwF70UCibxVmpWJvaYwGnkCS9oYQdJCHUl
nTT2S1JOedRSn7L+N3fn/bu7xJxSV9KKROf2VhYT5fRLQvY4/N0ate7kmZwfOiCWr14j2DLjOlye
9zQRJ9nn8nkYbBzoZuJPd7I1ZL6TUY+7nioJNAdArfgfbw4MB1BOolMz+e7OfcwfNnNdYuoZPN76
YvYounU7/SQihvUkXZfY0aX+uzbOu2cTUeHyNtDK4RFFt//zOy+Tdin61XwcrBBjAtAynL6LThpv
PqfxX9/+v7sYfSPywklPZjt4czHUHD7hjL46TgTw3aQluGPga3SKbL3muPjri737qvlkqNfBbAAm
YDl786oXmSbqNtTV0QkXs/d3qgEvIqfEX1/IeON4QArLcrkUD+gZ2dLfVkZ40ZLJqd2RCqKJ2xud
MxwuVq/tyHDDj95e1OlAJ+RMX4jRYU+cSFyzoZe8bIOVRICeZPQJtJHDEvNGWGIztqS9rjm0suh6
mVudpHOO51jN5t3I9Oqmw5pbFb9ZPN5/P0sOMHMZ9jXEn29LoaQEf+0WbXs0ZkbYZ4ID8LJkF+nK
3/z6pr17+Ykc5hmAj4KewH03oIJ6aXTDBNGpQU4MJSnl88tK+hu80tWFVU6/7R++qYEstjWkkkvw
iScQIL/9lsq5MIVsbOvoyMn6CpdlODYWOIlzQ8RxW7o6cs7tD9U0Gb/ZAIy3j4i1iDQRa4I2WMYQ
7AE/v2ZWjsYBqU16FEC+ixkur+dkZBmABTWNgAQv7zOOxMxaDxXz5hNmZN5AEzzN3ugWxMoZHKL3
BV3EOVv6NbJxl4NF3/DvZzBSg+Ur3fX8/Tdup7SSv2lM7L2PJIlJdeaZ1a2dtsgMlscr19gMdqpr
RH0cGlW3AFfa6cYeJ4AIbcj8+CI7ky4SOUCI8CKm0Fe2rmXNWhdZcTvSbcD23mm7yUqcG1LktXlX
uZj/6GKD3tZdiNCXtKX1Mmhdu/dXMQbFyy6zAGdjPJ9hTpLFxAF6To6gDEUA58zuYdCIWAIk72UC
EWRV6eAYXsw5XVTV31kifS1y8YrDO6MprqW8L/5UL81Q7PzxzaCAtRAPKJGzORUtSlRDPnlsJFxz
KirlzP97pmici88hC+m8+PlS18iady0uc5ssiLKFeZ2JaJG2qmbysYF72nRXT3MR3yBUyqvLLJJD
d9ui/ynWKIp4uytR1NldNaNoWTd9J+SWifB0l+lIjSPHqbI7dAjt68QYfKbDm9rzV9MpsUY1Uiyt
qDOnAqIfP8hHt18w39OUrBE2M6o1UutyWFjOdDRAbm+TrAPt4dRgJ9f0QehcdTP2uZ1XKMfcoF/k
b+xRwiEKG83yIKe01+6nKuHScsGbrH0d5YBcxbnZGtflONjdnUg0rM0Zj0t8w3kVMKFQLoRlFITW
YRia1s3WkMq0YK5LshAcgyXcniOeoBKCCcJPd0zcS2sIxXiIoS6E7KsCRU3V5PS0vLpvAbPknGFX
jGfpMiIAmJoHUdowQ7zE5gEjhgqIipY07A3nOoCePU8fnEJaDbHDFO4oHBdyaUgjxMNcqqrpm9/N
4Q0uRJSt5xacnff8MmY8iQcLJ/xLEsZxuGn7Fl3299fKWVR7+gITG10iP15KHKgNzXklHsQkYqag
7IoyMDq0FUHj2DxF0nMWvVtuc1+NtuAz4AXuPyNOHoft2Vv0fTQj4O3gl1wKiciitvMqF6GpSJdO
bEN7flXjfdxPQl/AM8v25zo9TcaY3hUoCZd5xCrTkyndgirW2wukRrymRa0xaYCdwo21yJsxt6lv
RMltezYUCuBHzbbOjfaunIWcPkHMMDXY566dZXdeRf75lT3l4sFJ09IKetJG1FdPY5KxQS9uWLdK
1HSBY0VtbPL+jZjGVzZjgLhaxbQreFYspjkoQ63OdJ8ozDPoO3bTQXFe5clQA9kIQ3QbAUu4nR6h
mNCtVzlNSXB/5Qy7wULwdix0faLVRoe882iQzf2Qjt93/P/MSX87J2VX+WH7fef0u0paKAUoIOrk
51Hp+ef+HJUy9NQpBBdVxuKd+XFUytDzbOYxqBj+becx+dc/DX76H8xC6Wdg4cbwCQLsn8xEHe9N
bUAFgqiYbG2KKtPnzPSmckvcRNpZ3WaHIiUdxY1gnQKy5GWcC47Zdhfr+04uaT9M6RYZFsBHCBVL
fk5lVerDTBKAXDF7AERcZQ4sT18olrNsmQ00CbRBV2mUWCDKZgM4SdLPF2Hiqn5TtrUBr7MjksWN
9P0ifQ5XKiai93SOWQHyzv4oEyDLTWz6zPgoDO8YCLnkFoRESo8jy9DCZj2nubjU1MfKXtBNTgme
k18TQnI4lvWLiXlxS18KgCFa3IOiTSlWTmxp+CpyVUd9cy+QLGpHb4pHsVIavZ3XITIjZzv6rmY8
6kMYJZuix8KerhC228+x7qM5XDiYXXxRdSZb/mpERT3eSMMlRdCNvDE6zb4GTKLKlIjuxkh3qCyz
QloEUxdoxIx26PS1FjMTPwhr+ZMRsFf349Rkdblz5OJABO1MoKSKyasORcsgS4zebHqIiB0RLT4+
J8Quxcw5+lzAj7geXFVtKjinyap1laxXIpLexxkSjbYp4bNs2OjI4HDmdcf/WvZ8AIypHE6ul+pt
kOmRuc+prBC44mQYQ+TdRMnTxM13RVPoBBd4bCD+tm4GLyVE05EXTTFupSXrG8lUhwemdoHr90kV
aMoPbwdHQZSr7ewjTIts5eZlHJgM3IIuyeyvWjmld9TuSP/9Sa5LX/O3MQiRQwfq+zm10dCBr0VN
5TblIfHL7miFyKyEyO9iRIC3w0QDng5b5II/kUQCjc4RL+Nh8tUDeFhi6TXfbz/bC9O1gNO8nmB+
HjJSCTf62BUXnNRboouwdjKIzT9UA7wkqYl4B5TL/+KQmwEuIWzSm4Eh3ks0ILMieFbpULC8OV51
qdCOkJD5KQVp57ZpgYGPJL48mkb+kGq18exAQI8CAOJfElRJj47HS8V01dqSWwA6APYWvrIJsLM5
fg3D1nuZUZdv/LrSFWlDUffSzO0mndnIRDxaq6weLwYrtq8BeOVbc5jRPToIrfYNW+CBsZ9zRZyI
eJ6M3jsJtyTdxBi7g59mkG0t5TOlr9qHlrn+tTna1T4zC/OCGKLpxLwMA25U27foE8UJeX/6EcRG
+sw3mu+mqTcveqBDe8ByQMRJcP1So/oNg7CJ3GPSmPONtLvhsuho6zAXE8MqrD33TqUdW5wGJmSr
Aam68lRj3sLgc1Cf8Urs86kJtVXtJcmxJCfhGipJezk0ZvJE8Qba1FSjflVnQ3LVxZl86NFN3gN7
qY/MZsuNRmTXM8iUFEGv0110dkUy5NTDLdRndza2ooiLGzql4YEM2HHXzXrEacD3to0c7G/2gD6b
o4x6mlLYuJGvHcqsLsB4h1cMPIGQ97G+Gn0GuaKMDoZfXyhbV0Hom6s6s/rXvhwpTrIy3+ucsVel
XWP0ES28/KR0t0asEwE7OfIzdP/+Qpdjss0tdLBOaY23aWVL1Fee2ldNb97SDFQfeywTX9AtDLfc
kPB6ov58ml0lFldDseY96dagGVPiWqx0V1upgx+mr7IP5JjnnAgEb4u2BHi7Wf1KVEW3m71ialdT
qIOedCbAhkXT3biCvkwwUL0SzoXX2Wtt49tsxL4G3TnseZSR0AIceIAMPVzhK7qpoaOdjMqIPhIK
mO9m25dboPYUPvBs9SsnyfQrv8v8k1YVxq2ahp6NolXoRoCX7KCmXeeyr0nr4EWlKR0h9wXJXQTh
2E2HhOL/WFcw35lB4P7ozfKql90K0ylLDbJ4FB+UOoa0xL2j8CgHOgbNoJWO+sLEfWr40AtxsG/T
dN/ilficOWR+Uqkd2UtoccrK+JQyaTjkrU1PyUqSBwEv8i5yO/fEiY+5IDh8jkMqkx/asvdPEzi0
qwETwEtd9To7mhjv8qSS4F2q1r0sx1G9QnlPVcDRBItFaY9HLSqGHayn4YQHwjyCfl+mfFI+jlgH
biZbhWtF6MvOxI59y85WPzt+X4F/Kd1viiNGvnK6FnmFH72O2ZQuvGF/FWKkGBFzA9Bq4VIJvQu0
it8z8LVWO3giS8cVnKPhpUaPnqOnQM1C+gV+9zy25GPYl92mcpnIenaRwD9y0uxbaXHqIdtYPnkR
BJKNVUXFZzOKvF0pp/CqF6F3MXglmuZpbg6x7yFUzBDGAzhmP8mtLj91lo7jyCvaq0yobtN7bXWU
lYYsv6O6Ta3MPo25i7BkKPsnD5cXRhDClIOW3Day78yxv62j1rucoeF81c0+7xczCts1drboIh87
7SGObecZ6ShLT6ZV1qpqtZQcuLGr0Z/PYbjpdK8CTl2aJ0LAS5YlzG2ZlyuxSkPb27lddX4mRoBF
hq+h/hFxFSCC914ymtJbPTFfmHtVV1pU2vdeFLUroU/m5dj5FsugMgAYzDpAlvJq+QKZ95liN3c9
Uv4yWTLwjCv8D+khMlBSNnFZ3VSRYX5wvW7YAGLJt1JW9k5z0hJZAsdEOhAGQ2LwVlpl1giA9PbW
JUHqSxc3Oei0rp7X/Tj49+A1621J/3Orc4p5wLkXW0Gh1dZNFkqQy8Yw+bd5RJIWzaIqGHXz0gub
ka+9sPQrqYurzgJa5neGt+GUKb/iEgEypqnR34eddPcoueqgzVsVlKFqb+o5r28yVcs9mldjPxHS
FUAp0IJxnP15F0IRf6IWMB4m009RzWNS/+YVWv9cEAK5DbP6oy1zd6OlQLsM4gn4fHpH3YEjEHX9
mESrtEsxFdSNdnBKo0VWZYF8Y9OW85ekbiCxtYQLHY1+WsNXGy9U5sHUjqx2W6SZfRNSm25Fwmbd
wzJPt6PXuOnalDP1x8QifDKjXq5xgD2SK1tco8Sx6iCcdWvHflduB3TP2NdgSmuJcPcGjMRrV7ic
pnU3eaZAc1qm3B4FiAr3fZ2GQYQk1gCh04jsYOeRCHiykQNU9QBb0ZpSm2lsRfk6tOgUtGy8c5om
Xo2zOR4cXaFiAJfNe0J7kofDd18pfOMN8lVjl5HadsXYkGIaIMRUruDnjfeDnkcf9KzKP1gGNaAV
tTOkuVDK6zrr/Is5c6hWIjs8kG/WI9ZGfoj6rmIHw30RHhD6NvMaEUV6TDsfqFkyiKSnxPSrfSGN
qP1q4plsYY5l9NA9YpIlEY8DKTOcDZujncfyFpGceWVZjTr5shFrP0vQ4UZyOsblOG8iCv+Ps+Nd
pJbzEDm4RXojOTFREHxK61hkrvhEcqmxIos2D2To0FNyC2Za82AclOZCeBtjcy17eOW1Ob8AqPyM
0vrWqy249vHgwMwQcO8lxPuqK8edTnxzkGEImjgiXCS5KEAbRh/4WswtyaVW4Ld+vzbBv660PIHB
n5hX0EeeRWvBcx06YseyLAeJ4TXgN3JuTDH6JFJg0/FMs17RJyiPUSzNbdl72xiQ3RGQ63WsLOPR
bBCqwEKsikB3ymYrmLAGszahoct6cz1XcA4rq2DUiU4f1iD8SpqouzSZaxBp3s4Pbfd6cmIAcU5J
l4XH70Vr3Q2qvfABBaKzr/ELHm2j1a/iAvbwEI1WAMmSba6Nk0NSuwgu2m4O6KfbgQJFuMLTGp1K
1HNbP0vVta3z4VIv3yRzV3BOqJsuoCPe/qY//baFi1DXINwXZz2KWUKsl4PjD9OROLRUnvReckgB
yVHCTYRJNrPHKm3DZr639FJ+qamlSrZs2PA/HJn/RvD6pjm+qIQNoDckC3u2CVDgzcXnpGwcNdfJ
QUzEh85pAyI/yWPsYX529+tLvRldLJeCFcY/y+n3vSQBWFPqIM3kUrVBahjviIKWr6Lq66+v886Y
s1yIFrzPoR8ptPOW1ZRVSllN5kaHvg7VltGhdXD6c5Rn0t2AyKZDNfixnvClFy/14pthVSGBQQvj
5XAdxvx2v/6V3n/FDASZR+EPWPQK7puzf693XtxxyqBnWc5XyObUzkwXBauV+3ToAZY2X7BO8j0L
omPP1/5P/+h3/aNlKPLD1/Suf3T6Ov7X/qWoedsbHrHvcd6H1//+13mcwn94abv//pfm6n9g5eE5
Ygq2dIr+TcJ3jT9smzWJ73MRMpzzvP9kwth/MAxEsEHlDIXvjIv5U2hvLEJ7/vhCQEbd9M9Su9++
UTxJ/EXLEH5xoulvH3RLcya6DiRfoB/mtD87HEKd6PGHm/J/WCHOF2GoRf+Kz/lOXNBVg1YzdibQ
I6O3PrntjD5xcAMOZt1vXhO8CT97hvg8FreFQb/u6u8kBRXwAplGJgTnIUG/mCfZhWEgWgQIUpD7
k3T7QjRMZ2bbIj6HBsyvP+m720nSAfoQen5C8KW9HRQaOYvu6BgUaOX4YBTuk0cV+etLvG0CwjfB
VwBeGTkD3iTnzay4aTTV66GQe1uMD+iRH1uf4MkeXdVKnyVP6V+2kb/55pj8v72hqDNYA7GBWFg7
MEL9vLXgXqVE9dt2TyeEdI+sEFhWfa04ZnZYHPPB+gAGDGsrRoPF5mpWacH81kfaWpytsG0VJisX
pDyjLoz5B+Sb2GaHavBlAAAXO217ttYaUiB0LDDcNnTxD0ZamJ+NdNxFQ9txDlosA02nG48Kf8fS
ruqLdUYU4CmWvU96amau8StOjyolETZxojFamYbbII+XfvHgUBw+kWZVwT6npxFGxGvaHXk6jk2X
frCaghxTNu6edFpQYghqF1cu03e4sUM/zwfq3Ks+1YatWRTfLDe/qxLrizN7t11D9QFJtjjW+vQp
4vDPJYC3ajZ/JwGi8zqrZ7nL5AJLKMXabtPxaxP78uCSIFhDZFoncIU2lkGyHXQw5zRN5nJmdMKj
EZmPLtHZxzROcIO1bk3BODAd03w4DeBplUhTGpcyeugci3RxLwt0f4gQB0cUV2M4EC2Vh5sUOelV
2RIVFSNiIwh+vLDpcGabsdE6RVKoiny6eGk/bRNE8A/SRWMUExsfGB6TqxrLgY4PR4SCfLymcT5Y
pas9xdnQXJPAxN/jMRl+qEQ2XORwUfc0SREyNw2DSgRh8UVYyOaqIqmW5DNisynweEQKmd5IIjjQ
epdiM6je2A5Jrj9aFVmj+KenQIsTo3/uE10C9taVuETlHj0kscQ1nuDzDTlFrWPpLI3HZFG44iK/
JIuuua3nsrkpmvYy9JX5zPGje7B6M9tLLRZXYjKdfVHyLJD2nGz7rpx2ZWE+x2Q3KTAHfbRNXXPC
EJf4tzp25h02w+ZqjrTqZuEbGG2vrug51jDQid/dNiOOksqxI/gUTo25erKTXeNb/QVHJZBKc+zc
oCzfhqGJLiHsXID4IqLLkcUHfuwJwjEAlFCuGdfeEvH6ISW4iuN4ise7IMSQOhR0bDyg/umj8RZ7
gNgZZqLDh8M3q4rOOth1Ky9UpS/ju8iurgvFvsETjbIFO0Gk35qhVC8tp73FY1BeDlGqwZh0DCyf
fky4nQaAJC0YpnFudddSl1wtIluE94V2YFCRRrgN6xh9iuaFz17WlUBQI38XheF4MeHqDnASjIFD
Dx0+h06AalZoK2BadGHCfgqIZ/VXJlEbR3pX4nLyTW8bLjQQQljSoMiIa3Pc+MUMzSdfzAobYaff
JZPS98ZgfnL5XjUvj+6zilgR4XKnzWQ+dlbFET/MGqDJWrcOicZaSw8FPzzzK62V9W0qwxzw/fyK
qL71gHdnCppzNBxCLeo3hBbfTqrfdlMV7VONPljl1+NuBm1AL8GRHxhMugXL06ita6gl257+wUs7
II6v4hqa+bQFxWI+2Ha9wOAz2t6lO7Q3vVabL6zb3iEpRnNHzCSnoyEm9TbuF0mPVc+nMM+6hXla
qw+V8PJLFqSZ+tnnAGHYz001IjzwPW01eiE06Do01q0ew40tdzEbwKoY9KFbRUs6XF6I8tQW3iEf
jA9ZQRPUCEUZRJwX4W1oa4wb4TrMNO8qCrOv8BnByMh24/YGCSg6eYtpbw7XtdUWPgAW3j2WBOc6
Uel0iTIvP8DYafaml2TrapzHjxXuixXV0CKHpceggtzhBVotw4FvPoPOJ4EW6wFokXWLPMHh5OeL
QMCzbleVnZs7N4+7jcOBnPfEmV6LQmnXmSyJKyRQPqNd8GiD2Ngrn3ZSQBhIHwiLjHJ0b9D0PXRm
/exal4Q+jpKwlXkAEu1pe0pmJ5DS/eIKM+pWA+CQtQzt9OClnvuQt5PYMcwuNo1BoLk7KNQjGVH3
wvHjPeMPXPVTb+/tzravnURgvtai6JNnb3DZq12uYm7/gAlMsHKtGfV5W25S/mBiMwlsnRiAldZl
xj3U9o2DOuSpY6D1aRqAwDiEdD+1pbnGozYmq7RumlMv6m6bFSlPHmnQewsDBSlhPGRsnt8gbhuE
FjfEikZhe2B/HA9DarJmfKdCdOLMiDAWXsR5q/9Pkf/bIl8swtO/qqK/LfKvvk7Jl+rnCv/8Y/+u
8NHSwXK10C9BInSWOv+vKl+cebHYZTlLfrfa/u+oeAHAUsb7HtUZFokFJfvn6Fj8YRqMgPDB4iQ1
kCH+k9Gx/aYu1UErLFUxlC6bh5ra+OcqjgTCHIlPmV42Rp+oF6uy2KJLy+2sjc4woWR1HtnI1D7B
llFoh8ogCLxZUBjlHrmUvqPtpF4b+nckGum1HUypGuaLCULIV95Sd52gLW5muS/ZVjJ0Jlk+Kuit
qDY9ogqG3jBgMOXM+diiVET5vsFSlsb+tZ5onXs7EDAjzE3tdKSc35tnxJwzMnN9Ri+RJ2pZ4hfR
SVzpZXFMPG0M4JewxQyFrTBQRbOdTfGlM5Sy9u5jyKvVmAY64n/e8sLqKEfp7haM02ieiA24V/Kb
nhLpdqTMlfXgGfBM9KLUL3D7Z/1m1uWXWGubrStrdUPYbompUY0pP+oobf5Ul7Qkv+c6/+cF/P0L
6HCq+PUL+Ex0xZvXb/mhPw/Y4g/KUcP7wXz+1yHb/8OlO2WRE+DgTPjJzW7DZOalgC/BvuDh4fnr
9bPwwJObbUOf4+zjoxv/R6/f2zPUuZtEg44DA8fgt0c2MThy0PWoOgzoi5IgKyP72mzG+jTnIMh/
uDV/c2J7dzzkWp4vaBHhDqLpsPSRfmgFDnhDUeuL8nB2P86DQi3dm/6j4g5cMu7+nV71bV9qEWWD
NcdUQtuYuu3NytJoHLOwEHK9YjHzjnpNaZBO4Ku6CT0/wWRMVMwJBNO4uIZ//WHfHU4X7wx+d/TM
4D6XRfKnDys1vZ2qlsJrxlr6WuQFK08uBlKDxTzd4eT0H8FW/e4j/80tJpMIb+AiEX/fiutaMnFH
z0UIUIjpJqOiecWgjd7UXxR6/1wTjKkfeSy7C1fk0I+95uePmeraVBtt41OXhKRwLboEtSQbFJ6J
mzwcnOdf39a39AWQsPa5uUD/iZuLdeLnC6pW6HMUTsO+ryYJts4JUUPOZwO6N1rI31WfiJMH5/fg
qkzcMaEvH8saqTdZstkMHc1t3btOGUa/aga7J2WjjlvipvzpozK83zwFtvvuOXBtgU8CBALfJi/7
m9+3pJsPvKzr97aLy5z4WcMOyfDJSQAkvQiRg4zEeBQgI4j9aDtbPPAOqrvFWrw3dEQhZCd65oGp
g/0SmS2qeJi7PEttCMLt7DiYkhjc1qAb+KURq4hTYbATIRpdbBC90SK30poEiIEycGHW9iROWuPi
pOiZQF3UmgIFsWAJwoTadDU3Q2V/9gYThh7b5jQQBSKN9KIx7ekGhw+T2QRcl79H2ao94UzxgX81
RsMjF0KTZWbTKmA0uGdjIb7ylE7M7gRMnomJoj9Yt1OpxstSjzEPMJAfqYgthj7nhaBRBe/pNCBr
1pjp3/iZbDxcz7J+7lMD+Vejm4fvuuBpGJYwcXO40SFrFYFPbvPi3079TSoa+8VrIFx8l7GeQwDN
uJvuNEQ5D3YHDjSZE+S6uCY5GCl/ekZ4zB6OWxOB9tm83lsNn5QuII2fvEWI7JdJ+GikGXLq3hux
2/Tcx7OGNWygT/QYh+9mAICPowQn4dC8vEsiSEYSgYy5ReWFnpREH6wrZ0rk92c1ph+Iz54jQ3+V
ZBNlSAoLGAQZH9ZQQ93u2hF7cYDbI4uBz4dJcViIGUW3cjiE9ZuOYd9TPMDR92rW03WX9bjNCiYE
zmooHeulOoccRzUvv4SB6QNzfaw583D6PSfETRmMwnN4YKMv/A9zoez3vUItPJD0nAS83fXzd+t9
VOG2oul05jfEZM0D/sS6PmI1vktGoGSrc0DI+f5bU2djAvcIjyIOaM2BMW4DWfr66fxnujAsgwKx
OevGHO81Putt7HbDeox8f9ufU0lIXPTWDt7get+2aRheIIkBSje0Y7/O5OT5d/ghRGOuOmqpftXl
np6eOpoutb3yioygIGZnehOBjp7CYZunaKFCU+MHyjwR+mEUnQuBJSo0RMpt2yXaTul9Sr59hHj2
rq5LAlbjijP0qoz7Lrw0Zl8htzDG10GRExhAvZ2Tm5HJ3fjUcvtpMCCr3rUG887VzCx2pXloryt8
oivNHmzuc/tQm2G8mRIVr8LSV1sfpYWM5UScjbS25JyaJ5tsrwBKxZ4W0UQvpJoeHPQ5Z58TX7um
TpadOWj0Y/Gx1Q25pvvhrBCgiGvNibu7MZZ0aTqGs586K/Mtnq92JGzdT6aLgdTyveWh1Vj1OlPs
lV7NJ6/po1fZsmw6ReIeicRyTrVe+mAWZktdinIsUJRMC+QK7/iSyz53rz7dLoyvGujYNQ+3j6Su
m0qEx0Pr0whxw0eC3rpyLTTrQxdHUHwb+VIKNz2ltNusvRxNHTqLu2SaNmdTncrs9jWGBTOQ0dxP
d2xzPMsG6AXwU1rILk3c0Y6hZv1si85/LFRMYwSJJNJkeximu7M5d9FenmpL1M/Q0MH+Ddn4MlVe
9JjaDgsmYewo6vT0KW1mXqwzRiXUW9yaLkQIr/Z1Yskh8KzZRiuas4AuSJxZE+pjRVtM9p7NrHvW
/ae5rcWnotG0+UACUu8dzKJheB9gYJq2ZiOa7OgYpvl5jgbb2TRldsz9OrwkeD66Qd8QHyLPf3Dj
WD7mXfOiyMFi9U/EI80OQJ9oz070Q1jn7VokR7+qjU+9FtLIIq0LJZs/uve00DJON8N4AEeoDWtz
lCLwY+ESDFg1HnRaoySqzph6YtmNxyL26nU1tUzLh4JscwsEm8vk27IHusFheaJzan3Ohcmfr9mx
mg+AYI3ws++NCb4nWYfVdvbwI6yMKOuZrLeZdsnouefWFSHoys6OPiqXVLnEKlFHxKa+TvlIO1fU
6E6VEbbP1eRRi9Sd7V2aC8Q2EwNfq/ThhCR5a7FYWHnUwM1p1UGh8z9pE6mbTUHnfq3lSz5SDq7I
PpvDMmdms5A9T0ob6R6Rs9ryKPUEt6+juBInDrGspdIxWNPP6Z2DwW/jdKBxAUrjXsxzn3WwwDk4
r86e4wQxHNm6pDMOq2mJl3LyOgGgYGSs98hA9yoe0JvBF2txqdiOd0mbVQtSogryBb3JrsuQidBk
k8s79khP6EzwrUjI3J1ThGaVsuCfl0CXlluD7yXiU6BOxLDZjaWHj4b0t8ux73UaUjZ8kqbT2tfS
hKMH5KHhiTBmCcUnZ39sEwK41sXZC6GIoI+RqJARcEyUibHk+6/13awh45RKItQWN5Db4NaSOWY1
WtvTTTdQ+xYeln0x52gYjNFYsuR6RR7UFcxM7Dp641fPoyFrot3txRaXFDWfdRwWW0rZML24Q7mb
I8rhlGzRSiYEWGY5LUJ9cN0gmixM5FmbygCVuLrHYGc/O7FgYVWNll4i6pmId8v7dOGGiOhh5Iys
WDcBeVjIlFvWRVfc55WmH+s+1r51jfR3cT9CyOV3pspJNAA5xjSy63k5fYRA+p14MJsFIhgtXMVt
41r4N6IpWe4ocTREt9qKbb2vPXSZNOS78j5cvtE0Na2X+ezaykF2njQhOTV0xqyD7rQR8yU0++xQ
XzICLCZ1bJXueO+YidbfD+QmOnWQjHEUe3d0LMFYMWTxZ9QiXiRVQvJfokXiQ+pRLQOIHTtkQMIG
RKVX9ibRrRCBNjyYdQeoC+oUWY2F5lODuKhAj5nVxCez6IYA24/a8A+deQuKRJ7ONVOMWN5VIAcP
2RBrH4mbTo6ELoergdSGwFJesafrji59ggqV9+O5aemsSx01mO76F3Brw0AW5m3ksaTjY+txQ0UY
o2ZBNOQ0yUM14CKJulzclRBxGFKwSKwARYP7zKhIOqfIvmE8srfeUIV7HzYTwBYJPZQ3cCTboPxW
NkD6cnXtT9Z44LmmMOilfu13tX5tF2pYDzppZK0q9jQ95YbaOLyfnF5tUzbRdSpJKpws69rSO+sK
bXJ5y7fNvlxO+ZGdr2AqkWlIwswu8Ir/Ye/MtuS02mz7KucF8KBvziUQXfa9UrphpJQyPRs2zQae
/kxCtsuSfeTyvW/q/6vK6YyMIODb61trLneXBtX1WIJmglO63OpY9J+JzYxo2KZ1I+jiEBEgNAbI
Gb5yUCH0T3dWbTww+TU7oOf6rw451AvLwhoEItkMiMaFjafoXT1qxfrV6ciO3tgjX+E962WVxfWo
00vMRDCxCOQJ3IcLjlHuINm2AOF5xd1wKMTl2JnY2Cyc9dd9WXGR1luteu5KrsgVRnwCH6kilrqU
qsijaQvW//wYtZ06/pQ43+rU6HUi1YhNDAnix2M/lqoi4IlHIYRzHvqnmTyd3KhNP/89fzn98Is2
RgCOdkqgOLh9f1ojxzeMhRgISDQuN+MRC8lT11MdGFIaRmE1CJ7s4nw7/Pnv/cvRf/sD9S26z8nU
5qT4/e/lSF5ZhaCrZC4qF3YqKKe6n0E5KS/j/gVCaXmA978lQ84F2z//7X/Z9PPbA5NTMV9wXsSP
1MylL1BPDFccv9HjsGWZT/5218VBx93+twq1VsLgYlt3acLp+q3S7T/F7h8VO+wsf/q0/iqZ87DN
/k/0JkWVN2/f63bnH/1dt3N+4ZjlUjjobkYYMJR/yOa+jQC+OWZ0A+sBxjauvt8TVu4vwEVQYCBi
WCY/xk/9Lptbv/CPwqgEb83mJSBP/C8olBhGfvgKB5gfyFqR+KaxEHzED/Fkr6SbQ1Z9ccSAuc0G
wRZMWfuUqdycJCT9YWp1EUJ3ycB7mQv0cQZCgLju2gOJMpVLkNZa57rcCUek3VGrhKFk2CIY6aHO
oeG9zhnUlgSQD95BQPhORZ+HPRKlXEw2y1VLDHzKDW5tCmh1xSN863tYA+aiLBEfm+3s2eorX7iJ
ylpOio3hXxkZ671vOgU9Gk0kGqK24Ui9T3swKy+TOwbL7UfOidiyyJc7s2PcH4GRIGK0GwZn6P35
IZ1hv5674CSZ4lNS1jyorXb2yKmaTSmIcUnhXxAx7997H8BdRbE6WsSGvSSIgf7Q2sAWYapzGyg3
on/YBtvB2TRTgvzAyp62zcWbZ5KaFUIbj9aUWc+rYsJrLMLevaUzWrp1b9yk5kbuxG2XvHzD6MES
JKHtMcL3BwaA/r2QOe/ANzRcX/HNT7rzlCn5x873wpqT5tuSbiPLmPIC8NDwalXFb9MtUJFFkqFz
jBTQ04wRzPODtDcAgV9aZMMLnb8dKjjTzYiX+8a18xo+nse8UDJh4fA1Qqny+bpI8ulkCfLR4DP5
mW9YIfeMg6ph47kx1zXv8LcPlJZNBsaUUoAXc9w+4fPEyEfa968Q0oH1KUyIRjyTdq5jIgRlfo/C
xZ8gqCogOsskkpMMqThqEfLlLVegwKbwW9aYNYzmRJ4GIPPQkZ+eju22Jf4g3Z7AbFWvmsDzu/6a
JRsQUJ8apOJKPQxr7+wX8lJ2VCWIMqvZF/fehGOSrEGnRa1R01vJgPLxfBYUTs2FXs72mOwZAfg3
rclWs86DgNeWbRfRoFtARM/QTTQIrgZT0u8bBtYAYfR8RARZQewbEBsPaDIHXHwahUpxMrGMov2g
Hd5xbBJU1zfsZ0Z2S8VeMPMBCwRoktRByuBeFi3zdVNgjI7KoEKuQ2rjejP4Wl6JlqfY8VzWoxUT
Q/eiLF53vo7MqjWVgqgdKVQBDuNcMYkxkktnikp3NCpyaJm26wQlC6VsG+p9a0AzdIiH+EbPv2zo
9JwTiwkwEN3nsExTQHMhh2QqiJOX8yV8nqGXkioZsX3Zi+0iTVyO1coaeUvOBIszA6SmruTSzshC
7zfyGCG17Zy1ZYutqK38TSDbhMVvT/zzV4KiJg5e+TZvn2egTufGwTar+8bM6JyW+LE7UuBiK5HQ
SoW0GLYckik06KjnqGCxEmwREC1WfD+HKnPUhLOm5s/RSbp/45V2ZwELMyEXmAawn4Zpikx3Z3nu
fPRbyPnTtottEaYdMGklquBq7bZq0+EM8BKtAW2yIgfkR6PXZ9ZdcWYpaLJfuJ9CGI11MCBH8uU6
IcztKAoNmIN3pkm8+CVvgzVLGqBXWpCyXcCXAs+irHlBHGPmh9oUKntY+rm9TguwSflCm5C18F0+
l0P4TQnmsobkjgSIg+hUlgx+xUBqQsdW9zRQKMM7yLnsoeVCz0OTLNvHkt75Y4Ax55AMGezTjSwJ
RR4Cpp8hcjz2gENs5mlukdbKHzyXW7eOFph8UJWJIJroK6XEqfA4CFk0TmcXtElSeqRT3THa5lbM
qTgsVvkGm8lBW+0MWEQWNhubCxwcBh+r7MHf6iDY0GAbgxlvJJlfOKTRYqx2qMI1QTgCGD2rgTOA
ThHkoRTdpS843zCjNSsaidGH8o/dFGyzomdUYrmwi20mNjEcvKclIPg8c7i6iVI9gYBHGiA+UFza
7SiPo+GhqZ+vedu0+SF94G+OTDIwFp+mSxgxn0CHgLXk79S3x8ikjG64pzoLMINO9QvyQT/4cZVZ
2/UYLDAB2s4PXogd8kF+u6XBFmag58zHpeQkSGenwu87cP346+SuNTTjznb5dlVViZ9lVLy9tG7v
z9+4evLtF9XAWIjmzpHZ/nxnhZTHaV1lfvdi5FbTvKgUCOUH5wzPreztLmVMimaSbHDego2tV4zU
chnZaKIkNO9NNgcn2bbbw6CDFh8uxIyJC3EwvlGrw42sYn5AdRB+SwVFRjKWc/ySLUduP1atYrql
GCHoNsYyB2R4DS5rpDsyQl6CKiUxm1X3a1F9LfS88vyIGEz6wqMU2snAoe3CbvStaHrTw9nHUzGS
cYtB+1SmU0RWJ9130dQvIjXkRZDMo67CxYfdGbmWfGL0JW66PYh6t6meACW3lzxj/Duj8fSE7+5k
EbK0kHEMGgXYDIH3G6s0mvw0e869DoUW1MqnbjCB0IjuqqfOIpKDF+keWVWqjepzD/lAJXmfje2l
VwT4gzYCs4iCYPjQdIhdWNT2musFd609hUXtPSTmVnu+oP5oG4iWdPTJMETNXXUrGrJdN15RnM24
ZaMYm665NpHH6gYgfmcXUSvM+mgYXZqFud36kWaX1r5szCkIocDs9XFWF06RlWWkeWqZQrNBwN0v
LpWtx4DLUkZpPzo0p3hZQJ2Gvd768+Bd9EXAY44GnWM+a+0Q1sp4to2J6BkJk9t8Lf0Lz0y4eg1O
vG7mi13qFy1n+3ZmvVJ646WcJ/2aLZRO84LmzG8Q9YvnxaufIVl01VXV9fZ9V1LXpg2UkUX2KgOO
8tZESYsMPmc+4cJeEWpauch2nePlsS8XuV+0IjjqUzfFyzzUbP4ojYpsu9g6pfri2pdZsVzzfrnv
xeA3+5XuBJ7juQ6gWz0HATm1kmD2wUvUJ/qztoZv7zOpoeUhcxb046oz91bpgV0eHHnfkyZg/Gnc
nTPX85dihF9deJioVd9f+3m23hNgdyLhjfUeIq19SIIJn2iQ09Hb9U9dMOKqlS6T0a6vO3ENiWRr
vd3g4Cprdylzw8VYS+OCpaZ2dALRn8pgtK+ERYyPN62hs71zECUwIM5d5++0AI9HwR0LH3dd3tld
gcfVv6Dl2LjlIbAw8k3NHhiNe6qktdynwoqsxmqOJh6Og789IaylnYheBewISz4wYJLaxx6zeIwn
K7heC+d+zGszJqOuP9Du5V+JpRqezdnUrpa6rShe8j1+TjG7fh6mCttkYpqYEGk/JlE0iNdii/4g
dNJlx/WNAm5KJAxPWdqNDiAg4snrkXq0aQh0Nq2lrE8KKOSbVtboSJuSZ3jVBgGX/V7zuGxCKDN6
uKzDeNCTMoscdoQRN/80XrEzH5I0G05T47y3IFV2JowAZHG92u5WxmkppPWWQHzv4kT08yuwZGCh
mmQSzPUmXqjt2Q04u5+SjjsKd35Z7/DUskLJTe+IWGMd6gyza29i8XNUZairbNSwrrYWlV8jNxKO
2l08OPoD1PTKIPRWyYVZvFuhBOSJMY+hUdR2dfTWfkrfufnTpVywRwHf1sYJadOW9B7drfAorORA
76nGjUnm7tEnNv6iYYPzeeyBpAtz2EexbOl1LrJuh81IgPXge5Fbg3ppXb86rVAXwoD13X5dh3VH
Epz/tfDyvWtW+rNKZ59LHD6RrV3kGL4nkxspJN8vOEDSK1Z2N9k09B+0LBgva+lfu2WDRso08FiP
pv4aqN6VIQTGZLgoOwTGD73bjvqpLt1guNA6YzXHI3etYI85bOwUu1GNySnl4JbcJvSeMs3idw/x
BQv/Y9JV3NSTolDtwu17IfAOBJqtxsEroHo4kVnZmh6mvaarNEodfbQ++lnNUxeGNDFwP/etdE8b
lFNfdsil3R5XLOqs7tQsPydpIvM7IzNodiZjNqpnEHGB44zowm21XOibNWIxqVtDzwVj3oHmwAL2
uzjyZf6/6VcSshWpqubPPQg/qkMcnR0O9iYHaNPjGP2DNwOvOZrbkBfHRLBmj2sh4GSv9jr2r/aC
l2Bv1wHTiGABWLqhKnn4/kly+JsX8NcQF4YQ0jO8ECq8eBU/6FMqcw2xmkN6dGb8AawCezTXMTAS
88bAmZYybCbtIbfyLL0c2mRt8J/1yU3aIGv7+mjc4EVnqvz5q/qbtwWXDE4gxnYiFZvn6M/+nMYa
E5EVdnpstK21bebpz6YSyjkTGVzkITeZfMYaolasTWn7T86OTQv8sybJm8Gvp77DdxnBAW/+8OsX
ryR+vfKeLABNj4XRLdhX+86vCz6QbHE0pmjlW0+ll2gnYxu/v9VmTCwfzFvbXaYSjBmoo+w4bCfo
tsNWSCMhqqZqNmr8z9+uv/kQsXsYyKhofWyaf3y/piDNNQv397GhW5MixGUe+81kgtNe4i0AXtbW
1IrOffdW2+Xy0A3G/HCufcjFLB9qyun/4RVtms/3byGmI8sGwmMTzuIx/P1bqDmdto7MDUdZgAAL
zy6EAUnqpUfi6UP/vGxSJqBQDCvWqZ04XzQKm8TBIHWbR33fbmcw3tmfvzDr714Y4GQ4rj56818U
UY/Fvaxllx1bN2VCxTostrS+UtKbmYqsvnlss8q3T4vY9jkzVs/yYrLN6WG0J6A9Z4uDri+clgn7
cH42Bo6xZ7J0aq+M7/nmtagSMtYhLFXjCacB32ytTlBLSjZe4zU4oeH926EU8/v8MK6bCtAsLSjH
JMckMxXrfLfNcW/5hvlq1t4vSzCsLSegn78d5o+yOO5ZD+63C1sMCfEvqOzM0Lqc0hXtYGUO90BT
rFgQ/HE76jQzr/7s1cCNNGmPjbntqec642UtYI8e58Dl3UqtDX3qrOcqYpv/ypvF/5w9bo67szxk
mS1/n5IFKs2oWNMfRYoCFuVeS7tJOoG1/VZ9AMYN8cYtF9YVPgeC9/Mf+58S/U9KNE8XbmH/f+/o
LWCF7/Tnbz/wm/7s67843BA3niwOMtRiVO3fwpnozz4ocu48OIK5a26O7t/DmcYvKMImN1HDc/kP
ROY/9Gf/F9RiiKe2xZqPqO6/sm3/pa2OSjxjaxHa7Kn423704SWKKtyscZwTq6M2ic1iLYEpAdIH
czxF1uL0HwIyZiCeOPMAiUou/ArnBtWk87PTIAzbbtF/0DGJfEhZPv1D2PHHRxmvztT583mBJgzP
H2+EwejLhEiEfSomW7w54MDuOj1rrpoz2avLq+UQtPoU9a2AQ/anT/FvHu48v3+4DRP/d7B8sjPQ
yZSe9wN/fpAStEYaH/PulKTJa90l6A9qzIPrMpDCjd3W8a7INTYub5PrXc52kD8b6MOf5rVZ372x
5yjVrot1kVZpvyvpxznQ5zGWOxbX7r2Hj2OJoBM5p0TVw5XRWvSa6a2NdY+OwoKq4w3N2de3mbng
l4LTY2A3ZzoMFb6ceBzXmqwRe/SO0lx35r7nmh/J75AdQnILue1h5MQmsmOFMj5QxNBwkrIbRLXB
8qlPwq6RRWz2ONzntv5BI/WDR9B7GgG9VJwau01cddvmRtoMEFq2TZxSWNNx4XYcldpqhQUnB4zz
npqocE3cLGozgF61OS+vDUAYJ9RIjl7RTZXgQVyGD76iwyLM9YpTB6GlDejk+MzjVrnsVVa5hzkw
cw7aJuEkcs7dw3bMu8fWkxtxkXZY9YXuMs95uox95JKdGi2Z7yfMv0sI0MPFkOun9O12nYsFEqXl
yRhFRse0p8bTxi1LY5Ynw8MMyiCLDEvRnZ67hr5Htkr8sEkGZPjQcdF/YAav1iVpRISONM1NClyZ
3kOkOJuPtdDso0P7Clwcm9EdKMyrVyz+Dk5Nc1fSAblng2My09PpFNpyoNk11akkJ+go93JQDvsK
Uzsgg2LZysxpD3tyHwzTFPNNDU5YzeuHFesgrjgxFhcUThex7wzeG+669rjW+roLqnYAtC/Fuh8Y
QfG+FCbTOwLWTOk5JNUDRBrjMtF8+C++gZGr2E4RKtt4JJ6TfbWVPt0agjRhmDde/ZUnHV43bClW
SJa0qbcQYZeHpDAcOgM96RYx371HTGC420ZijBg/iqR21aMhqU5rw86jtztKWImkUTEnBF39dijf
m4IHs0+1TnEwdaHekUNrA0NXVoObAmiKmtF3gczfSGdWkEIbnoG3fQ9jYB3XjdduFdPr5j8NrhbH
FG8rxoAR7NY4S74VlFR/odWzqGIZDB3RvEHY+W4YZaPtBEnUa/yUzUL0whuM3TgxEj8uFvCFIwlQ
HCZa0myaYCPrFHZslrafWAAQISHEuBGIFqdBx1GlflwRgngUDM2VzGgXijtErLdeMH5tMxeX+qyL
E7p7+WB43DTTGX0uLEFX3BbrCFlqhLBMXVfAb5Pb37ZkifMok9VQaDB9ss1Gdv9hyN3CDiXdcpDL
UkLznZjXI6zTFinBwb0zmYxRgTMhNWSKL/KuR4jScAHO42e9kKN+DebUAUmXoPfj+mzFG6JuQM+s
Vq3YFLmVB/zlKDtoLruh2FLPpTZMN3Nuri9VTzWXiEplrSCS5wRc6xrzJDCWN2ccOexf+FOu8x8l
/k6b6wiWoU2q0VjV9Nqkc5X30N2c5m1chppLR0LgFnJ1b7re4BVzRhXaXo2c2bZilvbQ+WZ1yw4I
/6YrchPTrlHMyCQp5wA6jCQ91n51K52qqyP2i8Kh3HmaAHd7g8kmacjqK3qgEJUUr4Brt27ZjhJZ
mG7sTs4FBw0nGWMq+LxP6AFqCXlzyiCq0pWgtCBoo4doO74Ms85TH4WhCdqclgC6mluIMPF1oHwI
NLtS9eJzbwzP1qzc04Ta5RzwLqr7kXLUKtZK4LAHH+mX8KifQ/EzRZBEtlMkewMcynVmTclWrL00
Vxk9CE8mMiuFW9nofHHw9zK0Wka2F6rcFabQ6OnCTHRl4yK+TLIpu6IUS/bh0CFEzJ3fOsShpXFJ
izcsPyQiL+QC0p5KnjMQqa2AluGARhronLVn4s7uSaaymDXByw9esxwaZS3c/Sa3kCTc1zRyUsfe
zwk3/L62+g//DY7NkA/LPw+OARPFTwbHsnpj1/u9eWFLuPwROgrsX7AacL+guRmGBqUkfwyPSP0k
+1wX+495Du/x//rdvLBl/rajI4OLid3gf4wLhDwoTXERTLaf+1eDI/uU76cjQofECk3GR14BS/Qf
Y0ByKv1mdo3uwh60Obbsaj8gcoEvGPx7hzlAnBzq2sFakdAjiyfBLT+z+ijI6J29nDM3ABT3ug7y
5KCBYpVP49JVlz4O5+KOCnn5CU+a99FZ3eYiM9LqclCFGQeb95E1aF5fkBknxEplbTxMRXNVtJ2G
WyFrBff8sYXevBiHVK1TlK6Z2e5r9l/BxwlXpX/09YzT/dAt7uukZhYVi+l4KL55dsU3kMyiRdCv
iYIU9OLbNGjZ64hJo4bOKMp03/Zj6V4hTWZDuteqWgfujDucGsJaIZ6pG3h7xHr2pInX9kaQbOD2
TlOeF/H1g8h8JHFvSfyKotPhXDSEKn0Y/GYSmE6M9b9ObnwTlq4Kk4r3E4rXUo+IfAk1wvC2JjoJ
IwPEuP5FqaoHylVmNHrAAQPBgN7ZFAIDYj3KVVtCd0SlDhvf1Ch4BGfHBjbzV/CJMWg5e41Kd0pR
SmXamplX0nUM17N4R05feqeMBuB3DlQqYBSYF+0pPZjlnMgbrx60k66AIIDTT+iA1yDeQrkIiz5r
TpmmTYeUxrfHEqMeu5Zex62MAf3eqJSzd4N2efPaAjwEZoJoKZcszgXbmwm//5XUcusgers+scAe
D2UzgX/sGkHuaqrGkz/NkTdmQB7qRsTYKNJb9uFNNGXVHLt2Wsb2wLxSuKk49ivMWVmr+kPSaGDo
SnoAwxVX321VuM+lqNN7i3XCncom776CK/oxq/0Z9CdEDNlm8z3Xg2DnJ3KejHNyV5li+YCDV6M3
YBwZddjUxMrIvZsgKJOXrJ2t45y52q2G6DaErB6C/eRJ6ypxk+pAfVq+xoYny+WFfSSW0aRynzvX
aB7ZS5dGiMqRsjgpOmuOWMB5cySQMU+NxJ8UBkNf70YQjifFgH5QVZm+kPKwLoPVQ1k1Wkc9IVRS
Ze+3RHjisZTVr4ayGYQtb2UPhdjagLMXFEoSI4bGvHonqZynAh5DX4y2FdrW7F0ZmCug9OWYiMNE
jtMtLhbz0phnccShRz6jWPisx6qX90zszYvsZ5rwEq/9rMiwGJ2cIiIc/gWfdL1bWsuOlr71r1f8
OfeJ22cXjQ17PjWs9XVkH1vvAzWbXwoh9UttbXiUd53lXahqDvZ20X4F4pIcya51u2xGFiwTr3gM
Sn98hRlbfVgYsD5YasidyOn88kNHzjhWPI1JGgzygNpn7gJPDfu8dS+VKNyo9vPqwOpiuW2CxrlQ
cw8RoVnwdEAYCLRbo6DlcHUIDnMM0PO7hp4CmBQts6aAV8FVjMSUOT6RhBzna2xrFBQKNbaRSlS2
vS9D6IEgiFJNj1qnVxdCD5qYg7T5YmNpvR00+Zyv8rFoNe99dkTJIBNMOgqVIiMame1aPHmysC9r
fBBXOGTbkBN2Ent5egrs3rtelMTDK8b+cYXSG+NhEF/cUffDVq3izkqC9XOHFtjBV61mUDGqvUyL
1H6mndGJ3K4y7Y1NvYBtCNJrKkLGj4OjxY1gHYv3So/YeBkg8md5MeZt+tZTsfK1UozK/dRdmWOi
do6r5jibRuvVZLI/WprHJmVWark6l3HZpcv5bRhMjW+cnek3oPG1vWS6Ymei++K+LHog/+1gIPVt
6+apz3HEYALCh5DVigY0c4t5CbUJYmWqrMdpoKWjVDWyIF3mGAHO3XSQWJYHW0vYpLGlehvxiV0G
7tYTvAybm23c/ECp0ZBq4LgH70LBxPQ20wGlGf2Nx6puCdPRYnVusVxiYwcvpWbCDVu4b1d0yYgb
4O4ll6gDolqfv3Q88x7ASi8nWjv7iH8pC5QCigIbv+DAumu+0gaOsAEByi+2kM6vQrPf87YzrwzA
HUO0dBzaySvsOqRdvuRaea3mzL8OrLK8ynTBKFisXzLiQGG3eZDteX4WunycN/yob8gMTCcniJyG
iX2OtHTQ8zW47wwpdpprZlZk96o/plp2U5VTurfHPInpWzQIojv2oWDZs+f7/qVYG/+hM7FzZwyK
TynZDgx1sr1QRQnDAgdxdQ0mm8mwb6ZrQbnmUaMtFym6hiNMKJhGE9aLuM4DdZcjyb53M+skwK5G
dVvSjvuSuol9wSuEZqNa3IFOy2mxKp36rk40Z1+ZizgZzQC+FyUpXno9v9Jk6kFrb8RhGOcxtsd5
+GhC04wrX0CN9MpPQ298Lrq2hJBorlcTeaYxdHuV3dk+fKimF2As68yMFmvufzWsqdyNxjI+Frrr
7M6+DpGifJCb8jHGa8kjcMz+BvFnOKjA6ngVubyFXGMZMLYDEmcgk9j7y0w7Kdbuuc2GtFGfpW5X
n7pZjftU+eV7TahhB8GVz9X3P2V+9VUCdj2RUNvsCyXEGIf/BggyCBeCt0eoYfpJLyoKZ3LD3BNm
Ma5Wqhy+BIXvcO/MtMPgANy1+6S6L4YKejCg/H07FN2JeGK7G4FfHS3Yw3uPDvNYozXsUJrZdJnT
j8L3aGYlOxiaFutsdqO5FdPO8vrmy0DpV8Rrp9MWqsi4ZO5RTRZhDud6tUnnNdjusRkE5l4YzpdO
b+/HkSBLkzcFp0VKZqSuhYulvRq5vYRZBtooL1cmjEp3d6UubrxW3ns6kZq+O6yqHkPaetWmGTz4
0Esu2D2m+4Yi6rAjYRu6eYOLKyOzt1bpPrGra6vWtIegB81duWNwBOTNItqq77WyuWNxm+2HWqdB
XOA2davlPphGIy7zsjqQJRPxsLZNbKfCD51shMYyWQRFNM+6pevVDLm3e0/ELPPjSv8p2AnjK2xS
becs0MRyduohdkeHB1mZ8TywxntlGsGXvF7YB2tcfhCHj+48NdBRJ5+HMbz3yRlR5IJ2PM01yemi
STWqrlb/oh6W+yp3PtE1/fzfWep/d5ZyNhbDT85S8ivzy/cy/PlHfqenGO4vbGgCtnuBx15t2xX/
JsOjev+yEQ182CWUZPJP/XGSst1fsP0E/Jyne+wy/3SaslHokThAqqAMswLSg39jA0e6//40pTv2
luJA6NbpAMFL+sPWtOxHet7HIL8rSkSaIGItOHehTEv3Nkha27633Y42HBhnYGiTJGDVwMCdu1Rr
0DY133RAR7CwlmTpCeuVg/XAnYgB4IPD9qnUIxf/Hj7epjyifejqbqg6/b3WW4W8yc0h9yNpZD53
8NEQWHNEZpb+dBCBne7qrCsu6qIxfrUI5QHsYpf7WdtCxbNLT6VX2h2F0ynbrQFsnYPIe0hXscZW
UOm3uBTRBBvLHUcOOJI7DIRpSQmNZWvPnq599sHjkn3DztOw97hxM9DsOeAWDI52fvL4kn1Sm1SF
NB64oWzc7EF6fpnFvZiXO9B5SRC3pqrlzmr5i1HE1wFVrKtampay7LLjjJhOZ4Sxcj/nEF+ee7hJ
xY1j4vnEzu7d5tzRcbOBYs+BTWE7Ggh0EuwN5mAKex1T6aPnDIRg+SSW12ThdqAxs8HGn5P0kc7D
JAh7QVFPtPDyT7mbZJermvHEIFw7B9ee9VPaWNMuAFzTRDq2FWPvYUhBYM+t9sMimS7TtCM353tT
faH1DY5/zaG4KaqT1Ydzq7wxtCqbS4L2B4Qcb85AXBZIOzSXV97yESG+gwInubIiE4F1jukPmuMc
cwcSISNRrRXZr56sCGemeXnsc3vcq9SihL7LxxiV3LvvVpR+QtJlGpvLwJzm1vJiEWCU9boz7jUn
UICuawKItrdooZSO+67agD0vEsQNKsHahtki6gxazoLkvO8arb2yYVQv13oz6l57ARRL+S23X0IF
EMnx7wBKZgHV3tllh2SwNrlhh7qFg7DhnEqUCu9fT5AyKSkCCdFUfb8MW8O27Lheeffuxz7ls1qN
yXskzQiO2tPmoH2p5OSBVxS9DsiCoTCU+ua7t+bZ62MXELbgeZRIsqFtmr3Xnbe01GR7pcdTfKm1
q8lhFY03dmYE1Pz8amqodnGTRr2ZdeYy2PZq5HjT1MtpTheSeT0lOBSMVK6eHZeCkyImQLsywgEm
vhGB7tWGoy5rb9+keX4HeY4hO+umDPVUJjXf7MTH/wauIR9iWWysuzZhsX+1rjlEc1OzgeRlfJpx
O9XbJqjR5BoWnFnSO+LxeR9JHmLe9bzWyA+9ox8kXsE4o7dm4YqztSkqPKgeleblFDOIatpPSVJx
yjF0F+9M5atXM++ZvaheAReo9+Swh2K9ZwXzRVuDhu+U5oo58p1icW4GYfXsHbqsHvbpuIjXOdnI
eT5WuaeV6Uwc7KSVzYH/I6528E/DcOROtDwCy5zFyXRcduTI/aZ7qPTMVLAqE4zNopW/KpLmzkiE
08qdfn2cSnNqj6rMDAGaYpljv9XQPvtev16Twry3MT5wUrWDot4VKXczZyTeVy5dcVhny78oNH8p
Y19p83x1rp7zcClQf0eY+eD7Sb+rjDRhFOezEvuU01dsrrZ1r9HrAotzzKrYDQrzUrhNsKNjHBeN
lm8+dzuj5qxd7ZykBZXvIQV7afFZdl7xVuiD9mzJavrIbDtJFnC2zXfNnqeYvKGFNZzT6UmmKckH
zG79zuUcIS/5B2w8bdrmAGY33C4YUX1cOhc2Nk/oUYvtOa0eFkvFBmrmBBCZvQv/0HFlCgyBlcBR
66QldslQKxh1wqkJO4imHf3QpxH9iaI+64UkxgdsOC7o2n5G8Q0a3Ty6vvLuXYc1WzpgpBzMDHpo
wJ6NWAKeXOiNSRoB5psfmqS3b6raBLiCQlEb10oKcY0nzi0Ofies126YX9N5xiU7uDkeECNHdImm
SR8II08FDo66rY2bdTH6B6KbBedqnl/pvTGTSMbhalfLuhxrizoOfMec7qg9x9Gq/BvbL439f/PU
/2qeQhn+qTZ997Vp+oWqkCb/Xp/+9oO/h+tsQNHE1uBeQZjz+W9/TFVn3wNH6YABavMvbKv7380N
JlMVWCM8Eb/J2v+jUYPSoj4cWJZvwJTZ7Aj/IlxnnvOvfzZSUTRtQ78zdNPGaOH+6G6o2Gasdasv
UHuacomZbbjEHdr2bsyETqct2mFYSNC5rPdqcLsgNHspT5wQ2QmvHby6KKt0LQCNO1ROnAEL0EKy
nyPLxi8tqsStct3lEqFZj+0cLSNcQUug5Gk9PU3GQrWNW5lISxbkiZ23Lhi+0UxQpXCarodNYUBA
W3jKEoq+wfOhc9pY1+fE1DDL28TodjLQ22LHs6t7JMQ1N0e9CwCqGLPuva0FPZbQF7D7hcK1XOpf
WnrN6nFO4jFrjrm35l81w0i/qFXLr2d+5tVZxP9j78yW27bSaP0q5wXgAjbmWwIcJIrULMu+QSmy
hXljBjbw9OeDHFfHTmKfPtfdN6nqRKJIAtj/sNa3soEpum9dkTgQEc3jskLcoI7rmJjYMSpejfU0
csbiOJp+dp1WSX8ap07bG1FG8IFOq7ap+lFtqfRySLZxNjInyONA0RPDKHJwKjDVZ/ZURzqOJtt8
9Fo+ZlinSJCH1QJPuBOZGS7yQCGaeCt8PnkrtYxLUkbKm14znV3vLOUt0WXVTYYK5DrBpiI2zMnk
JfsIzmpvQYQwJQQrISHpg9YrT9I1Yn07uw6DOFLTliyQ6P8RS/RXQ2U9d3bc3xtQQL09shK/4FDN
YjzbQI33sh3MJ1XkYgfByCP3Mc5UMJIsc0KhCQbZ1BmoE5l6su2xu3MdDPpb591VvvrLORnl1iqN
O3e8KVcHejdZZElhSreGNfuM2sBcBaHDp3W6+oiTRl2PXWYHPvZ2rfP6wH53vCd4383VBY+cNQJK
kclbmwngCZLoR8g8TogQNw/n1UkvV0/9POCudzS7PEwY7vXK6IM8z7I7Uvj0awI23DBaHfosTvd5
xq64tCYmPoNehdG7q99fDf4ZIRW7YTX9o+N7NSJf23FewQVIehABXORsBVdsQLcAEMB5ZG5JY57C
HDVs6Ej7tuJqCwzIA9CBk03pNU4IJOh5wXW6WVZIQYKOaWOv4IKpo1CKB2AGxgAOpVgBB7RY8UW9
Qg/soq5PwBj8SxcrTpjh9t+2HAtB8Q5MGBuum3eKglqBCjUL9M0AVCbM3nkLKHXYi64QhnnFMYxx
SpQRtXc5A2og6FqlO8Qo0yrvMBYLoEP2De8wfYM9zBocpnsBImS6tzlWQULYmCiMJ8PiWtiSBp4e
nVZ3b7HYRMlHZS2gEgYjK4gN8VfYU4Exjtcf0zPQd4FoitC2TQFEaQzayMQOC5RKs58BE8vsYlrp
l5uCTcu0UTi0LLlv0c6P92OaWtN9/01cEb8rLXJTH7NPed63iwyXMZfuwgC6Y8pVO/4Sjh1ym5DL
LI4/lUYaF0GWGJTB5CSVQA+mata3al4MmjojVSvBYppJDiwySQEOJ6LP48Pce9anoZJT/+rmPmmC
kHkWnyO+GPrqEs0D0DDEMXSV/MOJ8osMzgWrPerRPnqQ+eBQYzY0vYHoW1Yi2NHUNyXY/+SHv9si
u7BefzX5uEuqL1//z0VXvEgUnX/Jh/j2g99PauMDOSO43VEaYjR/D4L4c/7hQraEzaYzG1lZgyyM
/3NO8xMo3FexL+rEH6cfaO/f3e/rUOS/OKMxNfw4+VgZFoC9LOJGSTXAAP+T2LmBUNKWPvlEGnMI
qtukYsHDVBTfk49lRNjPUzmOJ3Kzcb0M9XMR2+vqEUlNNRDOUy5JHtasC5kHlvKmGPQnsC4xM/yi
IcyXwjEkzNO8aPG+gE/R3B1K2gkzs3uuizHfCGUQeTy1L75ZnpyJKaQ2YcFEC9mj/kbxh4ytGCmh
WUa/DfqQnks+x6Bxaxg/smo2uuYtOC8QiKX6cqx8/cYxOnPjt9PLWjFv7LzdzhZpl22fvnXkVIYl
PdkWd9HZNdV+QsiLF1m++TnhYsZ4Fyk74TAcdng2T8O83FjZfNRj/itWBvj+0heqiCqsCMyymaoW
o/Fauc5zM3c7xr8FfWBifowa65C2Hq4HHUF11UXLRmpkQPbmcz4WLy5+jp0eT3d6m5/WT6DnFAzh
RL9l9eq4jftsZxYE/5klgPkhdpl2TuNDbE5369I/8EjwuGgL/5UKwN8biXXA63jMwZdfLAUCdG3q
+GB0HQlMeilWh6PK1YPDumaqrefEzC/RCr20TfaCH+UMY4oBhWN1W4s3NFnpW9XPNxat6m42+13j
12hnrPxywfu9UYh+NlKwhRMVH5RISA+LyETeUAYk2zT3+wCKVoXdgudxrK2fZVK+sAegOFo5vj1P
RAiBhE9Z/AfEjt1MnX7Ti2k/JMvR8PApa6N+rN1KC9CovZmwgbe2kZ7yXB2pGu2DVzGIylLeYWXN
T0vUM3PvnYKUBVML844XGlPkeolvLVctWYUscZ9aq4l4aquHUrdDNcspkEkLUb5KXyTYv20h1KtX
LceRdGke4G16zhv3OVX6H15jXvukDwQOqc6z6A+LjUu2UePDQtggMIKeC9U8xCXfkaZ7RZD3gNtR
hx4xWifbaeL7RGZsgh3kSlBLzzJdlERWdvqTjI1Xn/XpplQtQo24uGRL9dC0w4OlireSuU2gg1TE
LKIezIhUrjwlgpDZBgZuR0NCBBAyeP/cDemwA7eeq0ZmOxwE59q2XOb1/BzvE/GDy6VoOs+p287M
0bkcOSLONSvCz1lEfU1UxRyykhlvTYAEYaHiiF0ZC8sZUeSB6cxIpKA9XnSl412oUQPpDmlz2yx1
ec2QaSYerxgvmVR2gdAK87U3us/z2DpXhoePg6umShsrbNndZ6FfNmZIUvD0ErkVqHuUD0hPM6uR
T7mMnkqFZiFcrM5fYUEMOZPobMn8MzvjMQBFt2XDPweLmYZ1P7dbdn4JdCUINtkmxTV+6VV9hlyy
ORdaciOJRd4y0XiqNLZp+EFZRA32C/DM9lVK2KWSsdyW4NyN587Zpl58Z1eyjmAAV0U3Rm/D4Jdc
/ksmXisSZvDRlAzZRga6Shg702X2wV+xIv64DBskIaFC5Q1ayR32SnDRzbn77GrOeSB+7yIa2zdt
ao+Wk38LcPpXL9ZP82ue4r6gB6Rle9cW/czKITXLgrmYIxJg3LzBpNavw7NzajeMaQznN9psDqUf
DDLrq/kcaCacccvw3vu+vyCIQWkN0pkhh8fc6iHJCCRsmhhKWfn95pV+VqDzSqsKHKEA7SprgJ/m
8pPrKjOL6uog+vwFUWW+WR/HmTHNgYlckSUmBrtvU4l//Sz/zh3iNT3hspQwALe762f9l3cXm9JP
vI4Yy7m3k63djQ8A94pAM63DpBGEt75fUBzHtuPp9pfa4Z9E73/TvK/v11+ZxzTi0G7Xz+Mvr43X
ZFoQMstDV7ZmmLEOv5lRdq+PiyPTmvyg++p16hSK5WkcL7Ox47715Zp6SQArc9ZYLschxpCE9vLg
+yVcvaHdCm86Tg6Pb9RpdYBAY9NU2Uk6LU7/8U6V8ZNuJ7hXlHUemOITzVn5e5sEyE8xO9PA8ng8
/Pqd/sMlRNaZLjAxGbotfl64iCL1oUha8pCIbmdV+o3uLzflgm7iN6/zT5+oZRCk5Np4NsAK/fiJ
+pPBisNbr1Uf7g6t1M3MAnWrM5ygmPazEH/SqY+N8rYY5xu318vbZKXaWEv81ow8l9dSJcspIAyh
jrGGZN2fhgfNd85mO+4Tj8e9Dd+QDULiYPcTzN9sMe/LWNQroTQ9Dnrb3clcPamWY5+4RuuyT71y
O6GVPmLyf4tSQlllXvAtKq/aKy17i6rlyYMdt/R0Gqo2Dxj3DjAH0iAul3c+zzEn2DQQw3JDtLgJ
bYffDR/2c2vnJGAY1Fi//iD/4QmDpnENvoI8LtiR/fg5LqxhGwsgyGGZ4C5QTiiebGjMHDyu5uHX
r0WF/fPzBf8k5xT4Mde3f/Z1tmJO8UfPEif3eEdMz2VZ/e6B+X4n/TCb4q3gaLHQaRrMKH6eTcFd
JeZX10k/8Md616VKBFa0kG4oXtPFnPc9IvFcWAdfE+cp8pOtK4tLhGUfSTb+w0OeiNx5bAElZuZh
zDjEE5+nUz2XJwY+b4szmVtAw/mB7FEWBbYJRQHgz1WROtvRqx89BiyIJ7z4ghBqQlaAfGxAwJEC
5Tf1TrQi2Zh+I/aDYmali/TNRiW1adL8NKqcaC7WCoikKVANWlibyC5JLx4w5r2rpCDi1FyOv/lO
/uGO5bvAZUdknm5ZtvjxApCiJkdnLuXBKGgUxqRMg7QfqODxt5/IQ2eiTbkVFrN3LrFwBFHX6iyG
ymvWGE8eCyQkMpKlV7RMzKaNihGZ/jxltRl6RLFu8tE5RwBGgiGyzwmTQaRVPIlqPI4h3o4nXUyv
S6dvUje9x9hIVdXwhltN7fNEf5opxDZ1lNR7kkgxJU13se2sdhGuT6vmwdc5I8FdmpWFZVT4e2Ev
T37djt8SHv716PiHm4QzY/0f81O6t58+oylu3KKfRnmYMKRT4uDKnPhzLCZ8UR3/5hshce7v94nH
KcxjDWiX97d7srHMmTHQIA+t6OTWcLoq9KLsMuKk8g2+HzIyWPjONEij4DGVZVSAcYH9nQJwqCIH
4wVZawjmG3ajC0KMVT4nZ++PLjeuEFpcF36JF9en2leyMkOz7l7LbLlTBUNXdz2MucxiM38hO5wq
dRJBthB7PJA1pSoRUK5uRzwOu56v9L29ZMNphmhlReCvZF/EWkFWT+OujoZ+Uyx9cqEAML03QZFU
VTj1AMjkMD2kPY2kx+SXbCNaPXuZHto+Bp5g+QCmRhT9xg0sHyiTVGsGmzfMpzNizyHUSv4fCPpc
kPUw7gyr7bbrbdQp+1y504PDygWKaa5xPwHxLhqqJT3KTmDxvRBJTbdtmRs1mc0t1kfNlW+rV7II
wgnAACvL9JSa9Cy+ohS3Cus5S0ZQTxamtMo+wIC7JOfrcimbVUzADdz3xSVN8b6MOFnSeOTC5O5w
pv6E5+Bz0k3yMjdsJHmAiEU7B2tjhN403U/kUx09Kvuit55Fm/7uPHb+4fam1rGRMK9ZFoRi/Hh7
F7OZNQBbykPnzq+yG++w7JypL/jwbG7rtf56b7Wr3jd2vU+l937Py6TfzVM3bZqMH2OgFea9zLZ+
7ofe2JouLN0Y8pDw5NZXw3wojE6jQctJmo4xChEMFb8CffNPQDqScAFDvUXcg2+YZ3mwuGwKNJ4x
WT8/jSbllt6adYAwdAhU3Ocsi6msYxrDWh0Ts+ILiSmz3Wx46GGKbVoBU8KjJfWH4jQOw51lww6t
CkdtMaKQgjwtRyDOQOFKIgQMbWFjPb86HZHkLTgKl+7gkKfOeeQQockcHkwA/2s137vfz9f/Tdh+
M2EDUWBQS/y7tui+Gv4FNfnnj36fsXkfbH4VczcHUOr7uOy709f8gLqHguI/pozvXg37g8BHb3sw
IB0LjwFX/Xe/hvigc9bZ3BL4NgT80/9mzkZ850/PagzFuq2jVSKpjH7/505mSAW+xCytDgr7wLT1
CbRkCiFTEMxEGu1IY7cGTFaZd+unJlAKkcr0zHS8Csci8bywhenMhZqaH1FxzzeVI+T92DnRZ0Ji
YGUvJhJCF1DVoW5XSAM5n/YxXdszN5foBiaFnCTsNUVOW4KzxLyizk/OLK/oF6GXm5fD0hTNtvFT
XEztPFPlMVhGw7Jg7njrStTIgBhna5drnXWdYBS7yYmlDrSKecBWbzTzEn0AtkV8MZLgeTMRycVI
aPhmrGbnJMhurHmcITMYStNk0+SZFzw1dblVRTN+0lk5+yGQ6P4rr2LgdbUkDtxokAzzvLpJE35x
MX/jCGJudFqsE32Vb1PWZYdUp9rbAhcq31K+8ANsc2I2pA24zljS6Mvi2DyBc/BGH+sFyk0Q8Zd9
tBCIf5STnt/5uU5yBxEg19MQyYca8+5137XjfFSNim3EsEy3NlHCZoTlWmFEaDoaFgxLUnu3Kufv
ajg8eE4ZUVRu0M9EikZVubcLUeSfjdjzbqKCSmbDs1w3wsiHH4hCaKp2rld2HGfuharL+jo3Gv/G
JowYHwxZ2YeOz283Yl28Yr+BqjNJVkwPElH1jlBPbVndw8jybjX6CLqUhJNo9mwicDmTOGPA0uHM
vgCFZF6Szm5dYHiurvO2AYmwsJvZOm5mIHBgLwW1ZrA4m4XdHRat7HnPhrkzZdr8MXF+fWqxsH1k
l4sQxmf05ayute6LoZXeFlRsDzJ8mv1bhZxnQ7S2f88ZFd8qc8G87CucGIFN0CMDvA48AoIGQEyJ
Nr14ALdg4Bv+VV2bbrwbZh31i8pkeojcpl8uCNGgmUqjQbsSQIWmYMKbC3gO4g+MJxak/UViszXa
xFM93GHetRFymwoKmacZ5sZgMvQo2QSfkm+8HVRcCKW9byQe5x3LExNDCaNH+5PY847vmd9RPlC3
V7/2CvghDxLYT/4O/gHAslKAPNfzdnH7TgciKkDrL/t3bFCBSTz9KOoOeBCGMBtH0EoZcqNYu8c9
wIgsj05uWaIYXqlECXiiaOUUFe/Iouwbv0h8oxnFpe7K0F0pR7aJRzldACHpKwMpWmlI+spF6k29
uGiWeHpKEb+Hmp9UJyzozbbjDMtWtlJarH0aBmXDw0adTE/sTmPnwO2tPciVzlS1LcalAWxFjckd
flO6kpyclelEjdaBd5L8DYdZT8E+jYMYwrlX6qiRFXJRDcxUZ1/eVYt31eOVgBZgdGjwK3U5pdmw
dVVaMFpGJoabds80TvtiLzxpiqgNmmjZK8/I9nMqgKrXvXvGjHMPnJSQ23haPdT2k9G2WEcHJIzL
PFTX8PDvDNNkHd3SCuNxJ6nAalZ4J04DDzTKDhBQwH5XHnVZd1+z2T3ri4g+NW0+HRR5AvfSobjN
xqrD/USSg1V0440xROauWdEnU5rMe8tZzmnjkQ5psd9Okq7YzQYuIaXxUwbzAKI42qoG+LV8qiKs
I4Dnrpe6PfVTHgU1gvCAfNV230QoRjNH00/o+qdrp8MDhdDrDyyizR65nbdNoznagVVhXx7ZXVAZ
pEsvFcVMMY7aZQab9zgXEO4GN/68unTD2KDzyV2wbsIfKgqTqv1IRu100Mu4f2Te03NhTNo+btXb
0DrFfoYdt+1biFCjIaLPZm5r5UatRGLsziXBRnQZF4NDt3AwS8s+SvC5O+Ik2KvWeM/2Nfz3Sy9i
3qA0zb0d6sTfpwtHU1aS+dHbFmLz0Vnc89w1kt4QW1C29Zq0R07eRE9+QwCIaZfRlrM3Ic/Ya/6Q
VV7Rm6g0f66houHTpZmOUuHtSuiW+2oZ60/1FOkfMQJo236EtVxNcjnjpKuOczNBIidG5NbkX5w6
R2nXtNJPLsQXPTB8cIRxh+2ZZaihNhgZcuPSVll85eel5zMjsxv4i+ngBrmgaiTdAmeYNeENsQle
CEZhmGcTewtykkShKkTYuHdRCO7d2s0vMUrgdq8xPzT4Jp/6Wu8wuHWyCdMBt49utndOlFW3DPv1
s5nlMvSI8IU/wWVgTTtdiS5Q69JGAJAjV8DSUNa52VeTLdpXqHnM4UBnwgvto8nmHHSg3TImMYNs
buxwlYk9Vskw3iUYsb4o0he3NZKUqyYSnzV/eEtTGT+jCiKzdZZ60Fn2o7RsDUZflwfCzMmFMSCT
LXMTPcattWfA+jlyhldPNPZ+qawesi+mTTSgz/M4+2FfVCJ03falKQnGHU39IscLhjRA1F/jyB0B
8mqEE8BHO4yECVSBWGaLBUVk3JCw1W7zbspvpeGcZYx7nxHfsC17gV9DoAvugylpp3rbGeVyjuc+
2tZl92XIkgfWEJRS1BdMYwyWFyOkObiyIdtF3Dn++nDN7WYtZhov6OnqNopTbpvIKH0Ref6gCYf9
2dTonxPhQu1JPfcreTJ3w2i8kVe98doU2J7mfpJwPTGJkC2ict299Odouar1AcOlSexzTC/ALv5y
knnEs7OutyRQImiMR/OQqbm8MMf6wp4xVGSO8ZhOc35VcM1j23CMndF2jBqyHjKHnu3bsagvq17d
W0vS7YwlkWw218zubPnSU38GvTlU94ztSabAlEGydGnOzFPkiOWr6kF0duVODQSDtJr3GsXiGTpm
9ElvbPMa7TakN8/Gi9RzXdmvpSgNhNwDi7YkrY+1ZCc3NOKrW04BdcEXpp5Ngpe1qKF4d9PBq9Ei
dVZtbVNSTjaj5yR7Khb3joCOOMQ1n+2QVaprId3opo2qy5YvvSpaULL6OZk7KwDxxCXKBg/FrxJh
a2TG2ayzR7KxHLaqybCvp9RG6iRkdTckRDFltILuCIMSs+jG4ki/0prOCTtneepB567FZmPIa2gD
cWBNPl1e9YYu+MACDRetpl9HU3e9FIg/kh4BbucSv1t+Zi8qwa+oh6kbbmqjx/InT1RrcLmchUlb
H6lgngciQojbDoiTR4TrFQnoDxSvrKpcy74Cn+JdOWUjAZG1GzG7hKky5lpuRCvzb2Oc/zV+/w+N
H+3W7xq/8CWv+h9EkGvbxw/+2fb5OEssFBI2mxPbxtfNv/puLdGtD0yRyXFkbOl+Cx/4Lq6wP/gQ
nHwYQz5rgVV28WffZ4kPlrdqIB0TvtjaSf43fZ9YYVV/nWWTVkj3qOvIHxFj0muuELO/bHR8vWNs
FDXaEYzHeIsJhiwsq7UvymLJt249dCGkbXFnFg4IiwpekMFD98IzPKqavJoeZvo29NYIkI2m9xhH
6KO9gS4pAzjDxLI7MtkC67uLWRJYLJ/RYq/8IAsA8pDfTDCcN/kU46PDo7YxSCtgMLsOzco1ktvK
ETA3ViHue9mwZaoFKbjMs87WNHYPOEKosd3eCmfs9190DcuFZz6yh3oza2zxbjTczv5MkUnM/b6Z
bEtuzGwo71KYK5cw28msd4ESbFRT5nsMYYjFCqmu5slxL8pYoRgHYXRpoQbc9d3A0yOvFoegKF0/
t44mFDDWOQpHRW+0cVXDinHW5XxY9FbfgmqizLIb+0pvvQNS9rtaN1xYTL5xKnPjKCNVMobEMh17
aKjzhGh4SLPRrtfrMuCCqbaeNIjkinOkI1T42IvbgC+rPC4Evu1cW3Ox3eBZjip6usFy650SMQpQ
JU0Dw3NHZ5MXy31jc/JPc/JE2yoe0as4F8pyx0/SqMQmAa2DEdCsonPdzkLfFlWStghatcTQj6OM
zOVetrhPh206VZ72SviDwTQcZpS2IAvsMspyWXVLoNsVXGXN6rHjg3GAg2hK7+zHsI63EyoFRdM+
NkwWkdAeGPSpvVtKijEMHe61KqEuaSy3OEVSrUz6jbd05ojmILWv3LzVeXBTim21fKGL7UefByye
9PyszThkNIaoSsVYEGvahPZUMfbUEiA9Ffsbmy5s7FwfBKqSi7x0I9k77adKRPZdu/DIzzmsq1QD
ZNxSqGbTLZSnci+bynPja7zxZPTt4GDpw7K3qJ/XmpGWz3mc9KHT77VxxuUEHzgrSh+COeJasdNZ
HNFUbHKQNLo6TSn8wWbXsLMlTb7QjY8wutXthGu33MyZBH0sUoOcolyL8eQYhPUE2tChxwAfqD0l
uZ3m2A5c6j/Sl9QpN3T83NJv6FPiBrMCaIg7iTO0JpjMbsAuARh+imyZl2ctm4URlNgVrpdxcghI
BEcdBQNuGrkBryjRFhvJoZKFtsXyb8bB5A3zfcssISZRqVUf87TwsZ83jvm5SSwRFnEZXzekUl07
TepR+tZMPBPoDXv+AFwXerfG1jfICmUBm2jGvOOQkPuEcYTmzG2MtaGZCR7YGL7RXogsiy4SD/i2
V7sao/OudzEI9coOoaz3oD6BhPOVL3m5rqn6GUx6IraJ3vXUSq68abw63ruNtUmM0b72szF+iArm
rTVNpU0JHC/fEKb/OxB/dyCarMN/dSA+4Ar42nVfv/5VaGh++6k/T0PP+EDQDjTePw+1P09CX//A
M8mE7IJbAG3D6hT4PgJ1PiAw1BHnC7Qc7+fd96PQtD5wQK72S5/l0npQ/jdHIezUH49CtCmkDRts
u1jHE1j/8yrenVsixCZbXmgjI596PzISycZtpE2T2PQlgwcOKFdMV/0KpS47KAnGCqomD8Y9NKWV
soqIwHAwxzXOXWM57KDBXDsr8DqOnc4OphZ7T+yoZ55XDY5y0zZf/BWXLVZw9uDbzLlWmLYbuV8G
WYPXNkl8gLYWh8RANoGxYrhBTA9ke+g680583tBVVLezGdMEhfSQ0Gf4rSwIIsTvdOXFwIOR2ANn
N3RgAfUebdCYpfG1scLB5ZwWD3ABYBrQ5yHlRqRbPSfG0OwFLLTL7p0zHgvH+QP/GfRx9U4iLzEn
nSqQfY951ntXiq3a3TC1IpSFe4vt2j/pGYZ5r4zjzwScwXWgrTss7jBiyKb5iDK93bc8iQ9TSsQk
0qnbqq7gjUDf2zkaJ+FCG3QtXf8ylnloVyq/0ejvOdEFe5158rYwE6vNkANpb6FLbqfG0gOE0taV
n6nuYugW7RBpC7PDPNEuWQjXsE0aLHU4rMCZ6NWJQBDsE42nYS2dEEwYxEJuBTSjqzgq7b1FvsxO
NKbNb+2W23oU3clNNXqsQTw4Cij9zPh5202QQCI3726XnAZlIk1g55BZHYIEAT6xQu4H6nkSYT7r
ZdrtjZo2dBhjsaf4i55GL612PACdL3gZ85l1uchOMWp/NkcrX18pUPteWYxhyoz9QLva7oi6xHGg
YxIhbR7I7grsB9Dv/+G1cnqLmXLuFl2SvNBEcIm5bzAHswErruasfsT6nj3iWpxfNHQvKEwWWz9p
VT4ePY0escLyS56BDyO/jpklOyLywmQNHYh04gfMNYiAzLPHRK3ZBCiOmoM3VPmtqhrt0sPDei3K
lpDBJqW9rwtiPYKUEax7GLQhnXdtt+KsAe2TirCsAQnMNXaZXDMTFtWau2QNUhDvmQrNGq8wDx5D
p8Unc4Htgy6DQgwlTTMFKTGBMWAatsgbJZbyBqzcARhzvkkG2ZxaR7xUReNGVw2xHMkR7sRHJ23d
O+KX9iAPDe2iSwcrEvuiZwLibkZ/kv4rObgNwuJoXjgsVXfTDcIrX5Ev0XJbEjWe1w+PNhifmxay
JoOCAiCmFXXsE9sBBH0h/cupcgVsxKgDXl8nTk2Ii1ZmBCPOY3yoLYqZR1FMVq5CG7dKT7Km41bE
8Xa212k4nTOhU3U4fO7lWC+7yMnYJWyrONI/LUkz9YFOXMW5md3S/UidIRqStOzZuJWUktGXLELi
CGzY3/CE40S0NKREdO1cuTb0Jh9OFNJjy8gDNa6JhHrvZ3+4WjRrB0+OIArtqpi0TeUNQx6O7xnQ
a2tsnaa4XLN4iSfPoc5ypeiw/S6MpNfHjWwguAPRtL4wfe/zPVN0PJnIfhgNj1pK9QBvJfK30s55
SXAOLX5jpRsPJkbwkvF6wQJfn0gP4tmH57DPsZ5uhN/hoyzjNAOrk/qyuia9VVROMFO8mP2R4A9b
D6uKEKHYVS6pTIl0rtXoqJ29JibpejESAmHzGQcOWTYPxeSJI3V711IZtgQiLKU/Iew0nZP0reYi
T33ue2VHoQ2jpEe7ZLp7YtCSvXRHb18lbX4jRXG1AIByN61hV1cqsZNjVNcucL7eSlhUee7qtQTp
Eg5ywPYJdfXSI/cCP0S23quUmUbspNuWhAhtpxOGcO8WOLgcgYEmIEVcg+ctJaLnobrzRpddrsP6
CVSgYCJl+kfwZOamaFrYFsqKkQExN9ssy1Dom7Jb5tdmbv7gjGrPbBud3QREPUiBMnoboTf6fbwY
0Y78dO/RJqb61sJAyeEgi4sidrvrqvcIDdVm/XIkMPR1oWVF3meEnYuem0dndCBbQn/OXSMNSTD2
Po2weypCqEV9yOxGHd3FXU5Ic7xN3Ch099OcMd4ymW42FdDFWO0YdliItHXcV72ZwCTIRtPaZgy1
bhC74WRDMN4Vsn5c3Kq/mJ1xAFoul709ljbudoNN0NLhVp5oVK5J42L13yrhHYnUqfHrmZAsW4Bm
KF0UDG3L3giD1VwsouQGx+yEaSvJt1bm4/3hDYBqQ+9OrIiV8GhcrGeTJBvOQtuvX0ZP9Cd6HeMr
C4VqZ/dYc3MjMg5O15gfNcXrCb+Kw5pQph0J6fW2lX1xzvWpeRq4D0/MudsbwHn+FfpRGTBPy64Y
TcLcN5PxnFc2aSRIiw/FMn5uPCu9msGdfIzYV5yjyCAKL+scKoFywRXnVXpQlaZ+7hSe6iDlzr+x
M1ftMVi2L8gHsSA6eWgy071F96nKjVV6zkXJHBKf/qpcp3f9Y4I6u6lVqW/zudIvEj3+iM7DYcLG
WLpgiLsyKE1MFXnrUXcTLysjfTsR0X5SxJiDlOzoajj9SaTVzDq0mBIjvTH6R00MRCphtmd9ZpG8
5IOd2XSjcmglEZMGzNTBA8lYICArPTStEPwdI+a36ZO3mB43dTv2YYXU8EUohluK6DGYtXrGk6AF
yomof2SZ5N6bRKOQTkugexonD50z1+nte9H6v/r+d/U9AlTq7n8feH18YbPLFPxHkor57cf+LPCZ
I31AXGY73wdezJO+j7sgqbjvcJV3Usr3SZcPjhKZI94e20G2txLQv4+6bBQTNko17MEu4yf+uv/C
SvSjgIiZGfYlOkqcSnQTgg7kx0EXyJEGz+Pg3JYjoYOBZFV42yIoc2CTNd3nv3ww/yCUXn/Zf9Sb
7y+Gxm4VhPvw/8XPYsTYVqs7t7duE22uP73nQc6MLZ6QnHH4kYyBcll3rRd/zNrD/8dLo9/QPfJv
HT7UH99nquWG6ivDuqUv4KXZkpHsMU/clO7gcOZ6iuMb5geYNHw/rNB+/fI/SgzXdw7oUSDChZfN
F/fzywszjSXDEPO2gF6WBp42gnLQ+4HwubRaX06V3N6/fk3BNfLTx82LcqlY1B5Q782fdI2yBvEc
g6a6JZ1dMBdEuyFKh4gXeD/+U90TcGqlsIuxZA5gcpJ+6L84NbvBAiyaGTTQhfc1TmV16NieRdtl
WawXxxNw6CJ71I3j+B6AmQKXYipJa5CEqpAkIf76ffwYGPHts3MY0azqIKrvn7NRPGJPBuUm4tYY
NK6VAUG4KgZyL7wOmgROo+qoclQNv37VH/0Ef74qylnHRfoj+OePFwyrXzdTdmvcZsZIpMZ7Kowr
kzc9U80tHBJ1Z9MNnSGUASt/T3b89ev//cZ0TcMzPZeSlOvm53tl9H0Jl0gZsLMcdZeuN8wMvfsm
HokN/PVL/aRIfX+vQAW4szydF/yb2j6a3V7q+mDcWqn/f9k7k+W4kWzb/sqzN0ca4GgcGLxJ9A1J
kSGKEnMCo0QJfd86vv4uD1UjMfNKVm9cVmZZWSqREQAc3pyz99rzxQBIn+3grLHIhDZRuECFnJfR
9PTbaRbFupYTLwvRY4g+OUj+5nH/3YVjbWS2hOFr/2XUCseogsYMzYeBommzdgB+VjeCQsMIcZ1s
kl9f+9+9JLrwwnvJf+RfVOtWTbKfYY+CDQJrdaliEkfYktF300GeBVBJmoUEgxJqyyi/BgsWYzDr
HhSykhXNzepseESFRo2ra8umQE+REYJo9cgO45jqLr815S1zcQFOp4Caab779UVcjUI/T6wkFvH8
YNK4NA3fyvzTPAoHXwXWQ0gRodktkszK67jhpEzOaYuhBFYN857iBhY+3jmYazrzRgXNAfU7x4sE
IlUOgW4hOsYKze7Vb83fJaL/zSwoaYn6+I/4su5bNZ0xi2EEcWg9IJ3ihlxvs1UTBW7piM8mb383
ssXbweQhBdQ2K5sSGZWot59Y9JFIzUx1D1NNfKLbF+4LhCr9DxvEzqBZl63tkcZJmC7hnpjG6e9O
VAveJ8D665Vdqv7VrkZGuo4ENQ1egsR2mDj1mLjeIqA6LF7sp4ObbpTIHAgNuSGByDkKyQVp8ctv
JORcwZuZncXa5DnbjFwgHX9BdCx+FkhSdKIHmERqHdRqIT9UGuk7DvaqP5QjmUGgi8a03wgXvBKH
HTi5uwCKVbrCP2GbazXXVOZTMW7Nopc7sqdgLcVeB56vtCJlrzgbhwucHoinKzOejA+1gVBlY8qq
Irvhim9yAhnTCRMmb0aq2U4sARrzlGoIp1+XD5B347PfFemNKPzqbkyRh218mIjDCv8gUERyr0hT
UPkXk9riJmcfgDsVfm/N9xvjV4Wy1zv1Ki43Sc/6fSLiEgdQY6f1PZkmHJPnK6cKrqNJCAQseZCX
0qifhjJPp40dSvk+wHJgInSGCoe0eGxg8LgRGKiAkNN27fXC/4yUmdTbEg1Ldlg4LIhVMwwOVXgk
YcYxJO7kRkQD8IF6DE8mpVcUYaM1rCVs5/YBJw34rdTtS5fzhqAWWRCJUN/LqMjbNcetONz46RQ8
RYgAn+qMMSLpZAMq0qG+DVLmaMvWgDxfCvt8O52F3QUO24TSX0g7c/REPNasAqQj8mNKdjp+Waf8
YnjLOThCVJA3xJBkAyuzFVvAwpbv6DACL+GIeTbxoBC+oItF31FjdTL7RydK4rsR8+8Xv6Qpw3kw
NmGjArjH1h2hw3GI3cDQWTVYyiayhT+Ru4Q1eQT3jP9dfIZ3VlFXabq9DES4E4td/cnhyv3EKZ4m
g1fHrwyU+Ws0hCkClTgqN+bA41nHYQ+8Iapd9NtyXDOwCnK+iYKbZ+IFOW6tMIS+Oo3prWe0A/Uj
XLcko/Pmd2iayhKHw6McoWcFDAAs13JTyMLXTTB4T76HxYFukeC/LTEJPABQ8QycuCgqFXpakEhB
/cmIR5o3hN2lZbtRjSr8nUFqyj5fwGFUWcadLrUn2ozQITPbG85LA/EJMlw+ocQpojD/MBsdT0yF
ZEYXSpEdMZJ6Dh6qYq5IFKMSHJvFYurQzUKBaUlCgCj3JZReFh5qkuKIMemEbqaABE5Ogh2PPkNE
BTc1ehikD4t0UZ7zEroTYsnEZL8KKJrZqJgwxIZL8HRNNOsWrQob4H8ZDvOQJMNvW7QYe4kXieEB
F4XNr0eIxJfjxFGd2daFTwN6uk2miuqclZl4bHAT8pd0MHTfU6HipCpDXBZOQMwHEbT8SYR8rKPu
xMaHdi9/sEgEYTvf5ea0QgdVg17lb7Qoje8oOTLFBC7fCoVXcBPIar6I7xAzgxn1Okeyh/NvQpdF
VKakcoWV3702gb6VuiD32NFgJpFDf9tiGCiI2ViH7yty1wXCx0TdN9e9SJZ7TvvumssbRSNpxwtP
ZHTYGSpx1c8twZYoB3UZEo4bdp7qSHnB8tzP9UTsJrtHJbj3VqG4KF5JPimLx+41qRgMuEO617FV
ZI9HIGiPZja6L1eYMrbQ7rXOWW2bIGqe4QCz+52TTl2uG4Ulawg9n9Pc+358v+aKtw1fhuJM+urY
uQToJm37SKXYvKNUZ5BBHFLPaPOsumEY8eyE/rYwE1h4uqo9kGgyX8zUZBNeITHeulZGVvmgAQIq
Q6+9DUXALh2EEyq1Cl/4selavvnIzxDJXk1EojVGSxjadYMz6K1KtqT96/fDj623Poq43WKDu81B
k2BkDehESDGUOwHSAEByHRJ1QLXtWXb4grWg1UG+Xjml6MCs8DMSdT68vL5CVuiS5D7Ord4GsfLA
6ZsefGfqXvOg4xnVgKhFz/8MIosFGM0bc1uljyrIopO9pSw2Bmjzjx5P+g5ZuTxyOdXZHg3vkqhB
kdYZ53zbcUjaA5l61l2vh6eLQOzOjFJWpgwCQrtNR7arjp+q4baeYD0fihgPPfYrIG8rKAa+vYW5
wZchMQYQt5Nxz3qL+MB5TORjmhFLsO11kvz3yPc8JvQb7jb3FJ0D13+dBHCDgtJJ4DSucwqnN3Ax
7WODZ/Zce/rji4kwUFTMbMd6q35OrQr4dsRTZbvfHAjL4qmiFYU4yELOfZjYggZlQix8rOb7WUXe
S+vjP80wwtJRSxYD4YXLG9+2Hd/kOhLRYVvd+RoQ71rs0bdWmzP5OFETdfcB8TTT0a/0A0obHPo7
URGhTuhvgA55mQHQcRztEAL2bIqEr/0Dgir3e2Wm7oudptajMHzOAEHKMcRBBPw4QYUGly+0/J95
PiCVOgnqZy9CbLJurGm+v14hKxF75M5jBmorrFHXA+8yGfXzQlDGI3kK4jFh6jZXE0fax6HhDyta
nPa217u0BW5W/n3HeF021WIyouocSIntx1z74tb4j4RvIIEQxaYdBk4y+q61SBwCwEUWqTyt/jqx
x1VkOtG9Hnre1zImJCnPSl6rRdlA4+3Fpi+YI7t2Kd294jvj5RLYqYEIdC05CTFDnr5HFhKfmISe
vZ3gZhIr5ebF1sW15F7mlpiHdUlHY1kbrem+OOgcQXEmYfB0TTnM84GMe4TL1Zae65SfitHjp/Mh
Fs17HNgTQyTMuNGgMqw7BNl67ptFauwJE2eSZysS6SO503NeofhZna834PtcpA/uYyqYF/TE2kaS
Fec6dsNI0wvnvm4Ps0zUZ2Tw4cN1fDpA6vfIzoc9Skknu5WDzxDxTbAZjpuNpzhSVD+/DwiyIfxv
tRyzcV20Y3swUjCPue6CRMTRPV5HhTdnOhgdKe+dh8thbzWldYdSgZuQdTouCWa5BYbBLZmJQIwY
a9kIihCYUQmFTPQFGVPB6MOeCp7Fmfj/FBuhdsPZ07oDMIVeRk8ObowCmqTsiDdLEpt8ERLb0K6q
GTRDWjHb24n1DvwZVM54YVCbAOSGdT8xaV9nQORXQNkRg3Oz+xC6GaDqlLtky4nXRi9A5QoGpIIt
OvZMClXUjuGuMXwSfctBf9t0wFm2tRvF50a1mi+FclpvVXNUQ9+h2Pi5Edc9qBFWsNZ2GZvUaeHe
teyFlvcj6UfzoR/GMn5n6S7skexU6641R76F6/d8QpRUjHbTIpj5sXcHNiGRkQVP1+5QSeeN65VA
5TG8yPeDPxfvKPl/iY3QWGdB2h2IgqIt3jKzT1mUfotsusRScy5seOLZeqxsXuCZ5ZGCPSuSSqZl
3VPyDNihKO8pSxX3Oal5oJU7LTPBM6m9M0tipehooHEliqo4UutPb22ns6w1q2Zx5GQ/H0qLJu8a
Rll5G1Z29S2Yc/YLnsDQjx+DEdZ2AvLwPHe9eQJdksenNMQsvw7imD3V4ABSETmdGKMSOthU8uiw
IEzG+ygVPJ62qPlnE1jcJNtd5nsqgHCKbJTmlMSZl5qRPU6ht3RN7M+XLEIxnM+NgdZn4p3RB+Us
Z5ad7IBXNYgbQhXMlq8XLpJik6jYHzjhxDedr4tJSHfmecFnkn2t2GOyugR1sE31Gm7RCnoKsfJG
yJT1ZGdCIYE5kepM3J45rfJmGZIrMbcHGVfBTRJEzlGzgO+i2Q2eLKLnX5Fh+xvPxv7DGYznWnqC
9RMLGqO1iJitFi8Rj9dM4uu8GaQZk2PAgrlVTck7kev9Zh0G/g2Z2WQWw8Nljp6d+hmR2gSDkHmv
bXiF+pzWYhIaSOMr4mUiPTMvC4kya8528UG4RFg4o2d2Z7ceeON63Qp3M1xNxvcdRkONxGBlLrLS
d45SLqY8cmCbe21GHWBKD+2+QiG4yx0hfM4qpMua2WI9+r5Fyc4NmJWo83BLJIRYak2h4CRReCws
HvqxR7R23mZpdFavO/M+LJGeDq5bZhfLmEfI2IoqWWHuoqyQ/tZTvdjxyfEjTej5A8SZ5SbGp/+h
Hgi46XhDmJ057Sw7FsRB4kwrTIBwTm3ct1dKL9tpiL12a5OlEbnGl6G23dc0GJavObvKb1U+d2y3
pzyCG6mIdwHvcWOxKdvnGgSMTAcm8HDlAzcQffDKVHNzcu05uQNX5W+i1Es+FnUfvffY48/roaAZ
nmnqMOYvdQf8LvwQg3v8UpGw1G7cK6A4ucKKlyu4OAc+Za3RA7Z0cIPR+6+C6zvZ7TcdHnRNuh7/
v3d4Di/TS5L8KN/6x4/8s7vjEkqrWfcSZRK+VI9C+z+7O575hyBQXIufyV0Hh/8vCZcQf9DjpdRO
p89xNF/uXy0ey/8joJIB0d7WaTt+8J+1eN5Ui9gjaUo/X8uj+0H5TRfJfhAzU7DIlxRI6Xsirmsq
L0tB4BHJUlW7XtBn3tQOVYw4ydsvGGXEYxxnxgW6KJl3DmXndZ4QsUGUk1disc+nDRqZdR8Y9dZF
0ACt2eT3eEYkohXH5eQ+bec6w33DzrfCcrIbePu3tUWutjDwa8ZBOWFUy9S+Eiq7QGNdDgFtdmQZ
xvC1XAwsbbEzOcRBYexELUk3NO76CUWYDsCyY5Vsopjbto4jfUhts3bZydzkTVNG/RlSavrSo/e5
RzBlYXBJ1TOJii1FsiiTa5t0j69jG1krgRCHnELTeoAA86BPtxQ68k58GGgXZ7/h5lxbLT8UaPUj
IP5b8lTpfSED162aHx5BgQYrJfzGe7+0dnB0bbCb7CHZJATVTNnCFk0vV4kogvtK1uKmnASXVnt+
5a6TzBzxkOIFk9KtjgEiMOhQbkw6plO9WklmfCwbt7vEypi3bpKCF3F7ih0+KNKnPMf/FBFSw4bW
rt75fvuBEzpW23q6waknkLmJvYyD17Txms8/vCR/0+0L3jRuUB6aUg9gH2oxfai3vcWaGhECnbp8
71RF+Gzppx9VlfXJEpzhDfJoj+wj2iM6oH7rxGUhVoXB7NyRt3k7D2DcapybCcGd0/wuKmHZTZXt
vg8V/wY3U3zFWWLB9hHTu5ge3g2pZPO964dPkTOLfZAkOWiyaSTFITcPSTmVSHFbY5+N8Pt1IPp2
MQvGtI1Y52wu9mvpDTfI9Sy2YqF7IOASrIYTQr6YVbadwV+gXg/inZs853WQnhynmr4QdYbupLen
L+SH2Uep8vbQ9pyEQir/bBiHXZ8AAOelzO7kSOUrp/pzyOxXdG+IxHXuUrdhp+xCicD8S3InIT7J
FZMn02BvLq1YiwTMoCw5n8wlT2lF+nt6C6+wuVF+Lj6qvqy/+oR94lhll+ytXJez5LxIa1fGXXeg
35mc8743b0l+mu+Rz4+3LONcnLAHjhxNvKQH1cbkZyxOJC4GldZ3XW9xQ0US4V31lwMCHN5NdOa0
iafuo4NA/nMQZdGN4yCLN0GX/6Yl5f48Z9EaQHbq0e3DdB/wLHW+448vDC6zMIxIib/EqGIe+mAo
AT93+RMYSlz1cgjW7B8ZOyT5fpmEv6y7viMa2kHS/5rWFZg8VHqnpjebj6ig6w3ndXOPKBqWrEO6
EOjeD0XDb8lGzhdablPuc579TaUNhCbJwOjHonlLcUxcZoCPGMtQEyLIMNQtBd1kzXSldiOqHj2h
AjpqXbK5tm5viC35EQ2/cx7nuxZvxMN12NYpUbZJ4qnbtnGtG6uuQnYUvvnJNwriwjmzf6TJ2Nwl
5Cmlq6KO6abaGLk/l2a2bzAqU7BBzAZgaBi8vcORSW4z0lPf+WZTqe2vX13x1v9i+qgLfGkyaxEj
Ds/p59s/NVaHRLwNL6KtPYNkJInPt22M92Q8cQUWejxi0TrjMVUJgcQuzYT6Fh5iPO99chXUyuYd
HFYib8KTT0HzBVAQduCgmepoXaOyfW4ddmowknLrSJaG8ZuO2N9dgKOXVwvVAHhUnQX/4/gpieIl
myWSl9xb+i0lEdJeyOhDJ8oZcoVhBBGhFujhKWKKKWPX2Hp+Wb+wIXXP1uSF33j3bF3WqF5I+LNu
PFgMp1hAJdo1uR8+UrrjUBCXEc7gX9/863r878VCj32QF5q9LqADCjp6P393YlmSlnAp91INLnnK
U9eF3xjNKJNbCoNPsBGWW/S887tcjuW+p/CdrERZengFkvEEfS5ZT4Foj7k7tcdKNsYjBolgH0xO
D3sJ0M+7xe+SG/Rw8/0EehsZdzd130aWCR5R4nzuQpK/TSIpcEM3HKoGZ8rKvRxlu65TF3CrgPjW
D0P4UVDoPRi+4Z+6pBFb5NDejjxk0j4JUnluPTRq7TSGsAyAOZNUWOL6FGL+akWg8mBx6YiNrhbW
drHrYGdX2WeroMYZ22WzsrO6PhLbED6XkledPQGHRv3qQduOXtuQAv7Wy/jDgUrMaZlbcclFp4ZN
kdojhM0mfjVrAjdSMw6fGXnjVwcKBDOIvjWpDE9DApvcMbX8wgH8dqkT2FdKFNmjWYuFJDMcxp9k
kX6xq4IyahTPx2zCBtzSRiJwPRc38Tx19J3y+S61FtaSXw8ENok86Z9GAlJ19gwWmuXrdvDNtoG5
uhg4KzSXOLd6ucZHRVzqdW7O8cnsVUgmtaSOSWWJ7sqOrVj94ol+eVgs5qRtVHQIFImqpEKanxpA
UST2EAfGkd9Ik4KI9nLXN9BXV7xJ5mc1mfkHpv/+s5ic8euQSMfYgD0skBTHPjWlku3YLaEuWFkk
XNjV7JRUDghzDvMdeA3QGsFSDAc/ImFNLTV4DKf4ME8VHHvaEAoao8Ag2njGAyAANW26wRxeG5dl
hfEVb1oaTYfZWrq9w1t7kFDX2HLq54ohqf9I8sbBNbJRbWYqn9vAVh8tCgsbu0L7yfcBcdulvBCc
qhmsqcDdiu9QfrFph2zaccxOWO/IJA9ycng8e4HM0QioCyTiOhihhix+Yh1InjojzfMVJijbX1VJ
kX7sfCdYyOFrvOjAAc2c14XNbLDqYhpcBuy9C4gLvcGhwnIyfaI9DZCrmxbuOGWkeOi3PfpEk8vN
mPLyquNGdVPLv4c9znHUI+TWArLqHGeTL1b5GEV9dwxNh1VnsVL7c2yH0OYiy6uzs9GD+23Iq36g
lFEZW7xO5ucir5hXe0SEG8XMbq6NcrFuInfKToqBgPB0otJsOHCi10jL7E8WHSrkhdi3HijehSSo
oHbB+TWMB7SodHy7blm+0UHzj2RDGdQlC9qn+JEsGkjtMm2dcQw40nsJMmJ88KuppZ2zohVog0uJ
2k0P0sNYuYQZbADj5N+knC591VBIddm2hqspQ52ZT3ixpCziewGYbM1iEHBnArU8XF+k/2oXf3Oy
tVn82Fj97yfbj1+7/v88JW0ElujlxwPuP37yHwdcKf/AiOt5KNcsDVWy+aX/OOD6AusSjlz0fFcV
oeBwycGxj//f/3XMPzx0F6bk3AOVFQ/Qvw64tvwDSKtnmtIj0EmHxf0nGkbv7YqJWdjjmMEBm0WT
fd9bkG6knCkv0yg+doUczpVfUqQHfdidbVXwTjk9LZ1ssK0LiSLMgBEC22RONpgOp0MWt0a6DaEY
7to+aN9zfDOw5uQ0RDCR7GMWm5WdDEF1rma3wd1Z9PgEstg9IhSU7W5IhxDNsuFMnOZ8N3dXTuZ6
mzEgQcmti5m2Di1rPxugI6moRaLrRx9w7wOvGd02XAde+okQiSd2t7D98E2oDwvGPrayudolo2Fu
eicdHniDrRMiVHTbM9b/LaXqfFwvRthcXPwZN/wIBJjWlOO+royHJKzTbhPP6XRo7YawoUmVq7mz
zY94QcdzapvqkWA2e6fajtcv6DhYBIu+8rzMui06wQTPZYpvR7ojoQWTKt5HsevuhD0TJMKLv5Fm
Y52pvH4ACuJqFf946ztq5495vzYa8jIiQDzMJInTv8/qVN6HLAQPIRS7mQIa3d1dpQauOPeNZYNN
IwDnPOI2omC58gg13/CdEW93vbN2KqTOwkCKHc72xyHL6gOCG/rcZFpYQ/wu8hd00kIRHraRGCHX
jjs5Kyh1i3NDdrAG9pUe9ln2gvAZ+gO+lv6D06kUenSyWFtjFC1xncqG0tCVLs/DHW5I5Dr0qfkM
VcfdDFzLNgv7p7DECBBM7QcSuB24TWb5J4k36mTFtVwVCgM4KNdtZPUucRFRdOlYIzF8yCq/9dMC
wHUZw7EI8iKWq7qovHfR0Hn3mW2EJIDI8TlsQ/GgAP1u3cjDdb3UX3sB+x7C4+JtwyaJ7pcp7U4z
FdM29ew1POQZ0BSgi9zyiLApjfDBsvtPWMHKtYtt9AgNIYzOU4/142GmGde84FTr/kSSD3cE7M+D
V9TuGQif/T7zYG0abjncuF3XeOt+LLhlU120t4Mw/6SOPNwZEMi3YjK/OmXxJ6RMyDoFburjmJLE
lSe2+Q6ojtVtilb5zz6il8fF0NyIMcy3XhPm0CDp5RcH0xncFCsPLltk9tP0Z4zxxdwQPpuAFgEq
MaMkakkH4ilvXYnni8bqaD6M1QKw3YzNm7pBI7WeLRU+jLW4n1zreemCZ7MdSK5DUNNKs6gPgZeg
Q3Bk3LR7yMtib2Ld++iG/mMU1l9NGl9wirCbbFv0kfRK6Bi8i3MipMuAnXQae+IQMedc+A1kD9pd
jIsxOfteMB1nPAJ0hDxyzdZD1E3itgu6Jdr7IVDz9dDWz0Vi1MOl7RXeGLPbpcYQ3kO/qVZtkxHc
MtrjhmTFeTeYwR6fUHzMMIM1D2LBY3UYQgv7NM7j9EygCdHvSVcDAJjNyr3tXDvcSruKj/RyrW1T
99PKkwTYWpSNPjptodxVv5xLUxoHthPxPvMpXIeeMHZuSOMmMNW0K50UUQcRPp9mF2pJAY7o7CcS
vUpP8CUqC8r44AZWWZu6D8itsm3tgaIhK6hY+2PmrNOmaE5pZmO3Hga8oWB/16NVRLfTCMZtPaTL
gq7PdI9u77e3MzCSpwkwyZDDVyYxsci7GhkM+bNbrBPFLq3Pnpo/YZXyNhWtoeMM1Wbr8rfOuWtW
t1ZuNwgpHQO+T4PBG9EX+Ct5zFCyMFO1zYMdtPYjvli2JR4199iFd7lW9aIwuIWVXAd5lj0vFPVX
ziynM2xCQErt+Gee+USUjwP7ayS97Q6dCtSoZbzLl0h9Qx9AyjbSsl3sRiQ5yaSGFB92X5zQg7hF
AQ2LnVdam0qYwzEs2OpWBCXeJPnwJwsLjqM+Hw/l0ky8pWEFsrKvp4lg9SLpv4iS1WbLgbC7cQqg
CmNkvY8Q/ZERXphnND+EWJR+us8l/Kd44XhU00e0WGBJg6oUPhVjPIA4MY+moiwaBll89DgsbbW0
+ez1k7lixfZ3XW2KmwHY2nkuZYIEJb+Emq0iu0juaUN1Ptn1yTcsieCplPQdqhDMvcRr5AjCRIOQ
Ad7PCiFdszG128+qNEdQqLXLK3ob1xGNDngw6ywHyUqBIti4OPhPqm/C3TQ057komq25zN2rW7Uz
TOx6QviW1zd04ek9DU58bBccm0FfHCOXeOwgGrZDNn0uCmfYmmhBtsPAckOi95HqXHQYptyGDOzf
jVZ46bsS/lMhYH8Po/tAIkaxa0ksj1R6GczOeJji9H7mvp7IoxC8jfldJItlN3sZ6Jk5iVxz5Y2d
t3MX8kGdDAfyyh0HUrLo3X9wMpQm08B9vTRDEnknJDNISVRnRtVWsHJymr0mBaFWUND0nElnCHko
+MxtHAa0eYvEDIxPU6eThxKJtAtsH5hwurw6nGjOrJyYUUndTR0aK3qfZZVMwTgubGU6nHcI9RBy
rCu27yvoAGmFFaktvqrKmt0V+/jmnaiEEW/qtF0+2vUwfywqcz7JPrXOQ1N2+0YZ+CTHQhJFYila
+qaXTUz9eck9GOP+wMkQjknBjOlnhveiUvI48KSkp9EMBpt0RVlc/GWA620WHbUpl4J0MBGv4Uev
jRiMPVV6975TfrMDbUHOAnC0clWUTK8Zag78hQrRPvaq6AlASA0fmjSotkYOANfE1tErCxmN5gJt
aKoGCNmsblCnK6e2z209FPG2pxplEUmvhgAcWzqaOxfzLzIFFWOJ7eSAIC2jhaw6C284RY6RMkas
hnNOS+NoNI3Hxi80QdNiMwjeWa7h9euqX5pkB5WKyBc/QEgb2wOhYRyrnjuXWKgNWVPpgx+3zQVZ
1NQhHFUJvDdskR3EyF2Lf+CwWPE8rtDrj+bKVK3saLer/mMOc3oTdoF1U6S+zsTh4X8iBcPZ4Xvf
2z2ZY6sE4zp6x3JC14oqhdwzezxEADLhhiRdtLVnA7KL0u1ZdkANwCh6SUeC38yP1CrTdVQTIUZA
mE1Ke62ckvTdrDfh3PX9JybvZWtzk4jYsT5js814sWmerniiYcOR1lT0UNuMyJN+SNWqHVyx7oGc
12vHi0kJaTqfEJUsHrakKtzW7gRhbir6m2mQ7tGLfUqu+Erchy5vh4ySaZnvHe3MDXhoJ3/omnGT
l456nUM//jNgz/0BSIg8h5T7ESWrUd50oHa8TRhZUXBLzou9Fkp+6skg/Eg2MBrZyHUwXy7RWsyu
eWwRB8N7AfDybNcOIufORwiS0JljLRHBbZ4q9VWQf8lhOLFemE+TUzIZZM0DHvhEDaBTOOsLGe6M
BvP4huIyZvG+aHeq7O0LWYc2YKuJ6HKUyVtko5TN5mLQra4RtcA4AcsjAajDsLxKy2lep26G7Rey
yIuinNiQr1M5OyupMFDVVk3SCQhvQvDmZGWHfQNMPfZ2YjTlK5ac+QazzXLnE8jyvp5wQ6yZz1Ny
fKzuMSjN/FNkmXm0IW09IA+HSE/4+ubJrEMcPIzXs9lE3oO99OA1zZp8WCRRW2PBK0tERb1VJPux
9ydm3nXDYQ2PK86YmotyN3m1u09zozzOJnvxGqTpY9USymaY7bavG+ILI3TYaVqMd6mU4swkMW54
AXlZJCbzbmTms7OWIrjRgBAoUo+wJqsA1TKqZlUVHe9666TnOmGPkhdmwwaqz7/Emefqsk48gSsb
vG9jX02voFtiNIR5MN+OVAbt3dQ61fdq8H/P/789/1+tAb84/yfdl6rskp9C4G06lWQ7/OPs73v0
trXzyhX0AX4KQQvEH0g1PMxiVASwIegu+j/P/vIPqtho4jA7OELi+vjX2V+jugJb0t+G3awNcf8R
n4SP+KFCim8ngPUMTMXRJGid1PZzrRzLXZwNaMC+yyjbwqKkb6GDWZRCz9O3iHp/KJD8TVfz7z6Q
YggORu0o8Swu7MfGQsZV16Iu3LONoXtjjVOyX7Qvy8t9hjkrz+86YX9zgdLxuF8YB4mLfZPgEaQe
RxqMoGdZxd5LqkWzVxlm547J/teX9nPP7XovedS64eN6yBlgZ/90aW08xdGQWc450+ryRGLCxN+N
6Ibob/RCC2pzmcEHbLUE+dcf/danw2NkJEGDo1eMQfRtAWdqmDlMo3XOncBwVfq1Npi5pcY9RAgE
f/1hli6b/7usfr1QRiBkNzbxNKH1aP/xGc70+dkGJc55qrCpIm5Ga7eaUpPq5NhLFtoSg0l8AkeD
kJfW6Nih7qkQ5M4gtChTlr9zof318qmF0WvDoiQ96Qj9ZH6QB8CaQsEdhc7ZnzhUk3DaaK9Rxj/+
/z7L0tY6mD7aQfxmQEWUfvIY2DN4ugmlvGN0r5yt58ugBaO/vtH6Pv58nz0cadTlUL6gZnnrYST3
TAurBuc8hvG3ToDuQpr7n/oFoROZTEIEePDfzFJvHiaWLUf2InfOtPyqc+qPyHR9HQphoSr9nY/X
+rkxqoeOZ9pCWgJQBLfwLQ3JD6G9LDCqz6lIkI1erYFWaNB2z9uufvabDK2vp3hJtZVSxb19pJVt
H399Y/9mBHsmhTLQhLyqCGjeDJhQQAQOaX6dZzB5Jzsrqdw1WvRXGx0jFElvsc0ygcBELaTNbK4v
r8t2Y88M8jtv9d+NXiKjAwdyBCXYtya7LA9A/2Q1L++IItrUCsypxPWGRjfY/vrC/+6jPIrJeENZ
WsTbETXXPuJx2djnxOX2BoHOfDLymame9snvfHY/T/VM3zrg05RkbAo+7i/Dt457aDlNbZxC1O+E
7xnUc2h4of+csOCMpWJ2+PXlaSLmD2+M/kjpszayBDPOnL/Y1OtscQRW7uBkchTfO36JhLVru/kC
GRoXcBfyXK86Vw486OUjXqkCX9xZGiVCVXBJQKi1DPQ6g3w3MaiFbhl6FLhPVHRpA/36K7vXJfbf
b7nLwg9RS9uzgRXQN3ibK1f6c+rMHOBOXW4WO3OJl12VeMYusrpsAIlTKNyyyGDbKlxXaa28rcUv
e2ixDRRbleZ1R0025EGGZE2/LnbRv84i09qoq15b4M6LN2geUdW4FgJmUDE4XK5yXjIA24OZ8mOt
9ohIxc8BshL2cRJp89xrP6YfOYQcpNxAYv1SdQ9eA5eMh43jicwSg7DyIGysg9W5/OpOxu20KYLY
y9Z5m4T2KhoS29vnZcNnaOvFNcehaZA8rZzRgc5JtRKuWVwxQmoHcTButJ6UcsSk3unqOu36qMBh
1lplfOJ02r/ij2yeiUIV9YnwYXVBLoYeSvQGLgay5JI/LRXwyORiexzYJpwPTw0Nvueyz7yXDA4J
zQFq0i/KCrpXkGx6hR6xJBUYgL7USygOYyObS+uRjO1OCLplEkGhZP4FQjoFLivM1Vdj0Bg4o9bH
zRoiwLdnZ77kGGGflEOf9mr9RgPlb67a634R3J9gCuWl66LlSYyYpupAC90Lb0K9PLfda0YbXdBb
7cm67ELavj6imaehVvwtcEpkR4Qlv6XQgvKl577Br0JwfF3lSlZqyDMegWqqiNv0EDkzRBMlpZZg
x56D544auDzFemNydZ9fbWVmKtB14xOdt6TOY4i5Wn+apGHUUDV1X6SXcTep9deUPypflevRDKV3
uoqkDZwb3b5zRszP/8PemfW2jWRR+K8E/S6D+zJADzCSvMd2FqezvAiKrYiUuImLSOrXz1cklRZl
J91JBTPEYIh5mbZzJZarblWde+45Ghrfm4lu2uvwNM3ZF63YY/3FyrJenoY7R731RrR0TmszpNmA
VjU4+TbyNEmnzaRGWC2Nt5CZ/8gUJKfOnRzmFsBm9SpRBUkjB42vzuqAfRkWF5W2SYLY083OBmSc
qD7NybhGmHOLPlHEKKIUu3VErNK3S32nXex2Jdpe2tIyPkXbbXTv7Pz6BhOOYApSHqtj2O6qw9VT
Sa/8IN5eLgPRJJcFFTYi0S4upko2s+6xQPQxdYXrsh7b5qq+dRRAwtDwsMkM1y4UJTMDUqecNamj
XX2/xnnotIi9JLkCLIApw5xEYZ1L+2uaIRy8h2dFCBU+zb84xg6lLM0ubuEMoPxeVytE3oo1mUnw
TLHOUxJkhHI4pR+sYJ1mZ0h0WQ+CqTbN0Nx8SRNvCokBiQLkuIrEn6L+GZ1v4yK+dSlTYLyyy7xP
S9Fbasc56DmX6XM67GbXap3bm3MnK62PmPrhbRQlu08WJbMrHWZHjZaJsfsUBZs1d2ENrhiQZorp
lgm/ZV1Gn1ZUp/IpXdNw8ZTUhiJYKyA4Fd28U9E8f7rhDDhG8Cg8Q6YH11wPC4MI6/Y3BejVJUIN
yeUqRR68Not6MVvG5ak38kfI7MbhB3+9NSbogeN0FvmYjWwyfwx8MEehl/VBC9d0poXepNim6lnI
NX6VOiM6q2jFpew5i2Ou0khCATLTWYlVvSh5oC8PtruMxV9eEDmBgi8gQ9XmNPIxTDNmWNhRV3Nn
2IFQFHXiJKPhLMOpKa4p3YRx8S5ZW5tkso2ys0JYD0ae8hDYWfzBDXwNqTu1OstGcB+LgO/hzvLw
NbsSRsA70vtLy9iUWAwo/EVt+utfwqyPXiFmkiAdT61qMrI4kc2bhriRtmJJQGAyq9M4ybXVNT62
AsnSK7rDyLb54zJVSEjxzlXvaxyWNdh39GhC8UNNwSkAfU7XvlfRKhRvFLqjaTLdTWhqjz/OVLg/
TS9HQ7vMKb3QZVCYM6TFNYNybRqIaGqVZOetwgwaAELdPCbbVtyjsoyGzalF4fR+mxgs/cIzNxdG
hQfMRdNWmSRMW4F5iPIxXSgftXiz5DznoRen6rEWI5LlZaiXgxM6yZc62RqiaRY9/MDOs9NoZZQL
1BY2ywlkCPO9a83cy9Rzs4sAOMcbR9XSp2KmrrzP2Tafr6BMn5oGnvQTvCU22YeAutnoLV40sX7h
aB4wN30gEytA8tcry83FamTtzrAdRRbMxcp4jD9N+Y6acviG5rsvWrD7UGmGerfONVoyrACtec1F
ns8oEu1xmXvLx53vl2+Xhc1fjhW/Ot1AWHFpssORCKtAX2gvB5l9hXkBHnVVGSDBnFnkcTyGQMEu
crdSrg3YhzewSfU3Fr4Qo3Eargvqt/wVVtTc6J8cRUgMnyKHFUAQTI072GvB3UY1ijeh72wmaaxS
RtmOglOAWP0zNtHbaxxZgOXMmeZb48zRsc3wwKPKYle643ATkC7cmYmNhWNc0Yj/eZaMyrdlvlyj
EFMoNylQ/qd1aa2XkzTwqPytIpWm3lpf3rq0g9yk1LquRm7pWmNvu8zmmo//Q2hTL4xQur9WLWU0
Gxs5BLVzlZR3NuIwu51WsPVmY9+Y2WDYqNzcW9DT8IpDCjrxvdlLpYZLk3tKPHa3y/JjEeQbahZZ
ZvhXlV9V5gSxshEUmlkJFdiqaN06d70iu+CWO3q5snfxO8VPNRfF7yLEpRKa0ZqOH6e8Ldnhv6jb
TXZTJMn2vGIjvI5WWRhMYSPPqD6qXC88kts5DrGqT7N0Qhsx3Nnt66W2BVWOVjMTD2RS3sd1lWNX
Wgfmy8rXSKOwAPBZ2yRbOPlamBYzCrGxdpPb9c4cow2Cz4kT2AYJUS0XsYYX7ZmL+zddbnQuGQaM
PxTQdxdZYftvslDdvCvUOvvDCbCS2MKin+xWAJ9r2zIwCqChi4Layp7qSWn7iLbu4OeFOftQrmAS
PRtt/WBqMFSvtjvuKcgkQzc00T67Q/mkeqek5ejG9HMqRb6+0c+ckZ7aYzSOzLNNZiMRG2u+m50X
zN0vM8iH7xNHzx9KE83Y0sot/0yhhRmDGRz7gskqDmyMSxw60nDl2fjT1EOn48LOky+mVy1fZSsa
5sc7P8uvYHp5MX3TyIWjUrepxwY9Y6gzRundCH+FU02xZvmUDgZUWXd1VaGVEeMqDsspdzB3xzFj
ZNjbD9hfxwhGLHerOzqebAVnySi4i9wgwLtRq0ZIYun81QIAJOOCwlhQFX9U3gZqWksq/D8W+pdY
KCjZwdVmOs/nL9r+oNt5uPj9t/coX6Dj1mdBNf9m3+YjjAlMLv8WeChQg+Az7dt8VJUfiW7kr8YE
eyDUPIECpUF/gtILaiioU3shN+UETM9WBd8XJpSD7+gPCLn1sRagSMUEa9Fdk+4JdON0cXM+gJBm
RalihLEpb4vwcZkFUD4/H4zGM8CnoHwfXPOefMAR0ppWehAmFR/grEicDuL67tzf3vou7ceP3/+o
5hrf+yyAFdAVGnXpW3oqFFSrmRqYHJNvVmbA3Zuj6YhWKQt2sqOhbvwpW1VL58HD3CdHsSTRstFu
EqNX4EdXaNtsluEjVFIHpfolRWXFtc9n6VK02UXFwufA64cvi9TIRsY1ola7yyBzV7P03lkp9bWF
/NTsvt7kZwA85lVG+fTVCjaOzwVitonQP41odHL0FJN5bWuNqAeWW93Np2YQbrz1241L6wL9UNTh
bM5nsUON06dbMBN2Ylcpl7V3Nepl18Fsg5HRblsH5RnyoYEeXtsYBEzNCgcrR12b5adRrFhjxO9D
fwzIk04U2zT0O2NkJ7vrVe56o7clEhxGdKpvl1Ci8elDd7qandtcXLMWGv6fyRrdi4hFfRrlfl6/
LhZp/WaRsc9m+1Ulfvoq9qP8Pv65X/p+oC6b/EUecuDfHqyGr9+p+cLfCxHMea/ikUylC3FImPQ0
cZNAxPPbiyCOlt2PR7Z5YlgkHB15iuYhF1ADOhijb43C91+wHc7v/07vDR7iIsrFn4H+9F6JiRT1
98bgKEJvDEyFq7gBWtY8NEkcjoHLGCGfZwlUsnnaD/zPj8H8kV1lykkh9R/yw80FBw+VL90rzjV/
lx+YCYZxolOSsznGt2/J7nI4CrBhoeeCzrE7/JfmwLffX1FkX1/XTmyLuh/76rOTQNQuDUBJTaFG
2TxDGwRu5erxqeSHJ4FyouJb7rJhtqPAueRwEtjMARsBSQpr7TO4pUB3CylMaiXAKNfwkbJcdCyb
hyR7OAjQ4U6AKKjc7JfK4KaCBmVUchQM9QSATdVtzqjNczQVyIqIINJz7oJPi2d4WYEakuQgYIBC
vyg1MVoBmocF1p8K2K1YKMBBWGgGod2PB7Q1aJRR/uYGeZRe/9wgDRuHNfovKJN1y/5oFBSFU4IY
p31aGNqCQKaZO4ZcVkBIgZ4LHLyRoxPPcVZQhJg2JTer3YqGNAcMbjSSr08HDiwVk0vU84ckmnfg
lej4YQx1DsCilD4tI84h8h2q2+1CODojwWLi2swwwVBonsHlRCwpNOmV4J7omtgXNPqLxXO0M6gg
GJwSNI0+r6ElAg2mFV9XLhMw1WGbcQ7qsuHRncnheIBCiuBStOMzuFGATM3MlRoEcTywYfLBzW5f
8igd2gxS4zOmDW4N4J4gmw11oapDslcFGfHwQEB7o2AQiSbFdnIM7oCsooQhuwI054QmcuBB/Xjq
kwAx4IF1BgwpnsHthSprUvY8xF3RwsuOVu3ulnQ09x2d8xJoggHQOcxRQEVa0NGkMoCuswbARDRm
1P4tD5eCo7BZMgRsB+1SGFwahE/4pKf5Z27MQCaw1QSrlufoSMBmwMfgEvJ1txjclkiPs+zBCCK2
q6MvIvCR5+YCMCIbogJHtrtHDXEuOLJpETAVzACzzG4qHIOpYEjcJOFFo9PWPIPbHLgnCOktqbxg
6PiJ8pfmMvD8XBAnBw6PjFL783bYB3RfYpI60qOgnaDFhxUrxM/mYSc8zI6ufiKGB12q7ueDWxHo
ZcnjJyrAAG0bbALtKBztlIBIKI9qLp0/X7Mnk29IcwHWvmx25LQIc51XFIRm8RyPggP0TomBIkQ7
Cu3kG9QosFVK5gVgVQBFGnms4y3SJC0yNGBM7esPLi3q0OOloUSTAgKznNf/OtUPEwKbA2ooQuCz
w1uHd3R2OdbLTgKICsI7B/HudhSOLhCuyqFRBTtwuj10cHMBAqToc5HbIk3+1gI3Pljwh3PBck9o
QFOFs9FAVwTohvQWKS7RIiOYR3PAtoASVXD3fb11cCuBXhlDdiVwZKaGxCXR7q7KR5uCDYgGD0eH
otzMtgHtBtz4hIed3BIASuXdMRjrEsHTTYGB4SwtTtTiGdz5CIdLaFaSoyCSPmJXUL2ePxkYQtxK
B7EZ3CEZJFX69ckAqG0BloNGNA9veZgHBZ5Ow6+4PQ92EsA7lp0EYIbAqPSqPn9VUBUAZYxKRJ/g
4FKBwU1P9v0BkiA1ApJ057+j/QDI7oSKiop3y+Ben6UpfTDkDkT/OoeB5xEkYfhrUXmj4NAmiQGO
Av2TkpOASjtIonAh/PP4e5gKcDw4wbsUcooQPB/WHZEauyq7CHSqx8hTCwGCNtWx6x++vw2OCI+V
xu5ufAa3HwpMWbqqxCxgMIX64rOjwDaB04HClmkNMBVyZJVdBcwCFJvBjdr98AlSwB26pXh349Pu
PUM6G1L5lB0FuAaOC/+qOxM9wUsosmGC4Ag4pZ0l7bQb0igILqHkXKDCivoSnh7d2ee4ssAFwRR+
CIJ+1DyDuyYBAHfn1ofqH8tF/DMEZWipkNHpzhfS5b2ESBEOLgOe8x0p6QfqzH9jpnxlek9wK3ls
ON7+InuOCv6tX9iTm5/+vCM2Xz7+/ptgL/d+UVC+289eNORz8f//2WNmNejowQ/3aGnzOd0/717w
6Uf3Pmv/Vvv/eOEv0nn64NXND+rua7YtLf8K5p/n4bzHOm7Ku39+k99/633Pg+n/F4Gz9VFcAbBI
x00xi4/6gRtCoHzg9TzK5tn+K4o/Y8stko08mQf+lzg90k9uGa3SseMgTueP8eG3bllx8pGjaPGQ
+w9F3gvecExkg08XAY5J6eIwctv2IB2549G/iL+8oKGnCD/3Zatblojsp5wx6v5jfxa2BAzZyOeL
GK3tfuSW2yAb+dseVV8z0s8t9cvHudebgF3fguwXvsSRNor9/opsa/vSoaNHf36URTCB57YjHTku
+3+8tugoG/b6aW5qK1jSgQlQPKzr/Zs3aQ8azC9I1S/jAiua42Fuqw2yX/tm7ke97NHh9/Jx6W2e
R4+Hw9GB4vKhs2z+QMP2Is97c7qDnaXj+w+ev5z3u6haSFc+NHtBFue9md0BpfKxs8znf0ni9wa9
ZXT+iuhxkR6HFhCndOg4yo8mtxCB4uomG/l28TnFxL0/2m3vh3zo7by/b3HvFliXfODyxcU8TDLP
72/rHffkV8S/WqTZopepuuaoXxH8ZlH5D71tjOAC//oVwT/G6XofqbkftOQs6dDCRuPFZJ7G7JT9
6dJiV7/mA6bz9fHab9tPZMPfeX5/xNuOBumw64ATSf9Wo1Gk56opHTpdLI8bVRuoXDbwq0UU4W+0
nR9dExCgFMCLbPg3Xvy4eHGZPdnbWkRDNvzbuPjGROwoqb/mA55OxA6dlA1/z+gvsmzRO1J09BD5
2FX/VtkxsGTjvsvn3n5iiJzS9YDIhv1jkYbsbL3ILeAjHfk5FyHEAkHUZEO/n7PvYDfeX5rUF4Vf
mnTwv7JAkrw/vf+exLJs7G9Llnw38nNI01cC31P8ad/3/9w/64Nr4jcegsU8/ee/AQAA//8=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323850</xdr:colOff>
      <xdr:row>2</xdr:row>
      <xdr:rowOff>3175</xdr:rowOff>
    </xdr:from>
    <xdr:to>
      <xdr:col>11</xdr:col>
      <xdr:colOff>19050</xdr:colOff>
      <xdr:row>16</xdr:row>
      <xdr:rowOff>168275</xdr:rowOff>
    </xdr:to>
    <xdr:graphicFrame macro="">
      <xdr:nvGraphicFramePr>
        <xdr:cNvPr id="2" name="Chart 1">
          <a:extLst>
            <a:ext uri="{FF2B5EF4-FFF2-40B4-BE49-F238E27FC236}">
              <a16:creationId xmlns:a16="http://schemas.microsoft.com/office/drawing/2014/main" id="{76DE8374-8A29-C8D1-5939-417D06D1E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403225</xdr:colOff>
      <xdr:row>0</xdr:row>
      <xdr:rowOff>139700</xdr:rowOff>
    </xdr:from>
    <xdr:to>
      <xdr:col>14</xdr:col>
      <xdr:colOff>98425</xdr:colOff>
      <xdr:row>15</xdr:row>
      <xdr:rowOff>120650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BB0F85B-655E-3514-74F9-80528884A8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6175" y="139700"/>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463550</xdr:colOff>
      <xdr:row>15</xdr:row>
      <xdr:rowOff>139700</xdr:rowOff>
    </xdr:from>
    <xdr:to>
      <xdr:col>1</xdr:col>
      <xdr:colOff>685800</xdr:colOff>
      <xdr:row>23</xdr:row>
      <xdr:rowOff>104775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1859B97-4963-3714-3A3E-1B72A0C4173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3550" y="2997200"/>
              <a:ext cx="1098550" cy="1489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8</xdr:row>
      <xdr:rowOff>44450</xdr:rowOff>
    </xdr:from>
    <xdr:to>
      <xdr:col>5</xdr:col>
      <xdr:colOff>60325</xdr:colOff>
      <xdr:row>14</xdr:row>
      <xdr:rowOff>142875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A863CA7-844F-F037-A541-E26CC170670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174875" y="1568450"/>
              <a:ext cx="1828800" cy="1241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7</xdr:row>
      <xdr:rowOff>130175</xdr:rowOff>
    </xdr:from>
    <xdr:to>
      <xdr:col>2</xdr:col>
      <xdr:colOff>282575</xdr:colOff>
      <xdr:row>15</xdr:row>
      <xdr:rowOff>76200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D53DBE2-07B5-99A6-1F50-2DD98067A3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5100" y="1463675"/>
              <a:ext cx="1784350" cy="147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450850</xdr:colOff>
      <xdr:row>1</xdr:row>
      <xdr:rowOff>9525</xdr:rowOff>
    </xdr:from>
    <xdr:to>
      <xdr:col>11</xdr:col>
      <xdr:colOff>146050</xdr:colOff>
      <xdr:row>15</xdr:row>
      <xdr:rowOff>174625</xdr:rowOff>
    </xdr:to>
    <xdr:graphicFrame macro="">
      <xdr:nvGraphicFramePr>
        <xdr:cNvPr id="2" name="Chart 1">
          <a:extLst>
            <a:ext uri="{FF2B5EF4-FFF2-40B4-BE49-F238E27FC236}">
              <a16:creationId xmlns:a16="http://schemas.microsoft.com/office/drawing/2014/main" id="{19B15F4B-66AF-02C5-2D81-9296AFD16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35</xdr:row>
      <xdr:rowOff>31750</xdr:rowOff>
    </xdr:from>
    <xdr:to>
      <xdr:col>14</xdr:col>
      <xdr:colOff>180975</xdr:colOff>
      <xdr:row>50</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B2F4DE0-762E-F02F-9513-5570BC5475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0225" y="6699250"/>
              <a:ext cx="4572000"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603250</xdr:colOff>
      <xdr:row>1</xdr:row>
      <xdr:rowOff>73025</xdr:rowOff>
    </xdr:from>
    <xdr:to>
      <xdr:col>11</xdr:col>
      <xdr:colOff>298450</xdr:colOff>
      <xdr:row>16</xdr:row>
      <xdr:rowOff>53975</xdr:rowOff>
    </xdr:to>
    <xdr:graphicFrame macro="">
      <xdr:nvGraphicFramePr>
        <xdr:cNvPr id="2" name="Chart 1">
          <a:extLst>
            <a:ext uri="{FF2B5EF4-FFF2-40B4-BE49-F238E27FC236}">
              <a16:creationId xmlns:a16="http://schemas.microsoft.com/office/drawing/2014/main" id="{F3532ADA-8806-FC2A-19A5-0BD495B73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101600</xdr:colOff>
      <xdr:row>19</xdr:row>
      <xdr:rowOff>22225</xdr:rowOff>
    </xdr:from>
    <xdr:to>
      <xdr:col>1</xdr:col>
      <xdr:colOff>774700</xdr:colOff>
      <xdr:row>21</xdr:row>
      <xdr:rowOff>69850</xdr:rowOff>
    </xdr:to>
    <xdr:graphicFrame macro="">
      <xdr:nvGraphicFramePr>
        <xdr:cNvPr id="2" name="Chart 1">
          <a:extLst>
            <a:ext uri="{FF2B5EF4-FFF2-40B4-BE49-F238E27FC236}">
              <a16:creationId xmlns:a16="http://schemas.microsoft.com/office/drawing/2014/main" id="{3853F8B0-647D-0977-678A-0B82CA662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101600</xdr:colOff>
      <xdr:row>19</xdr:row>
      <xdr:rowOff>73025</xdr:rowOff>
    </xdr:from>
    <xdr:to>
      <xdr:col>5</xdr:col>
      <xdr:colOff>666750</xdr:colOff>
      <xdr:row>21</xdr:row>
      <xdr:rowOff>133350</xdr:rowOff>
    </xdr:to>
    <xdr:graphicFrame macro="">
      <xdr:nvGraphicFramePr>
        <xdr:cNvPr id="3" name="Chart 2">
          <a:extLst>
            <a:ext uri="{FF2B5EF4-FFF2-40B4-BE49-F238E27FC236}">
              <a16:creationId xmlns:a16="http://schemas.microsoft.com/office/drawing/2014/main" id="{BA67B7F3-EF9F-0D0F-59FE-6BC0B3133A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336550</xdr:colOff>
      <xdr:row>19</xdr:row>
      <xdr:rowOff>104775</xdr:rowOff>
    </xdr:from>
    <xdr:to>
      <xdr:col>9</xdr:col>
      <xdr:colOff>793750</xdr:colOff>
      <xdr:row>21</xdr:row>
      <xdr:rowOff>107950</xdr:rowOff>
    </xdr:to>
    <xdr:graphicFrame macro="">
      <xdr:nvGraphicFramePr>
        <xdr:cNvPr id="4" name="Chart 3">
          <a:extLst>
            <a:ext uri="{FF2B5EF4-FFF2-40B4-BE49-F238E27FC236}">
              <a16:creationId xmlns:a16="http://schemas.microsoft.com/office/drawing/2014/main" id="{64DF045F-B75B-BFE9-402E-434867B32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342900</xdr:colOff>
      <xdr:row>19</xdr:row>
      <xdr:rowOff>136525</xdr:rowOff>
    </xdr:from>
    <xdr:to>
      <xdr:col>13</xdr:col>
      <xdr:colOff>958850</xdr:colOff>
      <xdr:row>21</xdr:row>
      <xdr:rowOff>158750</xdr:rowOff>
    </xdr:to>
    <xdr:graphicFrame macro="">
      <xdr:nvGraphicFramePr>
        <xdr:cNvPr id="5" name="Chart 4">
          <a:extLst>
            <a:ext uri="{FF2B5EF4-FFF2-40B4-BE49-F238E27FC236}">
              <a16:creationId xmlns:a16="http://schemas.microsoft.com/office/drawing/2014/main" id="{48B2647E-FA37-B286-8C43-748007BEA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539750</xdr:colOff>
      <xdr:row>19</xdr:row>
      <xdr:rowOff>149225</xdr:rowOff>
    </xdr:from>
    <xdr:to>
      <xdr:col>18</xdr:col>
      <xdr:colOff>3174</xdr:colOff>
      <xdr:row>22</xdr:row>
      <xdr:rowOff>44450</xdr:rowOff>
    </xdr:to>
    <xdr:graphicFrame macro="">
      <xdr:nvGraphicFramePr>
        <xdr:cNvPr id="6" name="Chart 5">
          <a:extLst>
            <a:ext uri="{FF2B5EF4-FFF2-40B4-BE49-F238E27FC236}">
              <a16:creationId xmlns:a16="http://schemas.microsoft.com/office/drawing/2014/main" id="{6DDCD116-6744-0754-76F3-CC812A31B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63500</xdr:colOff>
      <xdr:row>0</xdr:row>
      <xdr:rowOff>63500</xdr:rowOff>
    </xdr:from>
    <xdr:ext cx="11811000" cy="314325"/>
    <xdr:sp macro="" textlink="">
      <xdr:nvSpPr>
        <xdr:cNvPr id="2" name="Shape 3">
          <a:extLst>
            <a:ext uri="{FF2B5EF4-FFF2-40B4-BE49-F238E27FC236}">
              <a16:creationId xmlns:a16="http://schemas.microsoft.com/office/drawing/2014/main" id="{13A123CA-04DF-40C1-A4A1-4CF9E2FFC248}"/>
            </a:ext>
          </a:extLst>
        </xdr:cNvPr>
        <xdr:cNvSpPr/>
      </xdr:nvSpPr>
      <xdr:spPr>
        <a:xfrm>
          <a:off x="63500" y="63500"/>
          <a:ext cx="11811000" cy="314325"/>
        </a:xfrm>
        <a:prstGeom prst="roundRect">
          <a:avLst>
            <a:gd name="adj" fmla="val 16667"/>
          </a:avLst>
        </a:prstGeom>
        <a:solidFill>
          <a:schemeClr val="tx2">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101600</xdr:colOff>
      <xdr:row>2</xdr:row>
      <xdr:rowOff>107950</xdr:rowOff>
    </xdr:from>
    <xdr:ext cx="11801475" cy="1438275"/>
    <xdr:grpSp>
      <xdr:nvGrpSpPr>
        <xdr:cNvPr id="4" name="Shape 2">
          <a:extLst>
            <a:ext uri="{FF2B5EF4-FFF2-40B4-BE49-F238E27FC236}">
              <a16:creationId xmlns:a16="http://schemas.microsoft.com/office/drawing/2014/main" id="{87D24892-0434-49A0-B23D-A702B2E38D03}"/>
            </a:ext>
          </a:extLst>
        </xdr:cNvPr>
        <xdr:cNvGrpSpPr/>
      </xdr:nvGrpSpPr>
      <xdr:grpSpPr>
        <a:xfrm>
          <a:off x="101600" y="488950"/>
          <a:ext cx="11801475" cy="1438275"/>
          <a:chOff x="0" y="3060863"/>
          <a:chExt cx="10692000" cy="1438275"/>
        </a:xfrm>
      </xdr:grpSpPr>
      <xdr:grpSp>
        <xdr:nvGrpSpPr>
          <xdr:cNvPr id="5" name="Shape 21">
            <a:extLst>
              <a:ext uri="{FF2B5EF4-FFF2-40B4-BE49-F238E27FC236}">
                <a16:creationId xmlns:a16="http://schemas.microsoft.com/office/drawing/2014/main" id="{CEF09AF1-8E76-798E-EE9F-C1EBBEB5818B}"/>
              </a:ext>
            </a:extLst>
          </xdr:cNvPr>
          <xdr:cNvGrpSpPr/>
        </xdr:nvGrpSpPr>
        <xdr:grpSpPr>
          <a:xfrm>
            <a:off x="0" y="3060863"/>
            <a:ext cx="10692000" cy="1438275"/>
            <a:chOff x="152399" y="453254"/>
            <a:chExt cx="12498639" cy="1383567"/>
          </a:xfrm>
        </xdr:grpSpPr>
        <xdr:sp macro="" textlink="">
          <xdr:nvSpPr>
            <xdr:cNvPr id="6" name="Shape 5">
              <a:extLst>
                <a:ext uri="{FF2B5EF4-FFF2-40B4-BE49-F238E27FC236}">
                  <a16:creationId xmlns:a16="http://schemas.microsoft.com/office/drawing/2014/main" id="{5931CA1F-0EDA-B0AF-7FA4-7852B83D770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 name="Shape 22">
              <a:extLst>
                <a:ext uri="{FF2B5EF4-FFF2-40B4-BE49-F238E27FC236}">
                  <a16:creationId xmlns:a16="http://schemas.microsoft.com/office/drawing/2014/main" id="{3A789EEB-74D8-1DD9-E06A-4924459D9881}"/>
                </a:ext>
              </a:extLst>
            </xdr:cNvPr>
            <xdr:cNvGrpSpPr/>
          </xdr:nvGrpSpPr>
          <xdr:grpSpPr>
            <a:xfrm>
              <a:off x="152399" y="453254"/>
              <a:ext cx="2499729" cy="1383567"/>
              <a:chOff x="152399" y="459938"/>
              <a:chExt cx="2667001" cy="1359337"/>
            </a:xfrm>
          </xdr:grpSpPr>
          <xdr:sp macro="" textlink="">
            <xdr:nvSpPr>
              <xdr:cNvPr id="20" name="Shape 23">
                <a:extLst>
                  <a:ext uri="{FF2B5EF4-FFF2-40B4-BE49-F238E27FC236}">
                    <a16:creationId xmlns:a16="http://schemas.microsoft.com/office/drawing/2014/main" id="{CDF924EE-3022-1AAB-EBE1-380C0D68015C}"/>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lang="en-US" sz="1800" b="1">
                  <a:solidFill>
                    <a:schemeClr val="lt1"/>
                  </a:solidFill>
                </a:endParaRPr>
              </a:p>
            </xdr:txBody>
          </xdr:sp>
          <xdr:sp macro="" textlink="">
            <xdr:nvSpPr>
              <xdr:cNvPr id="21" name="Shape 24">
                <a:extLst>
                  <a:ext uri="{FF2B5EF4-FFF2-40B4-BE49-F238E27FC236}">
                    <a16:creationId xmlns:a16="http://schemas.microsoft.com/office/drawing/2014/main" id="{FECFF1E6-8D70-AEEC-BC45-23988FF65FC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8" name="Shape 25">
              <a:extLst>
                <a:ext uri="{FF2B5EF4-FFF2-40B4-BE49-F238E27FC236}">
                  <a16:creationId xmlns:a16="http://schemas.microsoft.com/office/drawing/2014/main" id="{31F0BB02-8120-9413-BC71-6F56DA96D67A}"/>
                </a:ext>
              </a:extLst>
            </xdr:cNvPr>
            <xdr:cNvGrpSpPr/>
          </xdr:nvGrpSpPr>
          <xdr:grpSpPr>
            <a:xfrm>
              <a:off x="2699752" y="453254"/>
              <a:ext cx="2490203" cy="1383567"/>
              <a:chOff x="152399" y="459938"/>
              <a:chExt cx="2667001" cy="1359337"/>
            </a:xfrm>
          </xdr:grpSpPr>
          <xdr:sp macro="" textlink="' KPIs'!$F$17">
            <xdr:nvSpPr>
              <xdr:cNvPr id="18" name="Shape 26">
                <a:extLst>
                  <a:ext uri="{FF2B5EF4-FFF2-40B4-BE49-F238E27FC236}">
                    <a16:creationId xmlns:a16="http://schemas.microsoft.com/office/drawing/2014/main" id="{2F30E15D-EA54-7443-E246-B008CBC7793F}"/>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19" name="Shape 27">
                <a:extLst>
                  <a:ext uri="{FF2B5EF4-FFF2-40B4-BE49-F238E27FC236}">
                    <a16:creationId xmlns:a16="http://schemas.microsoft.com/office/drawing/2014/main" id="{64A98E71-4006-524A-7CC8-174AEC4A813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9" name="Shape 28">
              <a:extLst>
                <a:ext uri="{FF2B5EF4-FFF2-40B4-BE49-F238E27FC236}">
                  <a16:creationId xmlns:a16="http://schemas.microsoft.com/office/drawing/2014/main" id="{F11C4A7A-4864-474F-10AE-59B9792170FF}"/>
                </a:ext>
              </a:extLst>
            </xdr:cNvPr>
            <xdr:cNvGrpSpPr/>
          </xdr:nvGrpSpPr>
          <xdr:grpSpPr>
            <a:xfrm>
              <a:off x="5256629" y="453254"/>
              <a:ext cx="2452104" cy="1383567"/>
              <a:chOff x="152399" y="459938"/>
              <a:chExt cx="2667001" cy="1359337"/>
            </a:xfrm>
          </xdr:grpSpPr>
          <xdr:sp macro="" textlink="">
            <xdr:nvSpPr>
              <xdr:cNvPr id="16" name="Shape 29">
                <a:extLst>
                  <a:ext uri="{FF2B5EF4-FFF2-40B4-BE49-F238E27FC236}">
                    <a16:creationId xmlns:a16="http://schemas.microsoft.com/office/drawing/2014/main" id="{716BB1EA-6EE2-206B-3239-FF2217A43417}"/>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7" name="Shape 30">
                <a:extLst>
                  <a:ext uri="{FF2B5EF4-FFF2-40B4-BE49-F238E27FC236}">
                    <a16:creationId xmlns:a16="http://schemas.microsoft.com/office/drawing/2014/main" id="{B1433A21-6326-AA69-0287-95630D9B931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0" name="Shape 31">
              <a:extLst>
                <a:ext uri="{FF2B5EF4-FFF2-40B4-BE49-F238E27FC236}">
                  <a16:creationId xmlns:a16="http://schemas.microsoft.com/office/drawing/2014/main" id="{57A96929-9DDB-517A-93E0-FEA1A8ADDEB4}"/>
                </a:ext>
              </a:extLst>
            </xdr:cNvPr>
            <xdr:cNvGrpSpPr/>
          </xdr:nvGrpSpPr>
          <xdr:grpSpPr>
            <a:xfrm>
              <a:off x="7756358" y="453254"/>
              <a:ext cx="2394953" cy="1383567"/>
              <a:chOff x="152399" y="459938"/>
              <a:chExt cx="2667001" cy="1359337"/>
            </a:xfrm>
          </xdr:grpSpPr>
          <xdr:sp macro="" textlink="">
            <xdr:nvSpPr>
              <xdr:cNvPr id="14" name="Shape 32">
                <a:extLst>
                  <a:ext uri="{FF2B5EF4-FFF2-40B4-BE49-F238E27FC236}">
                    <a16:creationId xmlns:a16="http://schemas.microsoft.com/office/drawing/2014/main" id="{3B321AB9-86CA-021A-4716-C6565C009A5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 name="Shape 33">
                <a:extLst>
                  <a:ext uri="{FF2B5EF4-FFF2-40B4-BE49-F238E27FC236}">
                    <a16:creationId xmlns:a16="http://schemas.microsoft.com/office/drawing/2014/main" id="{ED31BB79-723D-C435-C1AC-109EE60ABD4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1" name="Shape 34">
              <a:extLst>
                <a:ext uri="{FF2B5EF4-FFF2-40B4-BE49-F238E27FC236}">
                  <a16:creationId xmlns:a16="http://schemas.microsoft.com/office/drawing/2014/main" id="{780D337F-3079-9D31-F1EE-3475BB80BFD2}"/>
                </a:ext>
              </a:extLst>
            </xdr:cNvPr>
            <xdr:cNvGrpSpPr/>
          </xdr:nvGrpSpPr>
          <xdr:grpSpPr>
            <a:xfrm>
              <a:off x="10208461" y="453254"/>
              <a:ext cx="2442577" cy="1383567"/>
              <a:chOff x="152399" y="459938"/>
              <a:chExt cx="2667001" cy="1359337"/>
            </a:xfrm>
          </xdr:grpSpPr>
          <xdr:sp macro="" textlink="">
            <xdr:nvSpPr>
              <xdr:cNvPr id="12" name="Shape 35">
                <a:extLst>
                  <a:ext uri="{FF2B5EF4-FFF2-40B4-BE49-F238E27FC236}">
                    <a16:creationId xmlns:a16="http://schemas.microsoft.com/office/drawing/2014/main" id="{A5C70742-0347-89FA-EA5C-E9E426A5381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6">
                <a:extLst>
                  <a:ext uri="{FF2B5EF4-FFF2-40B4-BE49-F238E27FC236}">
                    <a16:creationId xmlns:a16="http://schemas.microsoft.com/office/drawing/2014/main" id="{8231422B-5AE7-FE27-104C-E6D2C601F37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361950</xdr:colOff>
      <xdr:row>5</xdr:row>
      <xdr:rowOff>177800</xdr:rowOff>
    </xdr:from>
    <xdr:to>
      <xdr:col>3</xdr:col>
      <xdr:colOff>336550</xdr:colOff>
      <xdr:row>8</xdr:row>
      <xdr:rowOff>101600</xdr:rowOff>
    </xdr:to>
    <xdr:graphicFrame macro="">
      <xdr:nvGraphicFramePr>
        <xdr:cNvPr id="22" name="Chart 21">
          <a:extLst>
            <a:ext uri="{FF2B5EF4-FFF2-40B4-BE49-F238E27FC236}">
              <a16:creationId xmlns:a16="http://schemas.microsoft.com/office/drawing/2014/main" id="{561A5145-EBA7-441F-9BC2-D03773DD9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196850</xdr:colOff>
      <xdr:row>8</xdr:row>
      <xdr:rowOff>63500</xdr:rowOff>
    </xdr:from>
    <xdr:to>
      <xdr:col>3</xdr:col>
      <xdr:colOff>577850</xdr:colOff>
      <xdr:row>10</xdr:row>
      <xdr:rowOff>25400</xdr:rowOff>
    </xdr:to>
    <xdr:sp macro="" textlink="">
      <xdr:nvSpPr>
        <xdr:cNvPr id="23" name="Rectangle: Rounded Corners 22">
          <a:extLst>
            <a:ext uri="{FF2B5EF4-FFF2-40B4-BE49-F238E27FC236}">
              <a16:creationId xmlns:a16="http://schemas.microsoft.com/office/drawing/2014/main" id="{5AEDAEE8-FE5F-3214-7EDE-D7AD7A0508C4}"/>
            </a:ext>
          </a:extLst>
        </xdr:cNvPr>
        <xdr:cNvSpPr/>
      </xdr:nvSpPr>
      <xdr:spPr>
        <a:xfrm>
          <a:off x="196850" y="1536700"/>
          <a:ext cx="2209800" cy="330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n>
                <a:noFill/>
              </a:ln>
              <a:latin typeface="Lato black" panose="020F0502020204030203" pitchFamily="34" charset="0"/>
              <a:ea typeface="Lato black" panose="020F0502020204030203" pitchFamily="34" charset="0"/>
              <a:cs typeface="Lato black" panose="020F0502020204030203" pitchFamily="34" charset="0"/>
            </a:rPr>
            <a:t>YOY</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r>
            <a:rPr lang="en-IN" sz="1100" b="1" baseline="0">
              <a:ln>
                <a:noFill/>
              </a:ln>
              <a:latin typeface="Lato black" panose="020F0502020204030203" pitchFamily="34" charset="0"/>
              <a:ea typeface="Lato black" panose="020F0502020204030203" pitchFamily="34" charset="0"/>
              <a:cs typeface="Lato black" panose="020F0502020204030203" pitchFamily="34" charset="0"/>
            </a:rPr>
            <a:t>GROWTH</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endParaRPr lang="en-IN" sz="1200">
            <a:ln>
              <a:noFill/>
            </a:ln>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292100</xdr:colOff>
          <xdr:row>8</xdr:row>
          <xdr:rowOff>114388</xdr:rowOff>
        </xdr:from>
        <xdr:to>
          <xdr:col>3</xdr:col>
          <xdr:colOff>520700</xdr:colOff>
          <xdr:row>9</xdr:row>
          <xdr:rowOff>158750</xdr:rowOff>
        </xdr:to>
        <xdr:pic>
          <xdr:nvPicPr>
            <xdr:cNvPr id="26" name="Picture 25">
              <a:extLst>
                <a:ext uri="{FF2B5EF4-FFF2-40B4-BE49-F238E27FC236}">
                  <a16:creationId xmlns:a16="http://schemas.microsoft.com/office/drawing/2014/main" id="{C0D2FBC7-D241-B0A5-C081-24C62044D7FE}"/>
                </a:ext>
              </a:extLst>
            </xdr:cNvPr>
            <xdr:cNvPicPr>
              <a:picLocks noChangeAspect="1" noChangeArrowheads="1"/>
              <a:extLst>
                <a:ext uri="{84589F7E-364E-4C9E-8A38-B11213B215E9}">
                  <a14:cameraTool cellRange="'KPI YOY'!$B$9" spid="_x0000_s12557"/>
                </a:ext>
              </a:extLst>
            </xdr:cNvPicPr>
          </xdr:nvPicPr>
          <xdr:blipFill>
            <a:blip xmlns:r="http://schemas.openxmlformats.org/officeDocument/2006/relationships" r:embed="rId2"/>
            <a:srcRect/>
            <a:stretch>
              <a:fillRect/>
            </a:stretch>
          </xdr:blipFill>
          <xdr:spPr bwMode="auto">
            <a:xfrm>
              <a:off x="1511300" y="1587588"/>
              <a:ext cx="838200" cy="228512"/>
            </a:xfrm>
            <a:prstGeom prst="rect">
              <a:avLst/>
            </a:prstGeom>
            <a:noFill/>
            <a:ln>
              <a:noFill/>
            </a:ln>
          </xdr:spPr>
        </xdr:pic>
        <xdr:clientData/>
      </xdr:twoCellAnchor>
    </mc:Choice>
    <mc:Fallback/>
  </mc:AlternateContent>
  <xdr:twoCellAnchor>
    <xdr:from>
      <xdr:col>0</xdr:col>
      <xdr:colOff>184150</xdr:colOff>
      <xdr:row>4</xdr:row>
      <xdr:rowOff>82550</xdr:rowOff>
    </xdr:from>
    <xdr:to>
      <xdr:col>3</xdr:col>
      <xdr:colOff>552450</xdr:colOff>
      <xdr:row>6</xdr:row>
      <xdr:rowOff>38100</xdr:rowOff>
    </xdr:to>
    <xdr:sp macro="" textlink="' KPIs'!$B$17">
      <xdr:nvSpPr>
        <xdr:cNvPr id="27" name="Rectangle: Rounded Corners 26">
          <a:extLst>
            <a:ext uri="{FF2B5EF4-FFF2-40B4-BE49-F238E27FC236}">
              <a16:creationId xmlns:a16="http://schemas.microsoft.com/office/drawing/2014/main" id="{DB36F2FA-FE3B-D6FF-B74A-30CC9F65858E}"/>
            </a:ext>
          </a:extLst>
        </xdr:cNvPr>
        <xdr:cNvSpPr/>
      </xdr:nvSpPr>
      <xdr:spPr>
        <a:xfrm>
          <a:off x="184150" y="819150"/>
          <a:ext cx="2197100" cy="3238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32D843-513B-4AD1-8714-CF8C9F0BB6A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152400</xdr:colOff>
      <xdr:row>4</xdr:row>
      <xdr:rowOff>63500</xdr:rowOff>
    </xdr:from>
    <xdr:to>
      <xdr:col>7</xdr:col>
      <xdr:colOff>520700</xdr:colOff>
      <xdr:row>6</xdr:row>
      <xdr:rowOff>19050</xdr:rowOff>
    </xdr:to>
    <xdr:sp macro="" textlink="' KPIs'!$F$17">
      <xdr:nvSpPr>
        <xdr:cNvPr id="28" name="Rectangle: Rounded Corners 27">
          <a:extLst>
            <a:ext uri="{FF2B5EF4-FFF2-40B4-BE49-F238E27FC236}">
              <a16:creationId xmlns:a16="http://schemas.microsoft.com/office/drawing/2014/main" id="{1433F9EB-87A7-4F74-AD09-56DB3E3CF0A2}"/>
            </a:ext>
          </a:extLst>
        </xdr:cNvPr>
        <xdr:cNvSpPr/>
      </xdr:nvSpPr>
      <xdr:spPr>
        <a:xfrm>
          <a:off x="2607733" y="825500"/>
          <a:ext cx="2209800" cy="3365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CE6207-1DEB-40AE-8D1B-8760C1F6253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158750</xdr:colOff>
      <xdr:row>8</xdr:row>
      <xdr:rowOff>63500</xdr:rowOff>
    </xdr:from>
    <xdr:to>
      <xdr:col>7</xdr:col>
      <xdr:colOff>539750</xdr:colOff>
      <xdr:row>10</xdr:row>
      <xdr:rowOff>25400</xdr:rowOff>
    </xdr:to>
    <xdr:sp macro="" textlink="">
      <xdr:nvSpPr>
        <xdr:cNvPr id="29" name="Rectangle: Rounded Corners 28">
          <a:extLst>
            <a:ext uri="{FF2B5EF4-FFF2-40B4-BE49-F238E27FC236}">
              <a16:creationId xmlns:a16="http://schemas.microsoft.com/office/drawing/2014/main" id="{E6934C45-E8B9-4399-AEDB-C6CB3A7EDB62}"/>
            </a:ext>
          </a:extLst>
        </xdr:cNvPr>
        <xdr:cNvSpPr/>
      </xdr:nvSpPr>
      <xdr:spPr>
        <a:xfrm>
          <a:off x="2597150" y="1536700"/>
          <a:ext cx="2209800" cy="330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n>
                <a:noFill/>
              </a:ln>
              <a:latin typeface="Lato black" panose="020F0502020204030203" pitchFamily="34" charset="0"/>
              <a:ea typeface="Lato black" panose="020F0502020204030203" pitchFamily="34" charset="0"/>
              <a:cs typeface="Lato black" panose="020F0502020204030203" pitchFamily="34" charset="0"/>
            </a:rPr>
            <a:t>YOY</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r>
            <a:rPr lang="en-IN" sz="1100" b="1" baseline="0">
              <a:ln>
                <a:noFill/>
              </a:ln>
              <a:latin typeface="Lato black" panose="020F0502020204030203" pitchFamily="34" charset="0"/>
              <a:ea typeface="Lato black" panose="020F0502020204030203" pitchFamily="34" charset="0"/>
              <a:cs typeface="Lato black" panose="020F0502020204030203" pitchFamily="34" charset="0"/>
            </a:rPr>
            <a:t>GROWTH</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endParaRPr lang="en-IN" sz="1200">
            <a:ln>
              <a:noFill/>
            </a:ln>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247650</xdr:colOff>
          <xdr:row>8</xdr:row>
          <xdr:rowOff>120650</xdr:rowOff>
        </xdr:from>
        <xdr:to>
          <xdr:col>7</xdr:col>
          <xdr:colOff>469900</xdr:colOff>
          <xdr:row>9</xdr:row>
          <xdr:rowOff>177800</xdr:rowOff>
        </xdr:to>
        <xdr:pic>
          <xdr:nvPicPr>
            <xdr:cNvPr id="31" name="Picture 30">
              <a:extLst>
                <a:ext uri="{FF2B5EF4-FFF2-40B4-BE49-F238E27FC236}">
                  <a16:creationId xmlns:a16="http://schemas.microsoft.com/office/drawing/2014/main" id="{5DCB59E6-238D-7B99-4408-16285439D434}"/>
                </a:ext>
              </a:extLst>
            </xdr:cNvPr>
            <xdr:cNvPicPr>
              <a:picLocks noChangeAspect="1" noChangeArrowheads="1"/>
              <a:extLst>
                <a:ext uri="{84589F7E-364E-4C9E-8A38-B11213B215E9}">
                  <a14:cameraTool cellRange="'KPI YOY'!$D$9" spid="_x0000_s12558"/>
                </a:ext>
              </a:extLst>
            </xdr:cNvPicPr>
          </xdr:nvPicPr>
          <xdr:blipFill>
            <a:blip xmlns:r="http://schemas.openxmlformats.org/officeDocument/2006/relationships" r:embed="rId3"/>
            <a:srcRect/>
            <a:stretch>
              <a:fillRect/>
            </a:stretch>
          </xdr:blipFill>
          <xdr:spPr bwMode="auto">
            <a:xfrm>
              <a:off x="3905250" y="1593850"/>
              <a:ext cx="831850" cy="241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101600</xdr:colOff>
      <xdr:row>4</xdr:row>
      <xdr:rowOff>76200</xdr:rowOff>
    </xdr:from>
    <xdr:to>
      <xdr:col>11</xdr:col>
      <xdr:colOff>469900</xdr:colOff>
      <xdr:row>6</xdr:row>
      <xdr:rowOff>31750</xdr:rowOff>
    </xdr:to>
    <xdr:sp macro="" textlink="' KPIs'!$J$17">
      <xdr:nvSpPr>
        <xdr:cNvPr id="32" name="Rectangle: Rounded Corners 31">
          <a:extLst>
            <a:ext uri="{FF2B5EF4-FFF2-40B4-BE49-F238E27FC236}">
              <a16:creationId xmlns:a16="http://schemas.microsoft.com/office/drawing/2014/main" id="{1442E57A-F6F2-4F7F-80B6-0BAF5052AD5D}"/>
            </a:ext>
          </a:extLst>
        </xdr:cNvPr>
        <xdr:cNvSpPr/>
      </xdr:nvSpPr>
      <xdr:spPr>
        <a:xfrm>
          <a:off x="4978400" y="812800"/>
          <a:ext cx="2197100" cy="3238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14C76B-F06B-415A-A385-CE9CC8C2A71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3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6350</xdr:colOff>
      <xdr:row>4</xdr:row>
      <xdr:rowOff>69850</xdr:rowOff>
    </xdr:from>
    <xdr:to>
      <xdr:col>15</xdr:col>
      <xdr:colOff>374650</xdr:colOff>
      <xdr:row>6</xdr:row>
      <xdr:rowOff>25400</xdr:rowOff>
    </xdr:to>
    <xdr:sp macro="" textlink="' KPIs'!$N$17">
      <xdr:nvSpPr>
        <xdr:cNvPr id="33" name="Rectangle: Rounded Corners 32">
          <a:extLst>
            <a:ext uri="{FF2B5EF4-FFF2-40B4-BE49-F238E27FC236}">
              <a16:creationId xmlns:a16="http://schemas.microsoft.com/office/drawing/2014/main" id="{4F0F2649-5828-4FD3-8A34-E0F2021B3141}"/>
            </a:ext>
          </a:extLst>
        </xdr:cNvPr>
        <xdr:cNvSpPr/>
      </xdr:nvSpPr>
      <xdr:spPr>
        <a:xfrm>
          <a:off x="7321550" y="806450"/>
          <a:ext cx="2197100" cy="3238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1293B4-414E-44CE-A8A3-5D8BE41CE5C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3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508000</xdr:colOff>
      <xdr:row>4</xdr:row>
      <xdr:rowOff>57150</xdr:rowOff>
    </xdr:from>
    <xdr:to>
      <xdr:col>19</xdr:col>
      <xdr:colOff>266700</xdr:colOff>
      <xdr:row>6</xdr:row>
      <xdr:rowOff>12700</xdr:rowOff>
    </xdr:to>
    <xdr:sp macro="" textlink="' KPIs'!$R$17">
      <xdr:nvSpPr>
        <xdr:cNvPr id="34" name="Rectangle: Rounded Corners 33">
          <a:extLst>
            <a:ext uri="{FF2B5EF4-FFF2-40B4-BE49-F238E27FC236}">
              <a16:creationId xmlns:a16="http://schemas.microsoft.com/office/drawing/2014/main" id="{F0B9E76C-1052-4122-834C-FED868CDE848}"/>
            </a:ext>
          </a:extLst>
        </xdr:cNvPr>
        <xdr:cNvSpPr/>
      </xdr:nvSpPr>
      <xdr:spPr>
        <a:xfrm>
          <a:off x="9652000" y="793750"/>
          <a:ext cx="2197100" cy="3238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C3AE750-ED5C-41B9-A58A-B77CB4F86E8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3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95250</xdr:colOff>
      <xdr:row>8</xdr:row>
      <xdr:rowOff>76200</xdr:rowOff>
    </xdr:from>
    <xdr:to>
      <xdr:col>11</xdr:col>
      <xdr:colOff>476250</xdr:colOff>
      <xdr:row>10</xdr:row>
      <xdr:rowOff>38100</xdr:rowOff>
    </xdr:to>
    <xdr:sp macro="" textlink="">
      <xdr:nvSpPr>
        <xdr:cNvPr id="35" name="Rectangle: Rounded Corners 34">
          <a:extLst>
            <a:ext uri="{FF2B5EF4-FFF2-40B4-BE49-F238E27FC236}">
              <a16:creationId xmlns:a16="http://schemas.microsoft.com/office/drawing/2014/main" id="{20863FFC-38AF-464A-90A3-E9FA90F2C922}"/>
            </a:ext>
          </a:extLst>
        </xdr:cNvPr>
        <xdr:cNvSpPr/>
      </xdr:nvSpPr>
      <xdr:spPr>
        <a:xfrm>
          <a:off x="4972050" y="1549400"/>
          <a:ext cx="2209800" cy="330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n>
                <a:noFill/>
              </a:ln>
              <a:latin typeface="Lato black" panose="020F0502020204030203" pitchFamily="34" charset="0"/>
              <a:ea typeface="Lato black" panose="020F0502020204030203" pitchFamily="34" charset="0"/>
              <a:cs typeface="Lato black" panose="020F0502020204030203" pitchFamily="34" charset="0"/>
            </a:rPr>
            <a:t>YOY</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r>
            <a:rPr lang="en-IN" sz="1100" b="1" baseline="0">
              <a:ln>
                <a:noFill/>
              </a:ln>
              <a:latin typeface="Lato black" panose="020F0502020204030203" pitchFamily="34" charset="0"/>
              <a:ea typeface="Lato black" panose="020F0502020204030203" pitchFamily="34" charset="0"/>
              <a:cs typeface="Lato black" panose="020F0502020204030203" pitchFamily="34" charset="0"/>
            </a:rPr>
            <a:t>GROWTH</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endParaRPr lang="en-IN" sz="1200">
            <a:ln>
              <a:noFill/>
            </a:ln>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590550</xdr:colOff>
      <xdr:row>8</xdr:row>
      <xdr:rowOff>63500</xdr:rowOff>
    </xdr:from>
    <xdr:to>
      <xdr:col>15</xdr:col>
      <xdr:colOff>361950</xdr:colOff>
      <xdr:row>10</xdr:row>
      <xdr:rowOff>25400</xdr:rowOff>
    </xdr:to>
    <xdr:sp macro="" textlink="">
      <xdr:nvSpPr>
        <xdr:cNvPr id="36" name="Rectangle: Rounded Corners 35">
          <a:extLst>
            <a:ext uri="{FF2B5EF4-FFF2-40B4-BE49-F238E27FC236}">
              <a16:creationId xmlns:a16="http://schemas.microsoft.com/office/drawing/2014/main" id="{EBA89024-FF35-4729-AEF5-617B2D4CF8B3}"/>
            </a:ext>
          </a:extLst>
        </xdr:cNvPr>
        <xdr:cNvSpPr/>
      </xdr:nvSpPr>
      <xdr:spPr>
        <a:xfrm>
          <a:off x="7296150" y="1536700"/>
          <a:ext cx="2209800" cy="330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n>
                <a:noFill/>
              </a:ln>
              <a:latin typeface="Lato black" panose="020F0502020204030203" pitchFamily="34" charset="0"/>
              <a:ea typeface="Lato black" panose="020F0502020204030203" pitchFamily="34" charset="0"/>
              <a:cs typeface="Lato black" panose="020F0502020204030203" pitchFamily="34" charset="0"/>
            </a:rPr>
            <a:t>YOY</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r>
            <a:rPr lang="en-IN" sz="1100" b="1" baseline="0">
              <a:ln>
                <a:noFill/>
              </a:ln>
              <a:latin typeface="Lato black" panose="020F0502020204030203" pitchFamily="34" charset="0"/>
              <a:ea typeface="Lato black" panose="020F0502020204030203" pitchFamily="34" charset="0"/>
              <a:cs typeface="Lato black" panose="020F0502020204030203" pitchFamily="34" charset="0"/>
            </a:rPr>
            <a:t>GROWTH</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endParaRPr lang="en-IN" sz="1200">
            <a:ln>
              <a:noFill/>
            </a:ln>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501650</xdr:colOff>
      <xdr:row>8</xdr:row>
      <xdr:rowOff>76200</xdr:rowOff>
    </xdr:from>
    <xdr:to>
      <xdr:col>19</xdr:col>
      <xdr:colOff>273050</xdr:colOff>
      <xdr:row>10</xdr:row>
      <xdr:rowOff>38100</xdr:rowOff>
    </xdr:to>
    <xdr:sp macro="" textlink="">
      <xdr:nvSpPr>
        <xdr:cNvPr id="37" name="Rectangle: Rounded Corners 36">
          <a:extLst>
            <a:ext uri="{FF2B5EF4-FFF2-40B4-BE49-F238E27FC236}">
              <a16:creationId xmlns:a16="http://schemas.microsoft.com/office/drawing/2014/main" id="{C316DC3B-574E-4B4F-BB23-DD0D44DF17D3}"/>
            </a:ext>
          </a:extLst>
        </xdr:cNvPr>
        <xdr:cNvSpPr/>
      </xdr:nvSpPr>
      <xdr:spPr>
        <a:xfrm>
          <a:off x="9645650" y="1549400"/>
          <a:ext cx="2209800" cy="3302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n>
                <a:noFill/>
              </a:ln>
              <a:latin typeface="Lato black" panose="020F0502020204030203" pitchFamily="34" charset="0"/>
              <a:ea typeface="Lato black" panose="020F0502020204030203" pitchFamily="34" charset="0"/>
              <a:cs typeface="Lato black" panose="020F0502020204030203" pitchFamily="34" charset="0"/>
            </a:rPr>
            <a:t>YOY</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r>
            <a:rPr lang="en-IN" sz="1100" b="1" baseline="0">
              <a:ln>
                <a:noFill/>
              </a:ln>
              <a:latin typeface="Lato black" panose="020F0502020204030203" pitchFamily="34" charset="0"/>
              <a:ea typeface="Lato black" panose="020F0502020204030203" pitchFamily="34" charset="0"/>
              <a:cs typeface="Lato black" panose="020F0502020204030203" pitchFamily="34" charset="0"/>
            </a:rPr>
            <a:t>GROWTH</a:t>
          </a:r>
          <a:r>
            <a:rPr lang="en-IN" sz="1200" baseline="0">
              <a:ln>
                <a:noFill/>
              </a:ln>
              <a:latin typeface="Lato black" panose="020F0502020204030203" pitchFamily="34" charset="0"/>
              <a:ea typeface="Lato black" panose="020F0502020204030203" pitchFamily="34" charset="0"/>
              <a:cs typeface="Lato black" panose="020F0502020204030203" pitchFamily="34" charset="0"/>
            </a:rPr>
            <a:t> </a:t>
          </a:r>
          <a:endParaRPr lang="en-IN" sz="1200">
            <a:ln>
              <a:noFill/>
            </a:ln>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10</xdr:col>
          <xdr:colOff>146050</xdr:colOff>
          <xdr:row>8</xdr:row>
          <xdr:rowOff>114300</xdr:rowOff>
        </xdr:from>
        <xdr:to>
          <xdr:col>11</xdr:col>
          <xdr:colOff>419100</xdr:colOff>
          <xdr:row>10</xdr:row>
          <xdr:rowOff>6350</xdr:rowOff>
        </xdr:to>
        <xdr:pic>
          <xdr:nvPicPr>
            <xdr:cNvPr id="39" name="Picture 38">
              <a:extLst>
                <a:ext uri="{FF2B5EF4-FFF2-40B4-BE49-F238E27FC236}">
                  <a16:creationId xmlns:a16="http://schemas.microsoft.com/office/drawing/2014/main" id="{A99A3808-FAA2-F445-592C-6182364E279B}"/>
                </a:ext>
              </a:extLst>
            </xdr:cNvPr>
            <xdr:cNvPicPr>
              <a:picLocks noChangeAspect="1" noChangeArrowheads="1"/>
              <a:extLst>
                <a:ext uri="{84589F7E-364E-4C9E-8A38-B11213B215E9}">
                  <a14:cameraTool cellRange="'KPI YOY'!$E$9" spid="_x0000_s12559"/>
                </a:ext>
              </a:extLst>
            </xdr:cNvPicPr>
          </xdr:nvPicPr>
          <xdr:blipFill>
            <a:blip xmlns:r="http://schemas.openxmlformats.org/officeDocument/2006/relationships" r:embed="rId4"/>
            <a:srcRect/>
            <a:stretch>
              <a:fillRect/>
            </a:stretch>
          </xdr:blipFill>
          <xdr:spPr bwMode="auto">
            <a:xfrm>
              <a:off x="6242050" y="1587500"/>
              <a:ext cx="882650" cy="2603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592757</xdr:colOff>
          <xdr:row>8</xdr:row>
          <xdr:rowOff>107950</xdr:rowOff>
        </xdr:from>
        <xdr:to>
          <xdr:col>15</xdr:col>
          <xdr:colOff>317498</xdr:colOff>
          <xdr:row>9</xdr:row>
          <xdr:rowOff>177800</xdr:rowOff>
        </xdr:to>
        <xdr:pic>
          <xdr:nvPicPr>
            <xdr:cNvPr id="41" name="Picture 40">
              <a:extLst>
                <a:ext uri="{FF2B5EF4-FFF2-40B4-BE49-F238E27FC236}">
                  <a16:creationId xmlns:a16="http://schemas.microsoft.com/office/drawing/2014/main" id="{E75ECC4A-8CB1-AFE6-C119-649B6864ADB6}"/>
                </a:ext>
              </a:extLst>
            </xdr:cNvPr>
            <xdr:cNvPicPr>
              <a:picLocks noChangeAspect="1" noChangeArrowheads="1"/>
              <a:extLst>
                <a:ext uri="{84589F7E-364E-4C9E-8A38-B11213B215E9}">
                  <a14:cameraTool cellRange="'KPI YOY'!$C$9" spid="_x0000_s12560"/>
                </a:ext>
              </a:extLst>
            </xdr:cNvPicPr>
          </xdr:nvPicPr>
          <xdr:blipFill>
            <a:blip xmlns:r="http://schemas.openxmlformats.org/officeDocument/2006/relationships" r:embed="rId5"/>
            <a:srcRect/>
            <a:stretch>
              <a:fillRect/>
            </a:stretch>
          </xdr:blipFill>
          <xdr:spPr bwMode="auto">
            <a:xfrm>
              <a:off x="8517557" y="1581150"/>
              <a:ext cx="943941"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533400</xdr:colOff>
          <xdr:row>8</xdr:row>
          <xdr:rowOff>139700</xdr:rowOff>
        </xdr:from>
        <xdr:to>
          <xdr:col>19</xdr:col>
          <xdr:colOff>215900</xdr:colOff>
          <xdr:row>10</xdr:row>
          <xdr:rowOff>19050</xdr:rowOff>
        </xdr:to>
        <xdr:pic>
          <xdr:nvPicPr>
            <xdr:cNvPr id="42" name="Picture 41">
              <a:extLst>
                <a:ext uri="{FF2B5EF4-FFF2-40B4-BE49-F238E27FC236}">
                  <a16:creationId xmlns:a16="http://schemas.microsoft.com/office/drawing/2014/main" id="{89AC281C-6BF4-BB51-F97B-5FE8F0B4FB84}"/>
                </a:ext>
              </a:extLst>
            </xdr:cNvPr>
            <xdr:cNvPicPr>
              <a:picLocks noChangeAspect="1" noChangeArrowheads="1"/>
              <a:extLst>
                <a:ext uri="{84589F7E-364E-4C9E-8A38-B11213B215E9}">
                  <a14:cameraTool cellRange="'KPI YOY'!$F$9" spid="_x0000_s12561"/>
                </a:ext>
              </a:extLst>
            </xdr:cNvPicPr>
          </xdr:nvPicPr>
          <xdr:blipFill>
            <a:blip xmlns:r="http://schemas.openxmlformats.org/officeDocument/2006/relationships" r:embed="rId6"/>
            <a:srcRect/>
            <a:stretch>
              <a:fillRect/>
            </a:stretch>
          </xdr:blipFill>
          <xdr:spPr bwMode="auto">
            <a:xfrm>
              <a:off x="10896600" y="1612900"/>
              <a:ext cx="901700" cy="247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317500</xdr:colOff>
      <xdr:row>6</xdr:row>
      <xdr:rowOff>12700</xdr:rowOff>
    </xdr:from>
    <xdr:to>
      <xdr:col>7</xdr:col>
      <xdr:colOff>355600</xdr:colOff>
      <xdr:row>8</xdr:row>
      <xdr:rowOff>73025</xdr:rowOff>
    </xdr:to>
    <xdr:graphicFrame macro="">
      <xdr:nvGraphicFramePr>
        <xdr:cNvPr id="43" name="Chart 42">
          <a:extLst>
            <a:ext uri="{FF2B5EF4-FFF2-40B4-BE49-F238E27FC236}">
              <a16:creationId xmlns:a16="http://schemas.microsoft.com/office/drawing/2014/main" id="{7459DBF8-3F1E-40A8-A6AD-587DE6AA0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279400</xdr:colOff>
      <xdr:row>6</xdr:row>
      <xdr:rowOff>6350</xdr:rowOff>
    </xdr:from>
    <xdr:to>
      <xdr:col>11</xdr:col>
      <xdr:colOff>279400</xdr:colOff>
      <xdr:row>8</xdr:row>
      <xdr:rowOff>107950</xdr:rowOff>
    </xdr:to>
    <xdr:graphicFrame macro="">
      <xdr:nvGraphicFramePr>
        <xdr:cNvPr id="44" name="Chart 43">
          <a:extLst>
            <a:ext uri="{FF2B5EF4-FFF2-40B4-BE49-F238E27FC236}">
              <a16:creationId xmlns:a16="http://schemas.microsoft.com/office/drawing/2014/main" id="{AADA5965-BE40-4DA6-95E4-C435B611B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196850</xdr:colOff>
      <xdr:row>6</xdr:row>
      <xdr:rowOff>50800</xdr:rowOff>
    </xdr:from>
    <xdr:to>
      <xdr:col>15</xdr:col>
      <xdr:colOff>177800</xdr:colOff>
      <xdr:row>8</xdr:row>
      <xdr:rowOff>73025</xdr:rowOff>
    </xdr:to>
    <xdr:graphicFrame macro="">
      <xdr:nvGraphicFramePr>
        <xdr:cNvPr id="45" name="Chart 44">
          <a:extLst>
            <a:ext uri="{FF2B5EF4-FFF2-40B4-BE49-F238E27FC236}">
              <a16:creationId xmlns:a16="http://schemas.microsoft.com/office/drawing/2014/main" id="{36631719-5CB5-4139-AC91-73683D45D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88900</xdr:colOff>
      <xdr:row>6</xdr:row>
      <xdr:rowOff>44450</xdr:rowOff>
    </xdr:from>
    <xdr:to>
      <xdr:col>19</xdr:col>
      <xdr:colOff>69850</xdr:colOff>
      <xdr:row>8</xdr:row>
      <xdr:rowOff>123825</xdr:rowOff>
    </xdr:to>
    <xdr:graphicFrame macro="">
      <xdr:nvGraphicFramePr>
        <xdr:cNvPr id="46" name="Chart 45">
          <a:extLst>
            <a:ext uri="{FF2B5EF4-FFF2-40B4-BE49-F238E27FC236}">
              <a16:creationId xmlns:a16="http://schemas.microsoft.com/office/drawing/2014/main" id="{4CDEEB20-4F2A-42FE-880B-DB1C98905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88900</xdr:colOff>
      <xdr:row>10</xdr:row>
      <xdr:rowOff>177800</xdr:rowOff>
    </xdr:from>
    <xdr:ext cx="11811000" cy="2057401"/>
    <xdr:grpSp>
      <xdr:nvGrpSpPr>
        <xdr:cNvPr id="47" name="Shape 2">
          <a:extLst>
            <a:ext uri="{FF2B5EF4-FFF2-40B4-BE49-F238E27FC236}">
              <a16:creationId xmlns:a16="http://schemas.microsoft.com/office/drawing/2014/main" id="{E9236E0F-7133-4073-BC6F-60F49E3F7C9E}"/>
            </a:ext>
          </a:extLst>
        </xdr:cNvPr>
        <xdr:cNvGrpSpPr/>
      </xdr:nvGrpSpPr>
      <xdr:grpSpPr>
        <a:xfrm>
          <a:off x="88900" y="2082800"/>
          <a:ext cx="11811000" cy="2057401"/>
          <a:chOff x="0" y="2751300"/>
          <a:chExt cx="10692000" cy="2057401"/>
        </a:xfrm>
      </xdr:grpSpPr>
      <xdr:grpSp>
        <xdr:nvGrpSpPr>
          <xdr:cNvPr id="48" name="Shape 4">
            <a:extLst>
              <a:ext uri="{FF2B5EF4-FFF2-40B4-BE49-F238E27FC236}">
                <a16:creationId xmlns:a16="http://schemas.microsoft.com/office/drawing/2014/main" id="{6803FCF8-B0E8-82B3-BC78-26D11FEB87A1}"/>
              </a:ext>
            </a:extLst>
          </xdr:cNvPr>
          <xdr:cNvGrpSpPr/>
        </xdr:nvGrpSpPr>
        <xdr:grpSpPr>
          <a:xfrm>
            <a:off x="0" y="2751300"/>
            <a:ext cx="10692000" cy="2057401"/>
            <a:chOff x="152400" y="1971674"/>
            <a:chExt cx="12515850" cy="2228851"/>
          </a:xfrm>
        </xdr:grpSpPr>
        <xdr:sp macro="" textlink="">
          <xdr:nvSpPr>
            <xdr:cNvPr id="49" name="Shape 5">
              <a:extLst>
                <a:ext uri="{FF2B5EF4-FFF2-40B4-BE49-F238E27FC236}">
                  <a16:creationId xmlns:a16="http://schemas.microsoft.com/office/drawing/2014/main" id="{F5650AA6-C691-8A1B-33E0-1CD8B1F0195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0" name="Shape 6">
              <a:extLst>
                <a:ext uri="{FF2B5EF4-FFF2-40B4-BE49-F238E27FC236}">
                  <a16:creationId xmlns:a16="http://schemas.microsoft.com/office/drawing/2014/main" id="{17ED8C66-497E-14E1-FBE6-97E669D95C5E}"/>
                </a:ext>
              </a:extLst>
            </xdr:cNvPr>
            <xdr:cNvGrpSpPr/>
          </xdr:nvGrpSpPr>
          <xdr:grpSpPr>
            <a:xfrm>
              <a:off x="152400" y="1971674"/>
              <a:ext cx="5219701" cy="2219325"/>
              <a:chOff x="152400" y="1971674"/>
              <a:chExt cx="5219701" cy="2219325"/>
            </a:xfrm>
          </xdr:grpSpPr>
          <xdr:sp macro="" textlink="">
            <xdr:nvSpPr>
              <xdr:cNvPr id="57" name="Shape 7">
                <a:extLst>
                  <a:ext uri="{FF2B5EF4-FFF2-40B4-BE49-F238E27FC236}">
                    <a16:creationId xmlns:a16="http://schemas.microsoft.com/office/drawing/2014/main" id="{80B4856C-41E6-CBBD-A940-85A3954F2F80}"/>
                  </a:ext>
                </a:extLst>
              </xdr:cNvPr>
              <xdr:cNvSpPr/>
            </xdr:nvSpPr>
            <xdr:spPr>
              <a:xfrm>
                <a:off x="152400" y="1971674"/>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8">
                <a:extLst>
                  <a:ext uri="{FF2B5EF4-FFF2-40B4-BE49-F238E27FC236}">
                    <a16:creationId xmlns:a16="http://schemas.microsoft.com/office/drawing/2014/main" id="{C9216483-6FB2-E6CB-DAE3-BCD925E4599A}"/>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1" name="Shape 9">
              <a:extLst>
                <a:ext uri="{FF2B5EF4-FFF2-40B4-BE49-F238E27FC236}">
                  <a16:creationId xmlns:a16="http://schemas.microsoft.com/office/drawing/2014/main" id="{060E2719-2E17-670E-5E01-D980741010DA}"/>
                </a:ext>
              </a:extLst>
            </xdr:cNvPr>
            <xdr:cNvGrpSpPr/>
          </xdr:nvGrpSpPr>
          <xdr:grpSpPr>
            <a:xfrm>
              <a:off x="5448301" y="1971675"/>
              <a:ext cx="4305300" cy="2219325"/>
              <a:chOff x="5448301" y="1971675"/>
              <a:chExt cx="4305300" cy="2219325"/>
            </a:xfrm>
          </xdr:grpSpPr>
          <xdr:sp macro="" textlink="">
            <xdr:nvSpPr>
              <xdr:cNvPr id="55" name="Shape 10">
                <a:extLst>
                  <a:ext uri="{FF2B5EF4-FFF2-40B4-BE49-F238E27FC236}">
                    <a16:creationId xmlns:a16="http://schemas.microsoft.com/office/drawing/2014/main" id="{7C68CB4B-2979-F16B-694C-D826D3A39EB6}"/>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11">
                <a:extLst>
                  <a:ext uri="{FF2B5EF4-FFF2-40B4-BE49-F238E27FC236}">
                    <a16:creationId xmlns:a16="http://schemas.microsoft.com/office/drawing/2014/main" id="{A659EB2A-4B7F-C45E-64D1-C332636B1E28}"/>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52" name="Shape 12">
              <a:extLst>
                <a:ext uri="{FF2B5EF4-FFF2-40B4-BE49-F238E27FC236}">
                  <a16:creationId xmlns:a16="http://schemas.microsoft.com/office/drawing/2014/main" id="{D5BB8847-F1BA-B2D8-AD9E-CC820382FC4C}"/>
                </a:ext>
              </a:extLst>
            </xdr:cNvPr>
            <xdr:cNvGrpSpPr/>
          </xdr:nvGrpSpPr>
          <xdr:grpSpPr>
            <a:xfrm>
              <a:off x="9848850" y="1971675"/>
              <a:ext cx="2819400" cy="2228850"/>
              <a:chOff x="9848850" y="1866900"/>
              <a:chExt cx="2819400" cy="2219325"/>
            </a:xfrm>
          </xdr:grpSpPr>
          <xdr:sp macro="" textlink="">
            <xdr:nvSpPr>
              <xdr:cNvPr id="53" name="Shape 13">
                <a:extLst>
                  <a:ext uri="{FF2B5EF4-FFF2-40B4-BE49-F238E27FC236}">
                    <a16:creationId xmlns:a16="http://schemas.microsoft.com/office/drawing/2014/main" id="{FCA4FBD8-87CF-C742-D69A-08BAD263DF51}"/>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4" name="Shape 14">
                <a:extLst>
                  <a:ext uri="{FF2B5EF4-FFF2-40B4-BE49-F238E27FC236}">
                    <a16:creationId xmlns:a16="http://schemas.microsoft.com/office/drawing/2014/main" id="{FBD10E1D-99CD-DF33-C717-9EEB13F79FD2}"/>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twoCellAnchor>
    <xdr:from>
      <xdr:col>0</xdr:col>
      <xdr:colOff>38100</xdr:colOff>
      <xdr:row>12</xdr:row>
      <xdr:rowOff>95250</xdr:rowOff>
    </xdr:from>
    <xdr:to>
      <xdr:col>8</xdr:col>
      <xdr:colOff>19050</xdr:colOff>
      <xdr:row>22</xdr:row>
      <xdr:rowOff>25400</xdr:rowOff>
    </xdr:to>
    <xdr:graphicFrame macro="">
      <xdr:nvGraphicFramePr>
        <xdr:cNvPr id="59" name="Chart 58">
          <a:extLst>
            <a:ext uri="{FF2B5EF4-FFF2-40B4-BE49-F238E27FC236}">
              <a16:creationId xmlns:a16="http://schemas.microsoft.com/office/drawing/2014/main" id="{5F723D1A-161D-4809-A0E2-E7CAF30E0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234950</xdr:colOff>
      <xdr:row>12</xdr:row>
      <xdr:rowOff>19050</xdr:rowOff>
    </xdr:from>
    <xdr:to>
      <xdr:col>15</xdr:col>
      <xdr:colOff>31750</xdr:colOff>
      <xdr:row>21</xdr:row>
      <xdr:rowOff>139700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BE5BE41B-23B6-431D-B1CA-DE37DA40D9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11750" y="2305050"/>
              <a:ext cx="4064000" cy="1835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184150</xdr:colOff>
      <xdr:row>12</xdr:row>
      <xdr:rowOff>88900</xdr:rowOff>
    </xdr:from>
    <xdr:to>
      <xdr:col>19</xdr:col>
      <xdr:colOff>241300</xdr:colOff>
      <xdr:row>21</xdr:row>
      <xdr:rowOff>114300</xdr:rowOff>
    </xdr:to>
    <xdr:graphicFrame macro="">
      <xdr:nvGraphicFramePr>
        <xdr:cNvPr id="61" name="Chart 60">
          <a:extLst>
            <a:ext uri="{FF2B5EF4-FFF2-40B4-BE49-F238E27FC236}">
              <a16:creationId xmlns:a16="http://schemas.microsoft.com/office/drawing/2014/main" id="{26A9BECE-3209-4BD9-B3F9-A312D7A7A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0</xdr:col>
      <xdr:colOff>95250</xdr:colOff>
      <xdr:row>22</xdr:row>
      <xdr:rowOff>101600</xdr:rowOff>
    </xdr:from>
    <xdr:ext cx="4991100" cy="2009775"/>
    <xdr:sp macro="" textlink="">
      <xdr:nvSpPr>
        <xdr:cNvPr id="62" name="Shape 15">
          <a:extLst>
            <a:ext uri="{FF2B5EF4-FFF2-40B4-BE49-F238E27FC236}">
              <a16:creationId xmlns:a16="http://schemas.microsoft.com/office/drawing/2014/main" id="{38DBB59D-26B4-4232-8542-F14671DCDA70}"/>
            </a:ext>
          </a:extLst>
        </xdr:cNvPr>
        <xdr:cNvSpPr/>
      </xdr:nvSpPr>
      <xdr:spPr>
        <a:xfrm>
          <a:off x="95250" y="42926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301625</xdr:colOff>
      <xdr:row>22</xdr:row>
      <xdr:rowOff>104775</xdr:rowOff>
    </xdr:from>
    <xdr:ext cx="3305175" cy="2009775"/>
    <xdr:sp macro="" textlink="">
      <xdr:nvSpPr>
        <xdr:cNvPr id="63" name="Shape 17">
          <a:extLst>
            <a:ext uri="{FF2B5EF4-FFF2-40B4-BE49-F238E27FC236}">
              <a16:creationId xmlns:a16="http://schemas.microsoft.com/office/drawing/2014/main" id="{4A9A5E56-018F-464A-8360-DB360165BBD1}"/>
            </a:ext>
          </a:extLst>
        </xdr:cNvPr>
        <xdr:cNvSpPr/>
      </xdr:nvSpPr>
      <xdr:spPr>
        <a:xfrm>
          <a:off x="5212292" y="429577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31750</xdr:colOff>
      <xdr:row>22</xdr:row>
      <xdr:rowOff>111125</xdr:rowOff>
    </xdr:from>
    <xdr:ext cx="3343275" cy="2000250"/>
    <xdr:sp macro="" textlink="">
      <xdr:nvSpPr>
        <xdr:cNvPr id="64" name="Shape 19">
          <a:extLst>
            <a:ext uri="{FF2B5EF4-FFF2-40B4-BE49-F238E27FC236}">
              <a16:creationId xmlns:a16="http://schemas.microsoft.com/office/drawing/2014/main" id="{EDD53929-9829-445B-B691-E6CB9F6264C1}"/>
            </a:ext>
          </a:extLst>
        </xdr:cNvPr>
        <xdr:cNvSpPr/>
      </xdr:nvSpPr>
      <xdr:spPr>
        <a:xfrm>
          <a:off x="8625417" y="430212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152400</xdr:colOff>
      <xdr:row>22</xdr:row>
      <xdr:rowOff>139700</xdr:rowOff>
    </xdr:from>
    <xdr:to>
      <xdr:col>4</xdr:col>
      <xdr:colOff>302712</xdr:colOff>
      <xdr:row>24</xdr:row>
      <xdr:rowOff>17585</xdr:rowOff>
    </xdr:to>
    <xdr:sp macro="" textlink="">
      <xdr:nvSpPr>
        <xdr:cNvPr id="65" name="Shape 8">
          <a:extLst>
            <a:ext uri="{FF2B5EF4-FFF2-40B4-BE49-F238E27FC236}">
              <a16:creationId xmlns:a16="http://schemas.microsoft.com/office/drawing/2014/main" id="{EA215321-22BD-4B77-9218-8082BBAF79A0}"/>
            </a:ext>
          </a:extLst>
        </xdr:cNvPr>
        <xdr:cNvSpPr/>
      </xdr:nvSpPr>
      <xdr:spPr>
        <a:xfrm>
          <a:off x="152400" y="419100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a:t>
          </a:r>
          <a:r>
            <a:rPr lang="en-US"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STATE</a:t>
          </a:r>
          <a:endParaRPr sz="105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358775</xdr:colOff>
      <xdr:row>22</xdr:row>
      <xdr:rowOff>155575</xdr:rowOff>
    </xdr:from>
    <xdr:to>
      <xdr:col>12</xdr:col>
      <xdr:colOff>509087</xdr:colOff>
      <xdr:row>24</xdr:row>
      <xdr:rowOff>33460</xdr:rowOff>
    </xdr:to>
    <xdr:sp macro="" textlink="">
      <xdr:nvSpPr>
        <xdr:cNvPr id="66" name="Shape 8">
          <a:extLst>
            <a:ext uri="{FF2B5EF4-FFF2-40B4-BE49-F238E27FC236}">
              <a16:creationId xmlns:a16="http://schemas.microsoft.com/office/drawing/2014/main" id="{F10A3B58-B4B7-452B-AF1E-C4ABFC84AD11}"/>
            </a:ext>
          </a:extLst>
        </xdr:cNvPr>
        <xdr:cNvSpPr/>
      </xdr:nvSpPr>
      <xdr:spPr>
        <a:xfrm>
          <a:off x="5269442" y="4346575"/>
          <a:ext cx="2605645" cy="2588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a:t>
          </a:r>
          <a:r>
            <a:rPr lang="en-US"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5 SUB CATEGORIES</a:t>
          </a:r>
          <a:endParaRPr sz="105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101600</xdr:colOff>
      <xdr:row>22</xdr:row>
      <xdr:rowOff>161925</xdr:rowOff>
    </xdr:from>
    <xdr:to>
      <xdr:col>18</xdr:col>
      <xdr:colOff>251912</xdr:colOff>
      <xdr:row>24</xdr:row>
      <xdr:rowOff>39810</xdr:rowOff>
    </xdr:to>
    <xdr:sp macro="" textlink="">
      <xdr:nvSpPr>
        <xdr:cNvPr id="67" name="Shape 8">
          <a:extLst>
            <a:ext uri="{FF2B5EF4-FFF2-40B4-BE49-F238E27FC236}">
              <a16:creationId xmlns:a16="http://schemas.microsoft.com/office/drawing/2014/main" id="{7CE5B9CD-23F2-4CC6-89CD-19D541F88AF5}"/>
            </a:ext>
          </a:extLst>
        </xdr:cNvPr>
        <xdr:cNvSpPr/>
      </xdr:nvSpPr>
      <xdr:spPr>
        <a:xfrm>
          <a:off x="8695267" y="4352925"/>
          <a:ext cx="2605645" cy="2588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050" b="1" baseline="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95250</xdr:colOff>
      <xdr:row>24</xdr:row>
      <xdr:rowOff>0</xdr:rowOff>
    </xdr:from>
    <xdr:to>
      <xdr:col>8</xdr:col>
      <xdr:colOff>171450</xdr:colOff>
      <xdr:row>33</xdr:row>
      <xdr:rowOff>127000</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2CE2116D-6624-463D-B32C-ED21168FE1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5250" y="4572000"/>
              <a:ext cx="4953000" cy="184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381001</xdr:colOff>
      <xdr:row>24</xdr:row>
      <xdr:rowOff>6350</xdr:rowOff>
    </xdr:from>
    <xdr:to>
      <xdr:col>13</xdr:col>
      <xdr:colOff>495301</xdr:colOff>
      <xdr:row>33</xdr:row>
      <xdr:rowOff>120649</xdr:rowOff>
    </xdr:to>
    <xdr:graphicFrame macro="">
      <xdr:nvGraphicFramePr>
        <xdr:cNvPr id="69" name="Chart 68">
          <a:extLst>
            <a:ext uri="{FF2B5EF4-FFF2-40B4-BE49-F238E27FC236}">
              <a16:creationId xmlns:a16="http://schemas.microsoft.com/office/drawing/2014/main" id="{FB5C0779-BD8C-40F3-A13A-0A807EE1C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590550</xdr:colOff>
      <xdr:row>24</xdr:row>
      <xdr:rowOff>149225</xdr:rowOff>
    </xdr:from>
    <xdr:to>
      <xdr:col>17</xdr:col>
      <xdr:colOff>285750</xdr:colOff>
      <xdr:row>32</xdr:row>
      <xdr:rowOff>165100</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394625E9-8898-4426-B75D-8A24343476C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30702" y="4613467"/>
              <a:ext cx="913886" cy="1503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349250</xdr:colOff>
      <xdr:row>24</xdr:row>
      <xdr:rowOff>149225</xdr:rowOff>
    </xdr:from>
    <xdr:to>
      <xdr:col>19</xdr:col>
      <xdr:colOff>260350</xdr:colOff>
      <xdr:row>32</xdr:row>
      <xdr:rowOff>44450</xdr:rowOff>
    </xdr:to>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C68156EC-7606-470A-B15D-8F9B9D971F9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08088" y="4613467"/>
              <a:ext cx="1129787" cy="1383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114300</xdr:colOff>
      <xdr:row>24</xdr:row>
      <xdr:rowOff>136525</xdr:rowOff>
    </xdr:from>
    <xdr:to>
      <xdr:col>15</xdr:col>
      <xdr:colOff>520700</xdr:colOff>
      <xdr:row>32</xdr:row>
      <xdr:rowOff>152400</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9117E377-ADCA-4FEA-A089-4F217E9AFC8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45108" y="4600767"/>
              <a:ext cx="1015744" cy="1503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3.424177314817" createdVersion="8" refreshedVersion="8" minRefreshableVersion="3" recordCount="9994" xr:uid="{613E6D23-DF8F-4F20-B07D-0385B95A774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0054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98EC7C-E036-4033-B842-C36FEC1004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8">
    <format dxfId="79">
      <pivotArea field="22" type="button" dataOnly="0" labelOnly="1" outline="0" axis="axisRow" fieldPosition="0"/>
    </format>
    <format dxfId="78">
      <pivotArea dataOnly="0" labelOnly="1" outline="0" fieldPosition="0">
        <references count="1">
          <reference field="4294967294" count="2">
            <x v="0"/>
            <x v="1"/>
          </reference>
        </references>
      </pivotArea>
    </format>
    <format dxfId="77">
      <pivotArea field="22" type="button" dataOnly="0" labelOnly="1" outline="0" axis="axisRow" fieldPosition="0"/>
    </format>
    <format dxfId="76">
      <pivotArea dataOnly="0" labelOnly="1" outline="0" fieldPosition="0">
        <references count="1">
          <reference field="4294967294" count="2">
            <x v="0"/>
            <x v="1"/>
          </reference>
        </references>
      </pivotArea>
    </format>
    <format dxfId="75">
      <pivotArea grandRow="1" outline="0" collapsedLevelsAreSubtotals="1" fieldPosition="0"/>
    </format>
    <format dxfId="74">
      <pivotArea dataOnly="0" labelOnly="1" grandRow="1" outline="0" fieldPosition="0"/>
    </format>
    <format dxfId="73">
      <pivotArea collapsedLevelsAreSubtotals="1" fieldPosition="0">
        <references count="1">
          <reference field="22" count="1">
            <x v="1"/>
          </reference>
        </references>
      </pivotArea>
    </format>
    <format dxfId="72">
      <pivotArea collapsedLevelsAreSubtotals="1" fieldPosition="0">
        <references count="1">
          <reference field="22" count="1">
            <x v="2"/>
          </reference>
        </references>
      </pivotArea>
    </format>
    <format dxfId="71">
      <pivotArea collapsedLevelsAreSubtotals="1" fieldPosition="0">
        <references count="1">
          <reference field="22" count="1">
            <x v="3"/>
          </reference>
        </references>
      </pivotArea>
    </format>
    <format dxfId="70">
      <pivotArea collapsedLevelsAreSubtotals="1" fieldPosition="0">
        <references count="1">
          <reference field="22" count="1">
            <x v="4"/>
          </reference>
        </references>
      </pivotArea>
    </format>
    <format dxfId="69">
      <pivotArea collapsedLevelsAreSubtotals="1" fieldPosition="0">
        <references count="1">
          <reference field="22" count="1">
            <x v="5"/>
          </reference>
        </references>
      </pivotArea>
    </format>
    <format dxfId="68">
      <pivotArea collapsedLevelsAreSubtotals="1" fieldPosition="0">
        <references count="1">
          <reference field="22" count="1">
            <x v="6"/>
          </reference>
        </references>
      </pivotArea>
    </format>
    <format dxfId="67">
      <pivotArea collapsedLevelsAreSubtotals="1" fieldPosition="0">
        <references count="1">
          <reference field="22" count="1">
            <x v="7"/>
          </reference>
        </references>
      </pivotArea>
    </format>
    <format dxfId="66">
      <pivotArea collapsedLevelsAreSubtotals="1" fieldPosition="0">
        <references count="1">
          <reference field="22" count="1">
            <x v="8"/>
          </reference>
        </references>
      </pivotArea>
    </format>
    <format dxfId="65">
      <pivotArea collapsedLevelsAreSubtotals="1" fieldPosition="0">
        <references count="1">
          <reference field="22" count="1">
            <x v="9"/>
          </reference>
        </references>
      </pivotArea>
    </format>
    <format dxfId="64">
      <pivotArea collapsedLevelsAreSubtotals="1" fieldPosition="0">
        <references count="1">
          <reference field="22" count="1">
            <x v="10"/>
          </reference>
        </references>
      </pivotArea>
    </format>
    <format dxfId="63">
      <pivotArea collapsedLevelsAreSubtotals="1" fieldPosition="0">
        <references count="1">
          <reference field="22" count="1">
            <x v="11"/>
          </reference>
        </references>
      </pivotArea>
    </format>
    <format dxfId="62">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B4040B-3848-456C-AAAC-7BBCB2EE387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6">
    <format dxfId="61">
      <pivotArea field="15" type="button" dataOnly="0" labelOnly="1" outline="0" axis="axisRow" fieldPosition="0"/>
    </format>
    <format dxfId="60">
      <pivotArea dataOnly="0" labelOnly="1" outline="0" axis="axisValues" fieldPosition="0"/>
    </format>
    <format dxfId="59">
      <pivotArea field="15" type="button" dataOnly="0" labelOnly="1" outline="0" axis="axisRow" fieldPosition="0"/>
    </format>
    <format dxfId="58">
      <pivotArea dataOnly="0" labelOnly="1" outline="0" axis="axisValues" fieldPosition="0"/>
    </format>
    <format dxfId="57">
      <pivotArea dataOnly="0" grandRow="1" axis="axisRow" fieldPosition="0"/>
    </format>
    <format dxfId="56">
      <pivotArea dataOnly="0" grandRow="1" axis="axisRow"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87884B-480D-457C-BEF8-598E9AAE5B6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8">
    <format dxfId="55">
      <pivotArea field="15" type="button" dataOnly="0" labelOnly="1" outline="0" axis="axisRow" fieldPosition="0"/>
    </format>
    <format dxfId="54">
      <pivotArea dataOnly="0" labelOnly="1" outline="0" axis="axisValues" fieldPosition="0"/>
    </format>
    <format dxfId="53">
      <pivotArea field="15" type="button" dataOnly="0" labelOnly="1" outline="0" axis="axisRow" fieldPosition="0"/>
    </format>
    <format dxfId="52">
      <pivotArea dataOnly="0" labelOnly="1" outline="0" axis="axisValues" fieldPosition="0"/>
    </format>
    <format dxfId="51">
      <pivotArea grandRow="1" outline="0" collapsedLevelsAreSubtotals="1" fieldPosition="0"/>
    </format>
    <format dxfId="50">
      <pivotArea dataOnly="0" labelOnly="1" grandRow="1" outline="0" fieldPosition="0"/>
    </format>
    <format dxfId="49">
      <pivotArea grandRow="1" outline="0" collapsedLevelsAreSubtotals="1" fieldPosition="0"/>
    </format>
    <format dxfId="48">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7">
      <pivotArea type="data" outline="0" fieldPosition="0">
        <references count="2">
          <reference field="4294967294" count="1" selected="0">
            <x v="0"/>
          </reference>
          <reference field="15" count="1" selected="0">
            <x v="0"/>
          </reference>
        </references>
      </pivotArea>
    </chartFormat>
    <chartFormat chart="0" format="8">
      <pivotArea type="data" outline="0" fieldPosition="0">
        <references count="2">
          <reference field="4294967294" count="1" selected="0">
            <x v="0"/>
          </reference>
          <reference field="15" count="1" selected="0">
            <x v="1"/>
          </reference>
        </references>
      </pivotArea>
    </chartFormat>
    <chartFormat chart="0" format="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5A1C4F-E573-4C51-9F09-EFF1A16E1E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8">
    <format dxfId="47">
      <pivotArea field="11" type="button" dataOnly="0" labelOnly="1" outline="0" axis="axisRow" fieldPosition="0"/>
    </format>
    <format dxfId="46">
      <pivotArea dataOnly="0" labelOnly="1" outline="0" axis="axisValues" fieldPosition="0"/>
    </format>
    <format dxfId="45">
      <pivotArea field="11" type="button" dataOnly="0" labelOnly="1" outline="0" axis="axisRow" fieldPosition="0"/>
    </format>
    <format dxfId="44">
      <pivotArea dataOnly="0" labelOnly="1" outline="0" axis="axisValues" fieldPosition="0"/>
    </format>
    <format dxfId="43">
      <pivotArea grandRow="1" outline="0" collapsedLevelsAreSubtotals="1" fieldPosition="0"/>
    </format>
    <format dxfId="42">
      <pivotArea dataOnly="0" labelOnly="1" grandRow="1" outline="0" fieldPosition="0"/>
    </format>
    <format dxfId="41">
      <pivotArea grandRow="1" outline="0" collapsedLevelsAreSubtotals="1" fieldPosition="0"/>
    </format>
    <format dxfId="4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2AA2F-C1D8-4A62-82ED-26161C17A15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6">
    <format dxfId="39">
      <pivotArea field="16" type="button" dataOnly="0" labelOnly="1" outline="0" axis="axisRow" fieldPosition="0"/>
    </format>
    <format dxfId="38">
      <pivotArea dataOnly="0" labelOnly="1" outline="0" axis="axisValues" fieldPosition="0"/>
    </format>
    <format dxfId="37">
      <pivotArea field="16" type="button" dataOnly="0" labelOnly="1" outline="0" axis="axisRow" fieldPosition="0"/>
    </format>
    <format dxfId="36">
      <pivotArea dataOnly="0" labelOnly="1" outline="0" axis="axisValues" fieldPosition="0"/>
    </format>
    <format dxfId="35">
      <pivotArea field="16" dataOnly="0" grandRow="1" axis="axisRow" fieldPosition="0">
        <references count="1">
          <reference field="16" count="1">
            <x v="16"/>
          </reference>
        </references>
      </pivotArea>
    </format>
    <format dxfId="34">
      <pivotArea field="16" dataOnly="0" grandRow="1" axis="axisRow" fieldPosition="0">
        <references count="1">
          <reference field="16" count="1">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66894B-4BFF-4E65-A97A-214460D481F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9">
      <pivotArea field="22" type="button" dataOnly="0" labelOnly="1" outline="0" axis="axisRow" fieldPosition="0"/>
    </format>
    <format dxfId="8">
      <pivotArea dataOnly="0" labelOnly="1" outline="0" axis="axisValues" fieldPosition="0"/>
    </format>
    <format dxfId="7">
      <pivotArea field="22" type="button" dataOnly="0" labelOnly="1" outline="0" axis="axisRow" fieldPosition="0"/>
    </format>
    <format dxfId="6">
      <pivotArea dataOnly="0" labelOnly="1" outline="0" axis="axisValues" fieldPosition="0"/>
    </format>
    <format dxfId="5">
      <pivotArea dataOnly="0" grandRow="1" fieldPosition="0"/>
    </format>
    <format dxfId="4">
      <pivotArea dataOnly="0" grandRow="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8FA280-522B-4336-97CB-B0F65DFCD3B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1"/>
  </rowFields>
  <rowItems count="13">
    <i>
      <x v="1"/>
    </i>
    <i>
      <x v="2"/>
    </i>
    <i>
      <x v="3"/>
    </i>
    <i>
      <x v="4"/>
    </i>
    <i>
      <x v="5"/>
    </i>
    <i>
      <x v="6"/>
    </i>
    <i>
      <x v="7"/>
    </i>
    <i>
      <x v="8"/>
    </i>
    <i>
      <x v="9"/>
    </i>
    <i>
      <x v="10"/>
    </i>
    <i>
      <x v="11"/>
    </i>
    <i>
      <x v="12"/>
    </i>
    <i t="grand">
      <x/>
    </i>
  </rowItems>
  <colItems count="1">
    <i/>
  </colItems>
  <dataFields count="1">
    <dataField name="Count of Quantity" fld="19" subtotal="count" baseField="22" baseItem="1"/>
  </dataFields>
  <formats count="6">
    <format dxfId="15">
      <pivotArea field="22" type="button" dataOnly="0" labelOnly="1" outline="0" axis="axisRow" fieldPosition="0"/>
    </format>
    <format dxfId="14">
      <pivotArea dataOnly="0" labelOnly="1" outline="0" axis="axisValues" fieldPosition="0"/>
    </format>
    <format dxfId="13">
      <pivotArea field="22" type="button" dataOnly="0" labelOnly="1" outline="0" axis="axisRow" fieldPosition="0"/>
    </format>
    <format dxfId="12">
      <pivotArea dataOnly="0" labelOnly="1" outline="0" axis="axisValues" fieldPosition="0"/>
    </format>
    <format dxfId="11">
      <pivotArea dataOnly="0" grandRow="1" fieldPosition="0"/>
    </format>
    <format dxfId="10">
      <pivotArea dataOnly="0" grandRow="1" fieldPosition="0"/>
    </format>
  </formats>
  <chartFormats count="3">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B39C09-A351-4ACD-B266-882938CDFA6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21">
      <pivotArea field="22" type="button" dataOnly="0" labelOnly="1" outline="0" axis="axisRow" fieldPosition="0"/>
    </format>
    <format dxfId="20">
      <pivotArea dataOnly="0" labelOnly="1" outline="0" axis="axisValues" fieldPosition="0"/>
    </format>
    <format dxfId="19">
      <pivotArea field="22" type="button" dataOnly="0" labelOnly="1" outline="0" axis="axisRow" fieldPosition="0"/>
    </format>
    <format dxfId="18">
      <pivotArea dataOnly="0" labelOnly="1" outline="0" axis="axisValues" fieldPosition="0"/>
    </format>
    <format dxfId="17">
      <pivotArea dataOnly="0" grandRow="1" fieldPosition="0"/>
    </format>
    <format dxfId="16">
      <pivotArea dataOnly="0" grandRow="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7B92E3-ABAD-4898-B08E-34108F71E53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27">
      <pivotArea field="22" type="button" dataOnly="0" labelOnly="1" outline="0" axis="axisRow" fieldPosition="0"/>
    </format>
    <format dxfId="26">
      <pivotArea dataOnly="0" labelOnly="1" outline="0" axis="axisValues" fieldPosition="0"/>
    </format>
    <format dxfId="25">
      <pivotArea field="22" type="button" dataOnly="0" labelOnly="1" outline="0" axis="axisRow" fieldPosition="0"/>
    </format>
    <format dxfId="24">
      <pivotArea dataOnly="0" labelOnly="1" outline="0" axis="axisValues" fieldPosition="0"/>
    </format>
    <format dxfId="23">
      <pivotArea dataOnly="0" grandRow="1" fieldPosition="0"/>
    </format>
    <format dxfId="22">
      <pivotArea dataOnly="0" grandRow="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2EB43C-B02A-4E7C-A112-CDE8234F0D1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33">
      <pivotArea field="22" type="button" dataOnly="0" labelOnly="1" outline="0" axis="axisRow" fieldPosition="0"/>
    </format>
    <format dxfId="32">
      <pivotArea dataOnly="0" labelOnly="1" outline="0" axis="axisValues" fieldPosition="0"/>
    </format>
    <format dxfId="31">
      <pivotArea field="22" type="button" dataOnly="0" labelOnly="1" outline="0" axis="axisRow" fieldPosition="0"/>
    </format>
    <format dxfId="30">
      <pivotArea dataOnly="0" labelOnly="1" outline="0" axis="axisValues" fieldPosition="0"/>
    </format>
    <format dxfId="29">
      <pivotArea dataOnly="0" grandRow="1" fieldPosition="0"/>
    </format>
    <format dxfId="28">
      <pivotArea dataOnly="0" grandRow="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F7415B-01E4-44AA-9F79-BD7285397816}"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formats count="4">
    <format dxfId="3">
      <pivotArea field="24" type="button" dataOnly="0" labelOnly="1" outline="0" axis="axisRow" fieldPosition="0"/>
    </format>
    <format dxfId="2">
      <pivotArea dataOnly="0" labelOnly="1" outline="0" fieldPosition="0">
        <references count="1">
          <reference field="4294967294" count="5">
            <x v="0"/>
            <x v="1"/>
            <x v="2"/>
            <x v="3"/>
            <x v="4"/>
          </reference>
        </references>
      </pivotArea>
    </format>
    <format dxfId="1">
      <pivotArea field="24" type="button" dataOnly="0" labelOnly="1" outline="0" axis="axisRow" fieldPosition="0"/>
    </format>
    <format dxfId="0">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90CC8B8-3E6E-44B9-8F5D-7630893BF812}" sourceName="Year">
  <pivotTables>
    <pivotTable tabId="6" name="PivotTable3"/>
    <pivotTable tabId="10" name="PivotTable10"/>
    <pivotTable tabId="10" name="PivotTable12"/>
    <pivotTable tabId="10" name="PivotTable7"/>
    <pivotTable tabId="10" name="PivotTable8"/>
    <pivotTable tabId="10" name="PivotTable9"/>
    <pivotTable tabId="3" name="PivotTable1"/>
    <pivotTable tabId="8" name="PivotTable5"/>
    <pivotTable tabId="7" name="PivotTable4"/>
    <pivotTable tabId="9" name="PivotTable6"/>
  </pivotTables>
  <data>
    <tabular pivotCacheId="4005417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6A29A55-3572-4B0D-BC24-EEA2A8F7805D}" sourceName="Segment">
  <pivotTables>
    <pivotTable tabId="6" name="PivotTable3"/>
    <pivotTable tabId="10" name="PivotTable10"/>
    <pivotTable tabId="10" name="PivotTable12"/>
    <pivotTable tabId="10" name="PivotTable7"/>
    <pivotTable tabId="10" name="PivotTable8"/>
    <pivotTable tabId="10" name="PivotTable9"/>
    <pivotTable tabId="3" name="PivotTable1"/>
    <pivotTable tabId="12" name="PivotTable13"/>
    <pivotTable tabId="8" name="PivotTable5"/>
    <pivotTable tabId="7" name="PivotTable4"/>
    <pivotTable tabId="9" name="PivotTable6"/>
  </pivotTables>
  <data>
    <tabular pivotCacheId="400541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3C1E0C-7FE5-4304-8A7E-8C52F8F66A3C}" sourceName="Region">
  <pivotTables>
    <pivotTable tabId="6" name="PivotTable3"/>
    <pivotTable tabId="10" name="PivotTable10"/>
    <pivotTable tabId="10" name="PivotTable12"/>
    <pivotTable tabId="10" name="PivotTable7"/>
    <pivotTable tabId="10" name="PivotTable8"/>
    <pivotTable tabId="10" name="PivotTable9"/>
    <pivotTable tabId="3" name="PivotTable1"/>
    <pivotTable tabId="12" name="PivotTable13"/>
    <pivotTable tabId="8" name="PivotTable5"/>
    <pivotTable tabId="7" name="PivotTable4"/>
    <pivotTable tabId="9" name="PivotTable6"/>
  </pivotTables>
  <data>
    <tabular pivotCacheId="4005417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904091E-E0C5-42B4-BBF8-31C139449E03}" cache="Slicer_Year" caption="Year" rowHeight="241300"/>
  <slicer name="Segment" xr10:uid="{C02ECB5C-91D1-42F7-9487-5727AF5F1AFC}" cache="Slicer_Segment" caption="Segment" rowHeight="241300"/>
  <slicer name="Region" xr10:uid="{556F03DC-B60F-49A0-9053-E5FE3684B86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A8F5680-9862-4A79-BEEA-FBA4C7B9E21F}" cache="Slicer_Year" caption="Year" style="AB" rowHeight="241300"/>
  <slicer name="Segment 1" xr10:uid="{EF73960E-C476-467E-9704-B1488150D0E1}" cache="Slicer_Segment" caption="Segment" style="AB" rowHeight="241300"/>
  <slicer name="Region 1" xr10:uid="{69474245-AB4A-4D0A-AE4C-A697F2FC0962}"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AD70D7-CB73-4D55-880D-FEFE4570E2D2}" name="Table2" displayName="Table2" ref="A1:V388" totalsRowShown="0">
  <autoFilter ref="A1:V388" xr:uid="{1BAD70D7-CB73-4D55-880D-FEFE4570E2D2}"/>
  <tableColumns count="22">
    <tableColumn id="1" xr3:uid="{D5B7E43F-20D6-4782-9974-143FE6F7E8BE}" name="Row ID"/>
    <tableColumn id="2" xr3:uid="{C40BE635-F8D6-4238-B83A-9EA04EB0CDE5}" name="Order ID"/>
    <tableColumn id="3" xr3:uid="{8B07D666-DFA9-49B0-B3CB-B05AE054C24E}" name="Year"/>
    <tableColumn id="4" xr3:uid="{B03C9770-55C1-4388-AB64-A88DD2B345D0}" name="Order Date" dataDxfId="81"/>
    <tableColumn id="5" xr3:uid="{ECDFE255-BE68-4BF4-99CA-F9A17917F53E}" name="Ship Date" dataDxfId="80"/>
    <tableColumn id="6" xr3:uid="{DB090C5B-FE76-4F35-A019-9624B2CCC060}" name="Ship Mode"/>
    <tableColumn id="7" xr3:uid="{C39E6BCC-663E-4200-BB8B-51CBFBF13BA3}" name="Customer ID"/>
    <tableColumn id="8" xr3:uid="{0A273640-D454-432B-B737-E326F655E861}" name="Customer Name"/>
    <tableColumn id="9" xr3:uid="{4BB10157-DED7-4321-9B17-6FA5C9790CFE}" name="Segment"/>
    <tableColumn id="10" xr3:uid="{3D564C70-411E-4D5D-BAC4-AB50C7B84B45}" name="Country"/>
    <tableColumn id="11" xr3:uid="{83D14A9A-3CC2-456D-818B-08F5E2B3473A}" name="City"/>
    <tableColumn id="12" xr3:uid="{3FCDBB91-5FEB-4930-841D-749989E0C448}" name="State"/>
    <tableColumn id="13" xr3:uid="{890CB3DF-17A6-4BA0-B086-A0EEB1FDDCD9}" name="Postal Code"/>
    <tableColumn id="14" xr3:uid="{69B7A4B2-AF2B-4D9B-A5F2-5F4972987B6D}" name="Region"/>
    <tableColumn id="15" xr3:uid="{1CCA213F-04A0-4B42-B22F-869DD0B7E718}" name="Product ID"/>
    <tableColumn id="16" xr3:uid="{5E84E5FA-A3D6-42F7-971D-BE219464BF52}" name="Category"/>
    <tableColumn id="17" xr3:uid="{126A3777-9B55-427A-BB3D-8573AE012E3B}" name="Sub-Category"/>
    <tableColumn id="18" xr3:uid="{8F744FC0-806E-4DEC-B066-265778F1DDF6}" name="Product Name"/>
    <tableColumn id="19" xr3:uid="{51E643C8-4C80-437E-B0BB-DEA35556E072}" name="Sales"/>
    <tableColumn id="20" xr3:uid="{B4BF0729-EC40-48FA-86BF-6C8A99381DB4}" name="Quantity"/>
    <tableColumn id="21" xr3:uid="{BE77ED55-5EEE-493F-B5FC-56BD9EDFE240}" name="Discount"/>
    <tableColumn id="22" xr3:uid="{8600523C-284F-466C-94E8-7C09C50B5AB4}" name="Profit"/>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93CCF-4510-49BE-897C-FA9CBE8DA67F}">
  <dimension ref="A1:V388"/>
  <sheetViews>
    <sheetView topLeftCell="N1" workbookViewId="0">
      <selection activeCell="K9" sqref="K9"/>
    </sheetView>
  </sheetViews>
  <sheetFormatPr defaultRowHeight="15" x14ac:dyDescent="0.25"/>
  <cols>
    <col min="1" max="1" width="9" bestFit="1" customWidth="1"/>
    <col min="2" max="2" width="15" bestFit="1" customWidth="1"/>
    <col min="4" max="4" width="12.140625" customWidth="1"/>
    <col min="5" max="5" width="11.7109375" bestFit="1" customWidth="1"/>
    <col min="6" max="6" width="13.85546875" bestFit="1" customWidth="1"/>
    <col min="7" max="7" width="13.140625" customWidth="1"/>
    <col min="8" max="8" width="16.28515625" customWidth="1"/>
    <col min="9" max="9" width="10" customWidth="1"/>
    <col min="10" max="10" width="12.85546875" bestFit="1" customWidth="1"/>
    <col min="11" max="11" width="18.28515625" bestFit="1" customWidth="1"/>
    <col min="12" max="12" width="18.7109375" bestFit="1" customWidth="1"/>
    <col min="13" max="13" width="12.5703125" customWidth="1"/>
    <col min="15" max="15" width="11.5703125" customWidth="1"/>
    <col min="16" max="16" width="10.140625" customWidth="1"/>
    <col min="17" max="17" width="13.85546875" customWidth="1"/>
    <col min="18" max="18" width="71.85546875" customWidth="1"/>
    <col min="19" max="19" width="11.85546875" customWidth="1"/>
    <col min="20" max="20" width="11.5703125" customWidth="1"/>
    <col min="21" max="21" width="10.140625" customWidth="1"/>
    <col min="22" max="22" width="11.57031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7981</v>
      </c>
      <c r="B2" t="s">
        <v>9764</v>
      </c>
      <c r="C2">
        <v>2011</v>
      </c>
      <c r="D2" s="8">
        <v>40547</v>
      </c>
      <c r="E2" s="8">
        <v>40551</v>
      </c>
      <c r="F2" t="s">
        <v>50</v>
      </c>
      <c r="G2" t="s">
        <v>251</v>
      </c>
      <c r="H2" t="s">
        <v>252</v>
      </c>
      <c r="I2" t="s">
        <v>26</v>
      </c>
      <c r="J2" t="s">
        <v>27</v>
      </c>
      <c r="K2" t="s">
        <v>184</v>
      </c>
      <c r="L2" t="s">
        <v>104</v>
      </c>
      <c r="M2">
        <v>77095</v>
      </c>
      <c r="N2" t="s">
        <v>105</v>
      </c>
      <c r="O2" t="s">
        <v>6622</v>
      </c>
      <c r="P2" t="s">
        <v>46</v>
      </c>
      <c r="Q2" t="s">
        <v>90</v>
      </c>
      <c r="R2" t="s">
        <v>6623</v>
      </c>
      <c r="S2">
        <v>16.448</v>
      </c>
      <c r="T2">
        <v>2</v>
      </c>
      <c r="U2">
        <v>0.2</v>
      </c>
      <c r="V2">
        <v>5.5511999999999979</v>
      </c>
    </row>
    <row r="3" spans="1:22" x14ac:dyDescent="0.25">
      <c r="A3">
        <v>742</v>
      </c>
      <c r="B3" t="s">
        <v>2362</v>
      </c>
      <c r="C3">
        <v>2011</v>
      </c>
      <c r="D3" s="8">
        <v>40548</v>
      </c>
      <c r="E3" s="8">
        <v>40552</v>
      </c>
      <c r="F3" t="s">
        <v>50</v>
      </c>
      <c r="G3" t="s">
        <v>2363</v>
      </c>
      <c r="H3" t="s">
        <v>2364</v>
      </c>
      <c r="I3" t="s">
        <v>102</v>
      </c>
      <c r="J3" t="s">
        <v>27</v>
      </c>
      <c r="K3" t="s">
        <v>210</v>
      </c>
      <c r="L3" t="s">
        <v>211</v>
      </c>
      <c r="M3">
        <v>60540</v>
      </c>
      <c r="N3" t="s">
        <v>105</v>
      </c>
      <c r="O3" t="s">
        <v>2367</v>
      </c>
      <c r="P3" t="s">
        <v>46</v>
      </c>
      <c r="Q3" t="s">
        <v>75</v>
      </c>
      <c r="R3" t="s">
        <v>2368</v>
      </c>
      <c r="S3">
        <v>3.5399999999999991</v>
      </c>
      <c r="T3">
        <v>2</v>
      </c>
      <c r="U3">
        <v>0.8</v>
      </c>
      <c r="V3">
        <v>-5.4870000000000001</v>
      </c>
    </row>
    <row r="4" spans="1:22" x14ac:dyDescent="0.25">
      <c r="A4">
        <v>741</v>
      </c>
      <c r="B4" t="s">
        <v>2362</v>
      </c>
      <c r="C4">
        <v>2011</v>
      </c>
      <c r="D4" s="8">
        <v>40548</v>
      </c>
      <c r="E4" s="8">
        <v>40552</v>
      </c>
      <c r="F4" t="s">
        <v>50</v>
      </c>
      <c r="G4" t="s">
        <v>2363</v>
      </c>
      <c r="H4" t="s">
        <v>2364</v>
      </c>
      <c r="I4" t="s">
        <v>102</v>
      </c>
      <c r="J4" t="s">
        <v>27</v>
      </c>
      <c r="K4" t="s">
        <v>210</v>
      </c>
      <c r="L4" t="s">
        <v>211</v>
      </c>
      <c r="M4">
        <v>60540</v>
      </c>
      <c r="N4" t="s">
        <v>105</v>
      </c>
      <c r="O4" t="s">
        <v>1629</v>
      </c>
      <c r="P4" t="s">
        <v>46</v>
      </c>
      <c r="Q4" t="s">
        <v>59</v>
      </c>
      <c r="R4" t="s">
        <v>1630</v>
      </c>
      <c r="S4">
        <v>272.73599999999999</v>
      </c>
      <c r="T4">
        <v>3</v>
      </c>
      <c r="U4">
        <v>0.2</v>
      </c>
      <c r="V4">
        <v>-64.774800000000013</v>
      </c>
    </row>
    <row r="5" spans="1:22" x14ac:dyDescent="0.25">
      <c r="A5">
        <v>740</v>
      </c>
      <c r="B5" t="s">
        <v>2362</v>
      </c>
      <c r="C5">
        <v>2011</v>
      </c>
      <c r="D5" s="8">
        <v>40548</v>
      </c>
      <c r="E5" s="8">
        <v>40552</v>
      </c>
      <c r="F5" t="s">
        <v>50</v>
      </c>
      <c r="G5" t="s">
        <v>2363</v>
      </c>
      <c r="H5" t="s">
        <v>2364</v>
      </c>
      <c r="I5" t="s">
        <v>102</v>
      </c>
      <c r="J5" t="s">
        <v>27</v>
      </c>
      <c r="K5" t="s">
        <v>210</v>
      </c>
      <c r="L5" t="s">
        <v>211</v>
      </c>
      <c r="M5">
        <v>60540</v>
      </c>
      <c r="N5" t="s">
        <v>105</v>
      </c>
      <c r="O5" t="s">
        <v>2365</v>
      </c>
      <c r="P5" t="s">
        <v>46</v>
      </c>
      <c r="Q5" t="s">
        <v>47</v>
      </c>
      <c r="R5" t="s">
        <v>2366</v>
      </c>
      <c r="S5">
        <v>11.784000000000001</v>
      </c>
      <c r="T5">
        <v>3</v>
      </c>
      <c r="U5">
        <v>0.2</v>
      </c>
      <c r="V5">
        <v>4.2716999999999992</v>
      </c>
    </row>
    <row r="6" spans="1:22" x14ac:dyDescent="0.25">
      <c r="A6">
        <v>1760</v>
      </c>
      <c r="B6" t="s">
        <v>4470</v>
      </c>
      <c r="C6">
        <v>2011</v>
      </c>
      <c r="D6" s="8">
        <v>40549</v>
      </c>
      <c r="E6" s="8">
        <v>40556</v>
      </c>
      <c r="F6" t="s">
        <v>50</v>
      </c>
      <c r="G6" t="s">
        <v>3934</v>
      </c>
      <c r="H6" t="s">
        <v>3935</v>
      </c>
      <c r="I6" t="s">
        <v>26</v>
      </c>
      <c r="J6" t="s">
        <v>27</v>
      </c>
      <c r="K6" t="s">
        <v>146</v>
      </c>
      <c r="L6" t="s">
        <v>147</v>
      </c>
      <c r="M6">
        <v>19143</v>
      </c>
      <c r="N6" t="s">
        <v>148</v>
      </c>
      <c r="O6" t="s">
        <v>1423</v>
      </c>
      <c r="P6" t="s">
        <v>46</v>
      </c>
      <c r="Q6" t="s">
        <v>68</v>
      </c>
      <c r="R6" t="s">
        <v>1424</v>
      </c>
      <c r="S6">
        <v>19.536000000000001</v>
      </c>
      <c r="T6">
        <v>3</v>
      </c>
      <c r="U6">
        <v>0.2</v>
      </c>
      <c r="V6">
        <v>4.8840000000000003</v>
      </c>
    </row>
    <row r="7" spans="1:22" x14ac:dyDescent="0.25">
      <c r="A7">
        <v>7481</v>
      </c>
      <c r="B7" t="s">
        <v>9498</v>
      </c>
      <c r="C7">
        <v>2011</v>
      </c>
      <c r="D7" s="8">
        <v>40550</v>
      </c>
      <c r="E7" s="8">
        <v>40554</v>
      </c>
      <c r="F7" t="s">
        <v>50</v>
      </c>
      <c r="G7" t="s">
        <v>3915</v>
      </c>
      <c r="H7" t="s">
        <v>3916</v>
      </c>
      <c r="I7" t="s">
        <v>102</v>
      </c>
      <c r="J7" t="s">
        <v>27</v>
      </c>
      <c r="K7" t="s">
        <v>28</v>
      </c>
      <c r="L7" t="s">
        <v>29</v>
      </c>
      <c r="M7">
        <v>42420</v>
      </c>
      <c r="N7" t="s">
        <v>30</v>
      </c>
      <c r="O7" t="s">
        <v>3065</v>
      </c>
      <c r="P7" t="s">
        <v>46</v>
      </c>
      <c r="Q7" t="s">
        <v>90</v>
      </c>
      <c r="R7" t="s">
        <v>3066</v>
      </c>
      <c r="S7">
        <v>6.54</v>
      </c>
      <c r="T7">
        <v>1</v>
      </c>
      <c r="U7">
        <v>0</v>
      </c>
      <c r="V7">
        <v>3.0084</v>
      </c>
    </row>
    <row r="8" spans="1:22" x14ac:dyDescent="0.25">
      <c r="A8">
        <v>7480</v>
      </c>
      <c r="B8" t="s">
        <v>9498</v>
      </c>
      <c r="C8">
        <v>2011</v>
      </c>
      <c r="D8" s="8">
        <v>40550</v>
      </c>
      <c r="E8" s="8">
        <v>40554</v>
      </c>
      <c r="F8" t="s">
        <v>50</v>
      </c>
      <c r="G8" t="s">
        <v>3915</v>
      </c>
      <c r="H8" t="s">
        <v>3916</v>
      </c>
      <c r="I8" t="s">
        <v>102</v>
      </c>
      <c r="J8" t="s">
        <v>27</v>
      </c>
      <c r="K8" t="s">
        <v>28</v>
      </c>
      <c r="L8" t="s">
        <v>29</v>
      </c>
      <c r="M8">
        <v>42420</v>
      </c>
      <c r="N8" t="s">
        <v>30</v>
      </c>
      <c r="O8" t="s">
        <v>6412</v>
      </c>
      <c r="P8" t="s">
        <v>46</v>
      </c>
      <c r="Q8" t="s">
        <v>269</v>
      </c>
      <c r="R8" t="s">
        <v>6413</v>
      </c>
      <c r="S8">
        <v>31.12</v>
      </c>
      <c r="T8">
        <v>4</v>
      </c>
      <c r="U8">
        <v>0</v>
      </c>
      <c r="V8">
        <v>0.31119999999999948</v>
      </c>
    </row>
    <row r="9" spans="1:22" x14ac:dyDescent="0.25">
      <c r="A9">
        <v>7479</v>
      </c>
      <c r="B9" t="s">
        <v>9498</v>
      </c>
      <c r="C9">
        <v>2011</v>
      </c>
      <c r="D9" s="8">
        <v>40550</v>
      </c>
      <c r="E9" s="8">
        <v>40554</v>
      </c>
      <c r="F9" t="s">
        <v>50</v>
      </c>
      <c r="G9" t="s">
        <v>3915</v>
      </c>
      <c r="H9" t="s">
        <v>3916</v>
      </c>
      <c r="I9" t="s">
        <v>102</v>
      </c>
      <c r="J9" t="s">
        <v>27</v>
      </c>
      <c r="K9" t="s">
        <v>28</v>
      </c>
      <c r="L9" t="s">
        <v>29</v>
      </c>
      <c r="M9">
        <v>42420</v>
      </c>
      <c r="N9" t="s">
        <v>30</v>
      </c>
      <c r="O9" t="s">
        <v>3381</v>
      </c>
      <c r="P9" t="s">
        <v>71</v>
      </c>
      <c r="Q9" t="s">
        <v>72</v>
      </c>
      <c r="R9" t="s">
        <v>3382</v>
      </c>
      <c r="S9">
        <v>755.96</v>
      </c>
      <c r="T9">
        <v>4</v>
      </c>
      <c r="U9">
        <v>0</v>
      </c>
      <c r="V9">
        <v>204.10919999999999</v>
      </c>
    </row>
    <row r="10" spans="1:22" x14ac:dyDescent="0.25">
      <c r="A10">
        <v>7478</v>
      </c>
      <c r="B10" t="s">
        <v>9498</v>
      </c>
      <c r="C10">
        <v>2011</v>
      </c>
      <c r="D10" s="8">
        <v>40550</v>
      </c>
      <c r="E10" s="8">
        <v>40554</v>
      </c>
      <c r="F10" t="s">
        <v>50</v>
      </c>
      <c r="G10" t="s">
        <v>3915</v>
      </c>
      <c r="H10" t="s">
        <v>3916</v>
      </c>
      <c r="I10" t="s">
        <v>102</v>
      </c>
      <c r="J10" t="s">
        <v>27</v>
      </c>
      <c r="K10" t="s">
        <v>28</v>
      </c>
      <c r="L10" t="s">
        <v>29</v>
      </c>
      <c r="M10">
        <v>42420</v>
      </c>
      <c r="N10" t="s">
        <v>30</v>
      </c>
      <c r="O10" t="s">
        <v>192</v>
      </c>
      <c r="P10" t="s">
        <v>71</v>
      </c>
      <c r="Q10" t="s">
        <v>72</v>
      </c>
      <c r="R10" t="s">
        <v>193</v>
      </c>
      <c r="S10">
        <v>391.98</v>
      </c>
      <c r="T10">
        <v>2</v>
      </c>
      <c r="U10">
        <v>0</v>
      </c>
      <c r="V10">
        <v>113.67419999999998</v>
      </c>
    </row>
    <row r="11" spans="1:22" x14ac:dyDescent="0.25">
      <c r="A11">
        <v>7477</v>
      </c>
      <c r="B11" t="s">
        <v>9498</v>
      </c>
      <c r="C11">
        <v>2011</v>
      </c>
      <c r="D11" s="8">
        <v>40550</v>
      </c>
      <c r="E11" s="8">
        <v>40554</v>
      </c>
      <c r="F11" t="s">
        <v>50</v>
      </c>
      <c r="G11" t="s">
        <v>3915</v>
      </c>
      <c r="H11" t="s">
        <v>3916</v>
      </c>
      <c r="I11" t="s">
        <v>102</v>
      </c>
      <c r="J11" t="s">
        <v>27</v>
      </c>
      <c r="K11" t="s">
        <v>28</v>
      </c>
      <c r="L11" t="s">
        <v>29</v>
      </c>
      <c r="M11">
        <v>42420</v>
      </c>
      <c r="N11" t="s">
        <v>30</v>
      </c>
      <c r="O11" t="s">
        <v>1737</v>
      </c>
      <c r="P11" t="s">
        <v>46</v>
      </c>
      <c r="Q11" t="s">
        <v>68</v>
      </c>
      <c r="R11" t="s">
        <v>1738</v>
      </c>
      <c r="S11">
        <v>5.48</v>
      </c>
      <c r="T11">
        <v>2</v>
      </c>
      <c r="U11">
        <v>0</v>
      </c>
      <c r="V11">
        <v>1.4796000000000005</v>
      </c>
    </row>
    <row r="12" spans="1:22" x14ac:dyDescent="0.25">
      <c r="A12">
        <v>7476</v>
      </c>
      <c r="B12" t="s">
        <v>9498</v>
      </c>
      <c r="C12">
        <v>2011</v>
      </c>
      <c r="D12" s="8">
        <v>40550</v>
      </c>
      <c r="E12" s="8">
        <v>40554</v>
      </c>
      <c r="F12" t="s">
        <v>50</v>
      </c>
      <c r="G12" t="s">
        <v>3915</v>
      </c>
      <c r="H12" t="s">
        <v>3916</v>
      </c>
      <c r="I12" t="s">
        <v>102</v>
      </c>
      <c r="J12" t="s">
        <v>27</v>
      </c>
      <c r="K12" t="s">
        <v>28</v>
      </c>
      <c r="L12" t="s">
        <v>29</v>
      </c>
      <c r="M12">
        <v>42420</v>
      </c>
      <c r="N12" t="s">
        <v>30</v>
      </c>
      <c r="O12" t="s">
        <v>2209</v>
      </c>
      <c r="P12" t="s">
        <v>46</v>
      </c>
      <c r="Q12" t="s">
        <v>75</v>
      </c>
      <c r="R12" t="s">
        <v>2210</v>
      </c>
      <c r="S12">
        <v>609.98</v>
      </c>
      <c r="T12">
        <v>2</v>
      </c>
      <c r="U12">
        <v>0</v>
      </c>
      <c r="V12">
        <v>274.49099999999999</v>
      </c>
    </row>
    <row r="13" spans="1:22" x14ac:dyDescent="0.25">
      <c r="A13">
        <v>7475</v>
      </c>
      <c r="B13" t="s">
        <v>9498</v>
      </c>
      <c r="C13">
        <v>2011</v>
      </c>
      <c r="D13" s="8">
        <v>40550</v>
      </c>
      <c r="E13" s="8">
        <v>40554</v>
      </c>
      <c r="F13" t="s">
        <v>50</v>
      </c>
      <c r="G13" t="s">
        <v>3915</v>
      </c>
      <c r="H13" t="s">
        <v>3916</v>
      </c>
      <c r="I13" t="s">
        <v>102</v>
      </c>
      <c r="J13" t="s">
        <v>27</v>
      </c>
      <c r="K13" t="s">
        <v>28</v>
      </c>
      <c r="L13" t="s">
        <v>29</v>
      </c>
      <c r="M13">
        <v>42420</v>
      </c>
      <c r="N13" t="s">
        <v>30</v>
      </c>
      <c r="O13" t="s">
        <v>533</v>
      </c>
      <c r="P13" t="s">
        <v>32</v>
      </c>
      <c r="Q13" t="s">
        <v>36</v>
      </c>
      <c r="R13" t="s">
        <v>534</v>
      </c>
      <c r="S13">
        <v>2573.8200000000002</v>
      </c>
      <c r="T13">
        <v>9</v>
      </c>
      <c r="U13">
        <v>0</v>
      </c>
      <c r="V13">
        <v>746.40779999999972</v>
      </c>
    </row>
    <row r="14" spans="1:22" x14ac:dyDescent="0.25">
      <c r="A14">
        <v>7181</v>
      </c>
      <c r="B14" t="s">
        <v>9330</v>
      </c>
      <c r="C14">
        <v>2011</v>
      </c>
      <c r="D14" s="8">
        <v>40550</v>
      </c>
      <c r="E14" s="8">
        <v>40551</v>
      </c>
      <c r="F14" t="s">
        <v>188</v>
      </c>
      <c r="G14" t="s">
        <v>6634</v>
      </c>
      <c r="H14" t="s">
        <v>6635</v>
      </c>
      <c r="I14" t="s">
        <v>41</v>
      </c>
      <c r="J14" t="s">
        <v>27</v>
      </c>
      <c r="K14" t="s">
        <v>7723</v>
      </c>
      <c r="L14" t="s">
        <v>1272</v>
      </c>
      <c r="M14">
        <v>30605</v>
      </c>
      <c r="N14" t="s">
        <v>30</v>
      </c>
      <c r="O14" t="s">
        <v>1264</v>
      </c>
      <c r="P14" t="s">
        <v>46</v>
      </c>
      <c r="Q14" t="s">
        <v>68</v>
      </c>
      <c r="R14" t="s">
        <v>1265</v>
      </c>
      <c r="S14">
        <v>12.78</v>
      </c>
      <c r="T14">
        <v>3</v>
      </c>
      <c r="U14">
        <v>0</v>
      </c>
      <c r="V14">
        <v>5.2397999999999998</v>
      </c>
    </row>
    <row r="15" spans="1:22" x14ac:dyDescent="0.25">
      <c r="A15">
        <v>5328</v>
      </c>
      <c r="B15" t="s">
        <v>8148</v>
      </c>
      <c r="C15">
        <v>2011</v>
      </c>
      <c r="D15" s="8">
        <v>40550</v>
      </c>
      <c r="E15" s="8">
        <v>40552</v>
      </c>
      <c r="F15" t="s">
        <v>23</v>
      </c>
      <c r="G15" t="s">
        <v>6971</v>
      </c>
      <c r="H15" t="s">
        <v>6972</v>
      </c>
      <c r="I15" t="s">
        <v>26</v>
      </c>
      <c r="J15" t="s">
        <v>27</v>
      </c>
      <c r="K15" t="s">
        <v>42</v>
      </c>
      <c r="L15" t="s">
        <v>43</v>
      </c>
      <c r="M15">
        <v>90049</v>
      </c>
      <c r="N15" t="s">
        <v>44</v>
      </c>
      <c r="O15" t="s">
        <v>1979</v>
      </c>
      <c r="P15" t="s">
        <v>46</v>
      </c>
      <c r="Q15" t="s">
        <v>90</v>
      </c>
      <c r="R15" t="s">
        <v>1980</v>
      </c>
      <c r="S15">
        <v>19.440000000000001</v>
      </c>
      <c r="T15">
        <v>3</v>
      </c>
      <c r="U15">
        <v>0</v>
      </c>
      <c r="V15">
        <v>9.3312000000000008</v>
      </c>
    </row>
    <row r="16" spans="1:22" x14ac:dyDescent="0.25">
      <c r="A16">
        <v>7662</v>
      </c>
      <c r="B16" t="s">
        <v>9589</v>
      </c>
      <c r="C16">
        <v>2011</v>
      </c>
      <c r="D16" s="8">
        <v>40551</v>
      </c>
      <c r="E16" s="8">
        <v>40556</v>
      </c>
      <c r="F16" t="s">
        <v>50</v>
      </c>
      <c r="G16" t="s">
        <v>7550</v>
      </c>
      <c r="H16" t="s">
        <v>7551</v>
      </c>
      <c r="I16" t="s">
        <v>26</v>
      </c>
      <c r="J16" t="s">
        <v>27</v>
      </c>
      <c r="K16" t="s">
        <v>1681</v>
      </c>
      <c r="L16" t="s">
        <v>104</v>
      </c>
      <c r="M16">
        <v>77340</v>
      </c>
      <c r="N16" t="s">
        <v>105</v>
      </c>
      <c r="O16" t="s">
        <v>3858</v>
      </c>
      <c r="P16" t="s">
        <v>46</v>
      </c>
      <c r="Q16" t="s">
        <v>75</v>
      </c>
      <c r="R16" t="s">
        <v>3859</v>
      </c>
      <c r="S16">
        <v>10.429999999999998</v>
      </c>
      <c r="T16">
        <v>7</v>
      </c>
      <c r="U16">
        <v>0.8</v>
      </c>
      <c r="V16">
        <v>-18.252500000000005</v>
      </c>
    </row>
    <row r="17" spans="1:22" x14ac:dyDescent="0.25">
      <c r="A17">
        <v>7661</v>
      </c>
      <c r="B17" t="s">
        <v>9589</v>
      </c>
      <c r="C17">
        <v>2011</v>
      </c>
      <c r="D17" s="8">
        <v>40551</v>
      </c>
      <c r="E17" s="8">
        <v>40556</v>
      </c>
      <c r="F17" t="s">
        <v>50</v>
      </c>
      <c r="G17" t="s">
        <v>7550</v>
      </c>
      <c r="H17" t="s">
        <v>7551</v>
      </c>
      <c r="I17" t="s">
        <v>26</v>
      </c>
      <c r="J17" t="s">
        <v>27</v>
      </c>
      <c r="K17" t="s">
        <v>1681</v>
      </c>
      <c r="L17" t="s">
        <v>104</v>
      </c>
      <c r="M17">
        <v>77340</v>
      </c>
      <c r="N17" t="s">
        <v>105</v>
      </c>
      <c r="O17" t="s">
        <v>1714</v>
      </c>
      <c r="P17" t="s">
        <v>32</v>
      </c>
      <c r="Q17" t="s">
        <v>65</v>
      </c>
      <c r="R17" t="s">
        <v>1715</v>
      </c>
      <c r="S17">
        <v>76.728000000000009</v>
      </c>
      <c r="T17">
        <v>3</v>
      </c>
      <c r="U17">
        <v>0.6</v>
      </c>
      <c r="V17">
        <v>-53.709599999999988</v>
      </c>
    </row>
    <row r="18" spans="1:22" x14ac:dyDescent="0.25">
      <c r="A18">
        <v>594</v>
      </c>
      <c r="B18" t="s">
        <v>1983</v>
      </c>
      <c r="C18">
        <v>2011</v>
      </c>
      <c r="D18" s="8">
        <v>40553</v>
      </c>
      <c r="E18" s="8">
        <v>40557</v>
      </c>
      <c r="F18" t="s">
        <v>50</v>
      </c>
      <c r="G18" t="s">
        <v>1984</v>
      </c>
      <c r="H18" t="s">
        <v>1985</v>
      </c>
      <c r="I18" t="s">
        <v>26</v>
      </c>
      <c r="J18" t="s">
        <v>27</v>
      </c>
      <c r="K18" t="s">
        <v>1986</v>
      </c>
      <c r="L18" t="s">
        <v>104</v>
      </c>
      <c r="M18">
        <v>78041</v>
      </c>
      <c r="N18" t="s">
        <v>105</v>
      </c>
      <c r="O18" t="s">
        <v>844</v>
      </c>
      <c r="P18" t="s">
        <v>71</v>
      </c>
      <c r="Q18" t="s">
        <v>161</v>
      </c>
      <c r="R18" t="s">
        <v>845</v>
      </c>
      <c r="S18">
        <v>31.200000000000003</v>
      </c>
      <c r="T18">
        <v>3</v>
      </c>
      <c r="U18">
        <v>0.2</v>
      </c>
      <c r="V18">
        <v>9.7499999999999964</v>
      </c>
    </row>
    <row r="19" spans="1:22" x14ac:dyDescent="0.25">
      <c r="A19">
        <v>593</v>
      </c>
      <c r="B19" t="s">
        <v>1983</v>
      </c>
      <c r="C19">
        <v>2011</v>
      </c>
      <c r="D19" s="8">
        <v>40553</v>
      </c>
      <c r="E19" s="8">
        <v>40557</v>
      </c>
      <c r="F19" t="s">
        <v>50</v>
      </c>
      <c r="G19" t="s">
        <v>1984</v>
      </c>
      <c r="H19" t="s">
        <v>1985</v>
      </c>
      <c r="I19" t="s">
        <v>26</v>
      </c>
      <c r="J19" t="s">
        <v>27</v>
      </c>
      <c r="K19" t="s">
        <v>1986</v>
      </c>
      <c r="L19" t="s">
        <v>104</v>
      </c>
      <c r="M19">
        <v>78041</v>
      </c>
      <c r="N19" t="s">
        <v>105</v>
      </c>
      <c r="O19" t="s">
        <v>1987</v>
      </c>
      <c r="P19" t="s">
        <v>46</v>
      </c>
      <c r="Q19" t="s">
        <v>68</v>
      </c>
      <c r="R19" t="s">
        <v>1988</v>
      </c>
      <c r="S19">
        <v>9.3439999999999994</v>
      </c>
      <c r="T19">
        <v>2</v>
      </c>
      <c r="U19">
        <v>0.2</v>
      </c>
      <c r="V19">
        <v>1.1679999999999997</v>
      </c>
    </row>
    <row r="20" spans="1:22" x14ac:dyDescent="0.25">
      <c r="A20">
        <v>867</v>
      </c>
      <c r="B20" t="s">
        <v>2671</v>
      </c>
      <c r="C20">
        <v>2011</v>
      </c>
      <c r="D20" s="8">
        <v>40554</v>
      </c>
      <c r="E20" s="8">
        <v>40559</v>
      </c>
      <c r="F20" t="s">
        <v>50</v>
      </c>
      <c r="G20" t="s">
        <v>2672</v>
      </c>
      <c r="H20" t="s">
        <v>2673</v>
      </c>
      <c r="I20" t="s">
        <v>41</v>
      </c>
      <c r="J20" t="s">
        <v>27</v>
      </c>
      <c r="K20" t="s">
        <v>318</v>
      </c>
      <c r="L20" t="s">
        <v>319</v>
      </c>
      <c r="M20">
        <v>22153</v>
      </c>
      <c r="N20" t="s">
        <v>30</v>
      </c>
      <c r="O20" t="s">
        <v>2676</v>
      </c>
      <c r="P20" t="s">
        <v>32</v>
      </c>
      <c r="Q20" t="s">
        <v>65</v>
      </c>
      <c r="R20" t="s">
        <v>2677</v>
      </c>
      <c r="S20">
        <v>51.94</v>
      </c>
      <c r="T20">
        <v>1</v>
      </c>
      <c r="U20">
        <v>0</v>
      </c>
      <c r="V20">
        <v>21.295400000000001</v>
      </c>
    </row>
    <row r="21" spans="1:22" x14ac:dyDescent="0.25">
      <c r="A21">
        <v>866</v>
      </c>
      <c r="B21" t="s">
        <v>2671</v>
      </c>
      <c r="C21">
        <v>2011</v>
      </c>
      <c r="D21" s="8">
        <v>40554</v>
      </c>
      <c r="E21" s="8">
        <v>40559</v>
      </c>
      <c r="F21" t="s">
        <v>50</v>
      </c>
      <c r="G21" t="s">
        <v>2672</v>
      </c>
      <c r="H21" t="s">
        <v>2673</v>
      </c>
      <c r="I21" t="s">
        <v>41</v>
      </c>
      <c r="J21" t="s">
        <v>27</v>
      </c>
      <c r="K21" t="s">
        <v>318</v>
      </c>
      <c r="L21" t="s">
        <v>319</v>
      </c>
      <c r="M21">
        <v>22153</v>
      </c>
      <c r="N21" t="s">
        <v>30</v>
      </c>
      <c r="O21" t="s">
        <v>2674</v>
      </c>
      <c r="P21" t="s">
        <v>46</v>
      </c>
      <c r="Q21" t="s">
        <v>47</v>
      </c>
      <c r="R21" t="s">
        <v>2675</v>
      </c>
      <c r="S21">
        <v>2.89</v>
      </c>
      <c r="T21">
        <v>1</v>
      </c>
      <c r="U21">
        <v>0</v>
      </c>
      <c r="V21">
        <v>1.3583000000000001</v>
      </c>
    </row>
    <row r="22" spans="1:22" x14ac:dyDescent="0.25">
      <c r="A22">
        <v>717</v>
      </c>
      <c r="B22" t="s">
        <v>2303</v>
      </c>
      <c r="C22">
        <v>2011</v>
      </c>
      <c r="D22" s="8">
        <v>40555</v>
      </c>
      <c r="E22" s="8">
        <v>40558</v>
      </c>
      <c r="F22" t="s">
        <v>188</v>
      </c>
      <c r="G22" t="s">
        <v>2304</v>
      </c>
      <c r="H22" t="s">
        <v>2305</v>
      </c>
      <c r="I22" t="s">
        <v>26</v>
      </c>
      <c r="J22" t="s">
        <v>27</v>
      </c>
      <c r="K22" t="s">
        <v>244</v>
      </c>
      <c r="L22" t="s">
        <v>245</v>
      </c>
      <c r="M22">
        <v>19901</v>
      </c>
      <c r="N22" t="s">
        <v>148</v>
      </c>
      <c r="O22" t="s">
        <v>2045</v>
      </c>
      <c r="P22" t="s">
        <v>32</v>
      </c>
      <c r="Q22" t="s">
        <v>65</v>
      </c>
      <c r="R22" t="s">
        <v>2046</v>
      </c>
      <c r="S22">
        <v>9.94</v>
      </c>
      <c r="T22">
        <v>2</v>
      </c>
      <c r="U22">
        <v>0</v>
      </c>
      <c r="V22">
        <v>3.0813999999999995</v>
      </c>
    </row>
    <row r="23" spans="1:22" x14ac:dyDescent="0.25">
      <c r="A23">
        <v>9630</v>
      </c>
      <c r="B23" t="s">
        <v>10744</v>
      </c>
      <c r="C23">
        <v>2011</v>
      </c>
      <c r="D23" s="8">
        <v>40557</v>
      </c>
      <c r="E23" s="8">
        <v>40562</v>
      </c>
      <c r="F23" t="s">
        <v>50</v>
      </c>
      <c r="G23" t="s">
        <v>3881</v>
      </c>
      <c r="H23" t="s">
        <v>3882</v>
      </c>
      <c r="I23" t="s">
        <v>26</v>
      </c>
      <c r="J23" t="s">
        <v>27</v>
      </c>
      <c r="K23" t="s">
        <v>606</v>
      </c>
      <c r="L23" t="s">
        <v>498</v>
      </c>
      <c r="M23">
        <v>43055</v>
      </c>
      <c r="N23" t="s">
        <v>148</v>
      </c>
      <c r="O23" t="s">
        <v>6715</v>
      </c>
      <c r="P23" t="s">
        <v>46</v>
      </c>
      <c r="Q23" t="s">
        <v>75</v>
      </c>
      <c r="R23" t="s">
        <v>6716</v>
      </c>
      <c r="S23">
        <v>3.4380000000000006</v>
      </c>
      <c r="T23">
        <v>2</v>
      </c>
      <c r="U23">
        <v>0.7</v>
      </c>
      <c r="V23">
        <v>-2.5212000000000003</v>
      </c>
    </row>
    <row r="24" spans="1:22" x14ac:dyDescent="0.25">
      <c r="A24">
        <v>9629</v>
      </c>
      <c r="B24" t="s">
        <v>10744</v>
      </c>
      <c r="C24">
        <v>2011</v>
      </c>
      <c r="D24" s="8">
        <v>40557</v>
      </c>
      <c r="E24" s="8">
        <v>40562</v>
      </c>
      <c r="F24" t="s">
        <v>50</v>
      </c>
      <c r="G24" t="s">
        <v>3881</v>
      </c>
      <c r="H24" t="s">
        <v>3882</v>
      </c>
      <c r="I24" t="s">
        <v>26</v>
      </c>
      <c r="J24" t="s">
        <v>27</v>
      </c>
      <c r="K24" t="s">
        <v>606</v>
      </c>
      <c r="L24" t="s">
        <v>498</v>
      </c>
      <c r="M24">
        <v>43055</v>
      </c>
      <c r="N24" t="s">
        <v>148</v>
      </c>
      <c r="O24" t="s">
        <v>2777</v>
      </c>
      <c r="P24" t="s">
        <v>46</v>
      </c>
      <c r="Q24" t="s">
        <v>90</v>
      </c>
      <c r="R24" t="s">
        <v>2778</v>
      </c>
      <c r="S24">
        <v>37.408000000000001</v>
      </c>
      <c r="T24">
        <v>7</v>
      </c>
      <c r="U24">
        <v>0.2</v>
      </c>
      <c r="V24">
        <v>13.0928</v>
      </c>
    </row>
    <row r="25" spans="1:22" x14ac:dyDescent="0.25">
      <c r="A25">
        <v>4940</v>
      </c>
      <c r="B25" t="s">
        <v>7882</v>
      </c>
      <c r="C25">
        <v>2011</v>
      </c>
      <c r="D25" s="8">
        <v>40557</v>
      </c>
      <c r="E25" s="8">
        <v>40562</v>
      </c>
      <c r="F25" t="s">
        <v>50</v>
      </c>
      <c r="G25" t="s">
        <v>1786</v>
      </c>
      <c r="H25" t="s">
        <v>1787</v>
      </c>
      <c r="I25" t="s">
        <v>26</v>
      </c>
      <c r="J25" t="s">
        <v>27</v>
      </c>
      <c r="K25" t="s">
        <v>127</v>
      </c>
      <c r="L25" t="s">
        <v>43</v>
      </c>
      <c r="M25">
        <v>94109</v>
      </c>
      <c r="N25" t="s">
        <v>44</v>
      </c>
      <c r="O25" t="s">
        <v>770</v>
      </c>
      <c r="P25" t="s">
        <v>46</v>
      </c>
      <c r="Q25" t="s">
        <v>68</v>
      </c>
      <c r="R25" t="s">
        <v>771</v>
      </c>
      <c r="S25">
        <v>19.899999999999999</v>
      </c>
      <c r="T25">
        <v>5</v>
      </c>
      <c r="U25">
        <v>0</v>
      </c>
      <c r="V25">
        <v>6.5669999999999984</v>
      </c>
    </row>
    <row r="26" spans="1:22" x14ac:dyDescent="0.25">
      <c r="A26">
        <v>4939</v>
      </c>
      <c r="B26" t="s">
        <v>7882</v>
      </c>
      <c r="C26">
        <v>2011</v>
      </c>
      <c r="D26" s="8">
        <v>40557</v>
      </c>
      <c r="E26" s="8">
        <v>40562</v>
      </c>
      <c r="F26" t="s">
        <v>50</v>
      </c>
      <c r="G26" t="s">
        <v>1786</v>
      </c>
      <c r="H26" t="s">
        <v>1787</v>
      </c>
      <c r="I26" t="s">
        <v>26</v>
      </c>
      <c r="J26" t="s">
        <v>27</v>
      </c>
      <c r="K26" t="s">
        <v>127</v>
      </c>
      <c r="L26" t="s">
        <v>43</v>
      </c>
      <c r="M26">
        <v>94109</v>
      </c>
      <c r="N26" t="s">
        <v>44</v>
      </c>
      <c r="O26" t="s">
        <v>4883</v>
      </c>
      <c r="P26" t="s">
        <v>32</v>
      </c>
      <c r="Q26" t="s">
        <v>33</v>
      </c>
      <c r="R26" t="s">
        <v>4884</v>
      </c>
      <c r="S26">
        <v>333.99899999999997</v>
      </c>
      <c r="T26">
        <v>3</v>
      </c>
      <c r="U26">
        <v>0.15</v>
      </c>
      <c r="V26">
        <v>3.9294000000000082</v>
      </c>
    </row>
    <row r="27" spans="1:22" x14ac:dyDescent="0.25">
      <c r="A27">
        <v>4938</v>
      </c>
      <c r="B27" t="s">
        <v>7882</v>
      </c>
      <c r="C27">
        <v>2011</v>
      </c>
      <c r="D27" s="8">
        <v>40557</v>
      </c>
      <c r="E27" s="8">
        <v>40562</v>
      </c>
      <c r="F27" t="s">
        <v>50</v>
      </c>
      <c r="G27" t="s">
        <v>1786</v>
      </c>
      <c r="H27" t="s">
        <v>1787</v>
      </c>
      <c r="I27" t="s">
        <v>26</v>
      </c>
      <c r="J27" t="s">
        <v>27</v>
      </c>
      <c r="K27" t="s">
        <v>127</v>
      </c>
      <c r="L27" t="s">
        <v>43</v>
      </c>
      <c r="M27">
        <v>94109</v>
      </c>
      <c r="N27" t="s">
        <v>44</v>
      </c>
      <c r="O27" t="s">
        <v>5000</v>
      </c>
      <c r="P27" t="s">
        <v>46</v>
      </c>
      <c r="Q27" t="s">
        <v>59</v>
      </c>
      <c r="R27" t="s">
        <v>5001</v>
      </c>
      <c r="S27">
        <v>1325.8500000000001</v>
      </c>
      <c r="T27">
        <v>5</v>
      </c>
      <c r="U27">
        <v>0</v>
      </c>
      <c r="V27">
        <v>238.65299999999991</v>
      </c>
    </row>
    <row r="28" spans="1:22" x14ac:dyDescent="0.25">
      <c r="A28">
        <v>2979</v>
      </c>
      <c r="B28" t="s">
        <v>6170</v>
      </c>
      <c r="C28">
        <v>2011</v>
      </c>
      <c r="D28" s="8">
        <v>40557</v>
      </c>
      <c r="E28" s="8">
        <v>40560</v>
      </c>
      <c r="F28" t="s">
        <v>23</v>
      </c>
      <c r="G28" t="s">
        <v>3731</v>
      </c>
      <c r="H28" t="s">
        <v>3732</v>
      </c>
      <c r="I28" t="s">
        <v>26</v>
      </c>
      <c r="J28" t="s">
        <v>27</v>
      </c>
      <c r="K28" t="s">
        <v>6171</v>
      </c>
      <c r="L28" t="s">
        <v>383</v>
      </c>
      <c r="M28">
        <v>29464</v>
      </c>
      <c r="N28" t="s">
        <v>30</v>
      </c>
      <c r="O28" t="s">
        <v>6128</v>
      </c>
      <c r="P28" t="s">
        <v>32</v>
      </c>
      <c r="Q28" t="s">
        <v>36</v>
      </c>
      <c r="R28" t="s">
        <v>6129</v>
      </c>
      <c r="S28">
        <v>545.93999999999994</v>
      </c>
      <c r="T28">
        <v>6</v>
      </c>
      <c r="U28">
        <v>0</v>
      </c>
      <c r="V28">
        <v>87.350400000000036</v>
      </c>
    </row>
    <row r="29" spans="1:22" x14ac:dyDescent="0.25">
      <c r="A29">
        <v>768</v>
      </c>
      <c r="B29" t="s">
        <v>2419</v>
      </c>
      <c r="C29">
        <v>2011</v>
      </c>
      <c r="D29" s="8">
        <v>40557</v>
      </c>
      <c r="E29" s="8">
        <v>40559</v>
      </c>
      <c r="F29" t="s">
        <v>23</v>
      </c>
      <c r="G29" t="s">
        <v>2420</v>
      </c>
      <c r="H29" t="s">
        <v>2421</v>
      </c>
      <c r="I29" t="s">
        <v>41</v>
      </c>
      <c r="J29" t="s">
        <v>27</v>
      </c>
      <c r="K29" t="s">
        <v>2422</v>
      </c>
      <c r="L29" t="s">
        <v>736</v>
      </c>
      <c r="M29">
        <v>71111</v>
      </c>
      <c r="N29" t="s">
        <v>30</v>
      </c>
      <c r="O29" t="s">
        <v>2428</v>
      </c>
      <c r="P29" t="s">
        <v>46</v>
      </c>
      <c r="Q29" t="s">
        <v>59</v>
      </c>
      <c r="R29" t="s">
        <v>2429</v>
      </c>
      <c r="S29">
        <v>572.58000000000004</v>
      </c>
      <c r="T29">
        <v>6</v>
      </c>
      <c r="U29">
        <v>0</v>
      </c>
      <c r="V29">
        <v>34.354799999999955</v>
      </c>
    </row>
    <row r="30" spans="1:22" x14ac:dyDescent="0.25">
      <c r="A30">
        <v>767</v>
      </c>
      <c r="B30" t="s">
        <v>2419</v>
      </c>
      <c r="C30">
        <v>2011</v>
      </c>
      <c r="D30" s="8">
        <v>40557</v>
      </c>
      <c r="E30" s="8">
        <v>40559</v>
      </c>
      <c r="F30" t="s">
        <v>23</v>
      </c>
      <c r="G30" t="s">
        <v>2420</v>
      </c>
      <c r="H30" t="s">
        <v>2421</v>
      </c>
      <c r="I30" t="s">
        <v>41</v>
      </c>
      <c r="J30" t="s">
        <v>27</v>
      </c>
      <c r="K30" t="s">
        <v>2422</v>
      </c>
      <c r="L30" t="s">
        <v>736</v>
      </c>
      <c r="M30">
        <v>71111</v>
      </c>
      <c r="N30" t="s">
        <v>30</v>
      </c>
      <c r="O30" t="s">
        <v>2427</v>
      </c>
      <c r="P30" t="s">
        <v>46</v>
      </c>
      <c r="Q30" t="s">
        <v>75</v>
      </c>
      <c r="R30" t="s">
        <v>186</v>
      </c>
      <c r="S30">
        <v>5.64</v>
      </c>
      <c r="T30">
        <v>3</v>
      </c>
      <c r="U30">
        <v>0</v>
      </c>
      <c r="V30">
        <v>2.7071999999999994</v>
      </c>
    </row>
    <row r="31" spans="1:22" x14ac:dyDescent="0.25">
      <c r="A31">
        <v>766</v>
      </c>
      <c r="B31" t="s">
        <v>2419</v>
      </c>
      <c r="C31">
        <v>2011</v>
      </c>
      <c r="D31" s="8">
        <v>40557</v>
      </c>
      <c r="E31" s="8">
        <v>40559</v>
      </c>
      <c r="F31" t="s">
        <v>23</v>
      </c>
      <c r="G31" t="s">
        <v>2420</v>
      </c>
      <c r="H31" t="s">
        <v>2421</v>
      </c>
      <c r="I31" t="s">
        <v>41</v>
      </c>
      <c r="J31" t="s">
        <v>27</v>
      </c>
      <c r="K31" t="s">
        <v>2422</v>
      </c>
      <c r="L31" t="s">
        <v>736</v>
      </c>
      <c r="M31">
        <v>71111</v>
      </c>
      <c r="N31" t="s">
        <v>30</v>
      </c>
      <c r="O31" t="s">
        <v>2425</v>
      </c>
      <c r="P31" t="s">
        <v>71</v>
      </c>
      <c r="Q31" t="s">
        <v>161</v>
      </c>
      <c r="R31" t="s">
        <v>2426</v>
      </c>
      <c r="S31">
        <v>646.74</v>
      </c>
      <c r="T31">
        <v>6</v>
      </c>
      <c r="U31">
        <v>0</v>
      </c>
      <c r="V31">
        <v>258.69600000000003</v>
      </c>
    </row>
    <row r="32" spans="1:22" x14ac:dyDescent="0.25">
      <c r="A32">
        <v>765</v>
      </c>
      <c r="B32" t="s">
        <v>2419</v>
      </c>
      <c r="C32">
        <v>2011</v>
      </c>
      <c r="D32" s="8">
        <v>40557</v>
      </c>
      <c r="E32" s="8">
        <v>40559</v>
      </c>
      <c r="F32" t="s">
        <v>23</v>
      </c>
      <c r="G32" t="s">
        <v>2420</v>
      </c>
      <c r="H32" t="s">
        <v>2421</v>
      </c>
      <c r="I32" t="s">
        <v>41</v>
      </c>
      <c r="J32" t="s">
        <v>27</v>
      </c>
      <c r="K32" t="s">
        <v>2422</v>
      </c>
      <c r="L32" t="s">
        <v>736</v>
      </c>
      <c r="M32">
        <v>71111</v>
      </c>
      <c r="N32" t="s">
        <v>30</v>
      </c>
      <c r="O32" t="s">
        <v>2423</v>
      </c>
      <c r="P32" t="s">
        <v>46</v>
      </c>
      <c r="Q32" t="s">
        <v>173</v>
      </c>
      <c r="R32" t="s">
        <v>2424</v>
      </c>
      <c r="S32">
        <v>50.94</v>
      </c>
      <c r="T32">
        <v>3</v>
      </c>
      <c r="U32">
        <v>0</v>
      </c>
      <c r="V32">
        <v>25.47</v>
      </c>
    </row>
    <row r="33" spans="1:22" x14ac:dyDescent="0.25">
      <c r="A33">
        <v>764</v>
      </c>
      <c r="B33" t="s">
        <v>2419</v>
      </c>
      <c r="C33">
        <v>2011</v>
      </c>
      <c r="D33" s="8">
        <v>40557</v>
      </c>
      <c r="E33" s="8">
        <v>40559</v>
      </c>
      <c r="F33" t="s">
        <v>23</v>
      </c>
      <c r="G33" t="s">
        <v>2420</v>
      </c>
      <c r="H33" t="s">
        <v>2421</v>
      </c>
      <c r="I33" t="s">
        <v>41</v>
      </c>
      <c r="J33" t="s">
        <v>27</v>
      </c>
      <c r="K33" t="s">
        <v>2422</v>
      </c>
      <c r="L33" t="s">
        <v>736</v>
      </c>
      <c r="M33">
        <v>71111</v>
      </c>
      <c r="N33" t="s">
        <v>30</v>
      </c>
      <c r="O33" t="s">
        <v>669</v>
      </c>
      <c r="P33" t="s">
        <v>46</v>
      </c>
      <c r="Q33" t="s">
        <v>173</v>
      </c>
      <c r="R33" t="s">
        <v>186</v>
      </c>
      <c r="S33">
        <v>11.36</v>
      </c>
      <c r="T33">
        <v>2</v>
      </c>
      <c r="U33">
        <v>0</v>
      </c>
      <c r="V33">
        <v>5.3391999999999991</v>
      </c>
    </row>
    <row r="34" spans="1:22" x14ac:dyDescent="0.25">
      <c r="A34">
        <v>6475</v>
      </c>
      <c r="B34" t="s">
        <v>8917</v>
      </c>
      <c r="C34">
        <v>2011</v>
      </c>
      <c r="D34" s="8">
        <v>40558</v>
      </c>
      <c r="E34" s="8">
        <v>40559</v>
      </c>
      <c r="F34" t="s">
        <v>188</v>
      </c>
      <c r="G34" t="s">
        <v>307</v>
      </c>
      <c r="H34" t="s">
        <v>308</v>
      </c>
      <c r="I34" t="s">
        <v>41</v>
      </c>
      <c r="J34" t="s">
        <v>27</v>
      </c>
      <c r="K34" t="s">
        <v>146</v>
      </c>
      <c r="L34" t="s">
        <v>147</v>
      </c>
      <c r="M34">
        <v>19140</v>
      </c>
      <c r="N34" t="s">
        <v>148</v>
      </c>
      <c r="O34" t="s">
        <v>3608</v>
      </c>
      <c r="P34" t="s">
        <v>32</v>
      </c>
      <c r="Q34" t="s">
        <v>33</v>
      </c>
      <c r="R34" t="s">
        <v>3609</v>
      </c>
      <c r="S34">
        <v>61.96</v>
      </c>
      <c r="T34">
        <v>4</v>
      </c>
      <c r="U34">
        <v>0.5</v>
      </c>
      <c r="V34">
        <v>-53.285600000000009</v>
      </c>
    </row>
    <row r="35" spans="1:22" x14ac:dyDescent="0.25">
      <c r="A35">
        <v>1914</v>
      </c>
      <c r="B35" t="s">
        <v>4753</v>
      </c>
      <c r="C35">
        <v>2011</v>
      </c>
      <c r="D35" s="8">
        <v>40559</v>
      </c>
      <c r="E35" s="8">
        <v>40561</v>
      </c>
      <c r="F35" t="s">
        <v>188</v>
      </c>
      <c r="G35" t="s">
        <v>4754</v>
      </c>
      <c r="H35" t="s">
        <v>4755</v>
      </c>
      <c r="I35" t="s">
        <v>26</v>
      </c>
      <c r="J35" t="s">
        <v>27</v>
      </c>
      <c r="K35" t="s">
        <v>3261</v>
      </c>
      <c r="L35" t="s">
        <v>1272</v>
      </c>
      <c r="M35">
        <v>30076</v>
      </c>
      <c r="N35" t="s">
        <v>30</v>
      </c>
      <c r="O35" t="s">
        <v>1018</v>
      </c>
      <c r="P35" t="s">
        <v>71</v>
      </c>
      <c r="Q35" t="s">
        <v>161</v>
      </c>
      <c r="R35" t="s">
        <v>1019</v>
      </c>
      <c r="S35">
        <v>149.94999999999999</v>
      </c>
      <c r="T35">
        <v>5</v>
      </c>
      <c r="U35">
        <v>0</v>
      </c>
      <c r="V35">
        <v>65.978000000000009</v>
      </c>
    </row>
    <row r="36" spans="1:22" x14ac:dyDescent="0.25">
      <c r="A36">
        <v>974</v>
      </c>
      <c r="B36" t="s">
        <v>2931</v>
      </c>
      <c r="C36">
        <v>2011</v>
      </c>
      <c r="D36" s="8">
        <v>40560</v>
      </c>
      <c r="E36" s="8">
        <v>40562</v>
      </c>
      <c r="F36" t="s">
        <v>23</v>
      </c>
      <c r="G36" t="s">
        <v>951</v>
      </c>
      <c r="H36" t="s">
        <v>952</v>
      </c>
      <c r="I36" t="s">
        <v>26</v>
      </c>
      <c r="J36" t="s">
        <v>27</v>
      </c>
      <c r="K36" t="s">
        <v>146</v>
      </c>
      <c r="L36" t="s">
        <v>147</v>
      </c>
      <c r="M36">
        <v>19134</v>
      </c>
      <c r="N36" t="s">
        <v>148</v>
      </c>
      <c r="O36" t="s">
        <v>1197</v>
      </c>
      <c r="P36" t="s">
        <v>46</v>
      </c>
      <c r="Q36" t="s">
        <v>47</v>
      </c>
      <c r="R36" t="s">
        <v>1198</v>
      </c>
      <c r="S36">
        <v>30.072000000000003</v>
      </c>
      <c r="T36">
        <v>3</v>
      </c>
      <c r="U36">
        <v>0.2</v>
      </c>
      <c r="V36">
        <v>10.149299999999997</v>
      </c>
    </row>
    <row r="37" spans="1:22" x14ac:dyDescent="0.25">
      <c r="A37">
        <v>973</v>
      </c>
      <c r="B37" t="s">
        <v>2931</v>
      </c>
      <c r="C37">
        <v>2011</v>
      </c>
      <c r="D37" s="8">
        <v>40560</v>
      </c>
      <c r="E37" s="8">
        <v>40562</v>
      </c>
      <c r="F37" t="s">
        <v>23</v>
      </c>
      <c r="G37" t="s">
        <v>951</v>
      </c>
      <c r="H37" t="s">
        <v>952</v>
      </c>
      <c r="I37" t="s">
        <v>26</v>
      </c>
      <c r="J37" t="s">
        <v>27</v>
      </c>
      <c r="K37" t="s">
        <v>146</v>
      </c>
      <c r="L37" t="s">
        <v>147</v>
      </c>
      <c r="M37">
        <v>19134</v>
      </c>
      <c r="N37" t="s">
        <v>148</v>
      </c>
      <c r="O37" t="s">
        <v>2259</v>
      </c>
      <c r="P37" t="s">
        <v>46</v>
      </c>
      <c r="Q37" t="s">
        <v>75</v>
      </c>
      <c r="R37" t="s">
        <v>2260</v>
      </c>
      <c r="S37">
        <v>18.588000000000005</v>
      </c>
      <c r="T37">
        <v>2</v>
      </c>
      <c r="U37">
        <v>0.7</v>
      </c>
      <c r="V37">
        <v>-13.6312</v>
      </c>
    </row>
    <row r="38" spans="1:22" x14ac:dyDescent="0.25">
      <c r="A38">
        <v>972</v>
      </c>
      <c r="B38" t="s">
        <v>2931</v>
      </c>
      <c r="C38">
        <v>2011</v>
      </c>
      <c r="D38" s="8">
        <v>40560</v>
      </c>
      <c r="E38" s="8">
        <v>40562</v>
      </c>
      <c r="F38" t="s">
        <v>23</v>
      </c>
      <c r="G38" t="s">
        <v>951</v>
      </c>
      <c r="H38" t="s">
        <v>952</v>
      </c>
      <c r="I38" t="s">
        <v>26</v>
      </c>
      <c r="J38" t="s">
        <v>27</v>
      </c>
      <c r="K38" t="s">
        <v>146</v>
      </c>
      <c r="L38" t="s">
        <v>147</v>
      </c>
      <c r="M38">
        <v>19134</v>
      </c>
      <c r="N38" t="s">
        <v>148</v>
      </c>
      <c r="O38" t="s">
        <v>1204</v>
      </c>
      <c r="P38" t="s">
        <v>71</v>
      </c>
      <c r="Q38" t="s">
        <v>72</v>
      </c>
      <c r="R38" t="s">
        <v>1205</v>
      </c>
      <c r="S38">
        <v>124.19999999999999</v>
      </c>
      <c r="T38">
        <v>3</v>
      </c>
      <c r="U38">
        <v>0.4</v>
      </c>
      <c r="V38">
        <v>-31.050000000000011</v>
      </c>
    </row>
    <row r="39" spans="1:22" x14ac:dyDescent="0.25">
      <c r="A39">
        <v>971</v>
      </c>
      <c r="B39" t="s">
        <v>2931</v>
      </c>
      <c r="C39">
        <v>2011</v>
      </c>
      <c r="D39" s="8">
        <v>40560</v>
      </c>
      <c r="E39" s="8">
        <v>40562</v>
      </c>
      <c r="F39" t="s">
        <v>23</v>
      </c>
      <c r="G39" t="s">
        <v>951</v>
      </c>
      <c r="H39" t="s">
        <v>952</v>
      </c>
      <c r="I39" t="s">
        <v>26</v>
      </c>
      <c r="J39" t="s">
        <v>27</v>
      </c>
      <c r="K39" t="s">
        <v>146</v>
      </c>
      <c r="L39" t="s">
        <v>147</v>
      </c>
      <c r="M39">
        <v>19134</v>
      </c>
      <c r="N39" t="s">
        <v>148</v>
      </c>
      <c r="O39" t="s">
        <v>2932</v>
      </c>
      <c r="P39" t="s">
        <v>32</v>
      </c>
      <c r="Q39" t="s">
        <v>65</v>
      </c>
      <c r="R39" t="s">
        <v>2933</v>
      </c>
      <c r="S39">
        <v>127.10400000000001</v>
      </c>
      <c r="T39">
        <v>6</v>
      </c>
      <c r="U39">
        <v>0.2</v>
      </c>
      <c r="V39">
        <v>28.598399999999998</v>
      </c>
    </row>
    <row r="40" spans="1:22" x14ac:dyDescent="0.25">
      <c r="A40">
        <v>5365</v>
      </c>
      <c r="B40" t="s">
        <v>8174</v>
      </c>
      <c r="C40">
        <v>2011</v>
      </c>
      <c r="D40" s="8">
        <v>40562</v>
      </c>
      <c r="E40" s="8">
        <v>40565</v>
      </c>
      <c r="F40" t="s">
        <v>23</v>
      </c>
      <c r="G40" t="s">
        <v>6454</v>
      </c>
      <c r="H40" t="s">
        <v>6455</v>
      </c>
      <c r="I40" t="s">
        <v>41</v>
      </c>
      <c r="J40" t="s">
        <v>27</v>
      </c>
      <c r="K40" t="s">
        <v>318</v>
      </c>
      <c r="L40" t="s">
        <v>420</v>
      </c>
      <c r="M40">
        <v>97477</v>
      </c>
      <c r="N40" t="s">
        <v>44</v>
      </c>
      <c r="O40" t="s">
        <v>5131</v>
      </c>
      <c r="P40" t="s">
        <v>46</v>
      </c>
      <c r="Q40" t="s">
        <v>78</v>
      </c>
      <c r="R40" t="s">
        <v>5132</v>
      </c>
      <c r="S40">
        <v>64.864000000000004</v>
      </c>
      <c r="T40">
        <v>4</v>
      </c>
      <c r="U40">
        <v>0.2</v>
      </c>
      <c r="V40">
        <v>6.4864000000000033</v>
      </c>
    </row>
    <row r="41" spans="1:22" x14ac:dyDescent="0.25">
      <c r="A41">
        <v>5466</v>
      </c>
      <c r="B41" t="s">
        <v>8265</v>
      </c>
      <c r="C41">
        <v>2011</v>
      </c>
      <c r="D41" s="8">
        <v>40563</v>
      </c>
      <c r="E41" s="8">
        <v>40564</v>
      </c>
      <c r="F41" t="s">
        <v>188</v>
      </c>
      <c r="G41" t="s">
        <v>2961</v>
      </c>
      <c r="H41" t="s">
        <v>2962</v>
      </c>
      <c r="I41" t="s">
        <v>26</v>
      </c>
      <c r="J41" t="s">
        <v>27</v>
      </c>
      <c r="K41" t="s">
        <v>622</v>
      </c>
      <c r="L41" t="s">
        <v>310</v>
      </c>
      <c r="M41">
        <v>85254</v>
      </c>
      <c r="N41" t="s">
        <v>44</v>
      </c>
      <c r="O41" t="s">
        <v>1443</v>
      </c>
      <c r="P41" t="s">
        <v>32</v>
      </c>
      <c r="Q41" t="s">
        <v>33</v>
      </c>
      <c r="R41" t="s">
        <v>1444</v>
      </c>
      <c r="S41">
        <v>181.47000000000003</v>
      </c>
      <c r="T41">
        <v>5</v>
      </c>
      <c r="U41">
        <v>0.7</v>
      </c>
      <c r="V41">
        <v>-320.59699999999998</v>
      </c>
    </row>
    <row r="42" spans="1:22" x14ac:dyDescent="0.25">
      <c r="A42">
        <v>5465</v>
      </c>
      <c r="B42" t="s">
        <v>8265</v>
      </c>
      <c r="C42">
        <v>2011</v>
      </c>
      <c r="D42" s="8">
        <v>40563</v>
      </c>
      <c r="E42" s="8">
        <v>40564</v>
      </c>
      <c r="F42" t="s">
        <v>188</v>
      </c>
      <c r="G42" t="s">
        <v>2961</v>
      </c>
      <c r="H42" t="s">
        <v>2962</v>
      </c>
      <c r="I42" t="s">
        <v>26</v>
      </c>
      <c r="J42" t="s">
        <v>27</v>
      </c>
      <c r="K42" t="s">
        <v>622</v>
      </c>
      <c r="L42" t="s">
        <v>310</v>
      </c>
      <c r="M42">
        <v>85254</v>
      </c>
      <c r="N42" t="s">
        <v>44</v>
      </c>
      <c r="O42" t="s">
        <v>505</v>
      </c>
      <c r="P42" t="s">
        <v>46</v>
      </c>
      <c r="Q42" t="s">
        <v>173</v>
      </c>
      <c r="R42" t="s">
        <v>506</v>
      </c>
      <c r="S42">
        <v>108.72</v>
      </c>
      <c r="T42">
        <v>5</v>
      </c>
      <c r="U42">
        <v>0.2</v>
      </c>
      <c r="V42">
        <v>36.692999999999998</v>
      </c>
    </row>
    <row r="43" spans="1:22" x14ac:dyDescent="0.25">
      <c r="A43">
        <v>5464</v>
      </c>
      <c r="B43" t="s">
        <v>8265</v>
      </c>
      <c r="C43">
        <v>2011</v>
      </c>
      <c r="D43" s="8">
        <v>40563</v>
      </c>
      <c r="E43" s="8">
        <v>40564</v>
      </c>
      <c r="F43" t="s">
        <v>188</v>
      </c>
      <c r="G43" t="s">
        <v>2961</v>
      </c>
      <c r="H43" t="s">
        <v>2962</v>
      </c>
      <c r="I43" t="s">
        <v>26</v>
      </c>
      <c r="J43" t="s">
        <v>27</v>
      </c>
      <c r="K43" t="s">
        <v>622</v>
      </c>
      <c r="L43" t="s">
        <v>310</v>
      </c>
      <c r="M43">
        <v>85254</v>
      </c>
      <c r="N43" t="s">
        <v>44</v>
      </c>
      <c r="O43" t="s">
        <v>697</v>
      </c>
      <c r="P43" t="s">
        <v>46</v>
      </c>
      <c r="Q43" t="s">
        <v>90</v>
      </c>
      <c r="R43" t="s">
        <v>5370</v>
      </c>
      <c r="S43">
        <v>56.064</v>
      </c>
      <c r="T43">
        <v>4</v>
      </c>
      <c r="U43">
        <v>0.2</v>
      </c>
      <c r="V43">
        <v>19.622399999999999</v>
      </c>
    </row>
    <row r="44" spans="1:22" x14ac:dyDescent="0.25">
      <c r="A44">
        <v>5463</v>
      </c>
      <c r="B44" t="s">
        <v>8265</v>
      </c>
      <c r="C44">
        <v>2011</v>
      </c>
      <c r="D44" s="8">
        <v>40563</v>
      </c>
      <c r="E44" s="8">
        <v>40564</v>
      </c>
      <c r="F44" t="s">
        <v>188</v>
      </c>
      <c r="G44" t="s">
        <v>2961</v>
      </c>
      <c r="H44" t="s">
        <v>2962</v>
      </c>
      <c r="I44" t="s">
        <v>26</v>
      </c>
      <c r="J44" t="s">
        <v>27</v>
      </c>
      <c r="K44" t="s">
        <v>622</v>
      </c>
      <c r="L44" t="s">
        <v>310</v>
      </c>
      <c r="M44">
        <v>85254</v>
      </c>
      <c r="N44" t="s">
        <v>44</v>
      </c>
      <c r="O44" t="s">
        <v>3242</v>
      </c>
      <c r="P44" t="s">
        <v>46</v>
      </c>
      <c r="Q44" t="s">
        <v>75</v>
      </c>
      <c r="R44" t="s">
        <v>3243</v>
      </c>
      <c r="S44">
        <v>32.340000000000003</v>
      </c>
      <c r="T44">
        <v>10</v>
      </c>
      <c r="U44">
        <v>0.7</v>
      </c>
      <c r="V44">
        <v>-23.716000000000001</v>
      </c>
    </row>
    <row r="45" spans="1:22" x14ac:dyDescent="0.25">
      <c r="A45">
        <v>7121</v>
      </c>
      <c r="B45" t="s">
        <v>9297</v>
      </c>
      <c r="C45">
        <v>2011</v>
      </c>
      <c r="D45" s="8">
        <v>40564</v>
      </c>
      <c r="E45" s="8">
        <v>40570</v>
      </c>
      <c r="F45" t="s">
        <v>50</v>
      </c>
      <c r="G45" t="s">
        <v>1318</v>
      </c>
      <c r="H45" t="s">
        <v>1319</v>
      </c>
      <c r="I45" t="s">
        <v>41</v>
      </c>
      <c r="J45" t="s">
        <v>27</v>
      </c>
      <c r="K45" t="s">
        <v>3792</v>
      </c>
      <c r="L45" t="s">
        <v>335</v>
      </c>
      <c r="M45">
        <v>37167</v>
      </c>
      <c r="N45" t="s">
        <v>30</v>
      </c>
      <c r="O45" t="s">
        <v>4766</v>
      </c>
      <c r="P45" t="s">
        <v>46</v>
      </c>
      <c r="Q45" t="s">
        <v>75</v>
      </c>
      <c r="R45" t="s">
        <v>4767</v>
      </c>
      <c r="S45">
        <v>67.194000000000003</v>
      </c>
      <c r="T45">
        <v>1</v>
      </c>
      <c r="U45">
        <v>0.7</v>
      </c>
      <c r="V45">
        <v>-51.515399999999985</v>
      </c>
    </row>
    <row r="46" spans="1:22" x14ac:dyDescent="0.25">
      <c r="A46">
        <v>6334</v>
      </c>
      <c r="B46" t="s">
        <v>8835</v>
      </c>
      <c r="C46">
        <v>2011</v>
      </c>
      <c r="D46" s="8">
        <v>40564</v>
      </c>
      <c r="E46" s="8">
        <v>40570</v>
      </c>
      <c r="F46" t="s">
        <v>50</v>
      </c>
      <c r="G46" t="s">
        <v>1655</v>
      </c>
      <c r="H46" t="s">
        <v>1656</v>
      </c>
      <c r="I46" t="s">
        <v>26</v>
      </c>
      <c r="J46" t="s">
        <v>27</v>
      </c>
      <c r="K46" t="s">
        <v>237</v>
      </c>
      <c r="L46" t="s">
        <v>238</v>
      </c>
      <c r="M46">
        <v>48185</v>
      </c>
      <c r="N46" t="s">
        <v>105</v>
      </c>
      <c r="O46" t="s">
        <v>3877</v>
      </c>
      <c r="P46" t="s">
        <v>46</v>
      </c>
      <c r="Q46" t="s">
        <v>75</v>
      </c>
      <c r="R46" t="s">
        <v>1214</v>
      </c>
      <c r="S46">
        <v>29.700000000000003</v>
      </c>
      <c r="T46">
        <v>5</v>
      </c>
      <c r="U46">
        <v>0</v>
      </c>
      <c r="V46">
        <v>13.365</v>
      </c>
    </row>
    <row r="47" spans="1:22" x14ac:dyDescent="0.25">
      <c r="A47">
        <v>6333</v>
      </c>
      <c r="B47" t="s">
        <v>8835</v>
      </c>
      <c r="C47">
        <v>2011</v>
      </c>
      <c r="D47" s="8">
        <v>40564</v>
      </c>
      <c r="E47" s="8">
        <v>40570</v>
      </c>
      <c r="F47" t="s">
        <v>50</v>
      </c>
      <c r="G47" t="s">
        <v>1655</v>
      </c>
      <c r="H47" t="s">
        <v>1656</v>
      </c>
      <c r="I47" t="s">
        <v>26</v>
      </c>
      <c r="J47" t="s">
        <v>27</v>
      </c>
      <c r="K47" t="s">
        <v>237</v>
      </c>
      <c r="L47" t="s">
        <v>238</v>
      </c>
      <c r="M47">
        <v>48185</v>
      </c>
      <c r="N47" t="s">
        <v>105</v>
      </c>
      <c r="O47" t="s">
        <v>3406</v>
      </c>
      <c r="P47" t="s">
        <v>32</v>
      </c>
      <c r="Q47" t="s">
        <v>65</v>
      </c>
      <c r="R47" t="s">
        <v>3407</v>
      </c>
      <c r="S47">
        <v>14.73</v>
      </c>
      <c r="T47">
        <v>3</v>
      </c>
      <c r="U47">
        <v>0</v>
      </c>
      <c r="V47">
        <v>4.8608999999999991</v>
      </c>
    </row>
    <row r="48" spans="1:22" x14ac:dyDescent="0.25">
      <c r="A48">
        <v>6332</v>
      </c>
      <c r="B48" t="s">
        <v>8835</v>
      </c>
      <c r="C48">
        <v>2011</v>
      </c>
      <c r="D48" s="8">
        <v>40564</v>
      </c>
      <c r="E48" s="8">
        <v>40570</v>
      </c>
      <c r="F48" t="s">
        <v>50</v>
      </c>
      <c r="G48" t="s">
        <v>1655</v>
      </c>
      <c r="H48" t="s">
        <v>1656</v>
      </c>
      <c r="I48" t="s">
        <v>26</v>
      </c>
      <c r="J48" t="s">
        <v>27</v>
      </c>
      <c r="K48" t="s">
        <v>237</v>
      </c>
      <c r="L48" t="s">
        <v>238</v>
      </c>
      <c r="M48">
        <v>48185</v>
      </c>
      <c r="N48" t="s">
        <v>105</v>
      </c>
      <c r="O48" t="s">
        <v>4231</v>
      </c>
      <c r="P48" t="s">
        <v>46</v>
      </c>
      <c r="Q48" t="s">
        <v>68</v>
      </c>
      <c r="R48" t="s">
        <v>4232</v>
      </c>
      <c r="S48">
        <v>43.92</v>
      </c>
      <c r="T48">
        <v>3</v>
      </c>
      <c r="U48">
        <v>0</v>
      </c>
      <c r="V48">
        <v>12.736799999999999</v>
      </c>
    </row>
    <row r="49" spans="1:22" x14ac:dyDescent="0.25">
      <c r="A49">
        <v>6331</v>
      </c>
      <c r="B49" t="s">
        <v>8835</v>
      </c>
      <c r="C49">
        <v>2011</v>
      </c>
      <c r="D49" s="8">
        <v>40564</v>
      </c>
      <c r="E49" s="8">
        <v>40570</v>
      </c>
      <c r="F49" t="s">
        <v>50</v>
      </c>
      <c r="G49" t="s">
        <v>1655</v>
      </c>
      <c r="H49" t="s">
        <v>1656</v>
      </c>
      <c r="I49" t="s">
        <v>26</v>
      </c>
      <c r="J49" t="s">
        <v>27</v>
      </c>
      <c r="K49" t="s">
        <v>237</v>
      </c>
      <c r="L49" t="s">
        <v>238</v>
      </c>
      <c r="M49">
        <v>48185</v>
      </c>
      <c r="N49" t="s">
        <v>105</v>
      </c>
      <c r="O49" t="s">
        <v>5268</v>
      </c>
      <c r="P49" t="s">
        <v>46</v>
      </c>
      <c r="Q49" t="s">
        <v>59</v>
      </c>
      <c r="R49" t="s">
        <v>5269</v>
      </c>
      <c r="S49">
        <v>66.58</v>
      </c>
      <c r="T49">
        <v>2</v>
      </c>
      <c r="U49">
        <v>0</v>
      </c>
      <c r="V49">
        <v>15.979199999999999</v>
      </c>
    </row>
    <row r="50" spans="1:22" x14ac:dyDescent="0.25">
      <c r="A50">
        <v>6330</v>
      </c>
      <c r="B50" t="s">
        <v>8835</v>
      </c>
      <c r="C50">
        <v>2011</v>
      </c>
      <c r="D50" s="8">
        <v>40564</v>
      </c>
      <c r="E50" s="8">
        <v>40570</v>
      </c>
      <c r="F50" t="s">
        <v>50</v>
      </c>
      <c r="G50" t="s">
        <v>1655</v>
      </c>
      <c r="H50" t="s">
        <v>1656</v>
      </c>
      <c r="I50" t="s">
        <v>26</v>
      </c>
      <c r="J50" t="s">
        <v>27</v>
      </c>
      <c r="K50" t="s">
        <v>237</v>
      </c>
      <c r="L50" t="s">
        <v>238</v>
      </c>
      <c r="M50">
        <v>48185</v>
      </c>
      <c r="N50" t="s">
        <v>105</v>
      </c>
      <c r="O50" t="s">
        <v>106</v>
      </c>
      <c r="P50" t="s">
        <v>46</v>
      </c>
      <c r="Q50" t="s">
        <v>78</v>
      </c>
      <c r="R50" t="s">
        <v>107</v>
      </c>
      <c r="S50">
        <v>247.71600000000001</v>
      </c>
      <c r="T50">
        <v>4</v>
      </c>
      <c r="U50">
        <v>0.1</v>
      </c>
      <c r="V50">
        <v>93.581600000000009</v>
      </c>
    </row>
    <row r="51" spans="1:22" x14ac:dyDescent="0.25">
      <c r="A51">
        <v>6329</v>
      </c>
      <c r="B51" t="s">
        <v>8835</v>
      </c>
      <c r="C51">
        <v>2011</v>
      </c>
      <c r="D51" s="8">
        <v>40564</v>
      </c>
      <c r="E51" s="8">
        <v>40570</v>
      </c>
      <c r="F51" t="s">
        <v>50</v>
      </c>
      <c r="G51" t="s">
        <v>1655</v>
      </c>
      <c r="H51" t="s">
        <v>1656</v>
      </c>
      <c r="I51" t="s">
        <v>26</v>
      </c>
      <c r="J51" t="s">
        <v>27</v>
      </c>
      <c r="K51" t="s">
        <v>237</v>
      </c>
      <c r="L51" t="s">
        <v>238</v>
      </c>
      <c r="M51">
        <v>48185</v>
      </c>
      <c r="N51" t="s">
        <v>105</v>
      </c>
      <c r="O51" t="s">
        <v>2077</v>
      </c>
      <c r="P51" t="s">
        <v>46</v>
      </c>
      <c r="Q51" t="s">
        <v>75</v>
      </c>
      <c r="R51" t="s">
        <v>2078</v>
      </c>
      <c r="S51">
        <v>19.05</v>
      </c>
      <c r="T51">
        <v>5</v>
      </c>
      <c r="U51">
        <v>0</v>
      </c>
      <c r="V51">
        <v>8.9534999999999982</v>
      </c>
    </row>
    <row r="52" spans="1:22" x14ac:dyDescent="0.25">
      <c r="A52">
        <v>6328</v>
      </c>
      <c r="B52" t="s">
        <v>8835</v>
      </c>
      <c r="C52">
        <v>2011</v>
      </c>
      <c r="D52" s="8">
        <v>40564</v>
      </c>
      <c r="E52" s="8">
        <v>40570</v>
      </c>
      <c r="F52" t="s">
        <v>50</v>
      </c>
      <c r="G52" t="s">
        <v>1655</v>
      </c>
      <c r="H52" t="s">
        <v>1656</v>
      </c>
      <c r="I52" t="s">
        <v>26</v>
      </c>
      <c r="J52" t="s">
        <v>27</v>
      </c>
      <c r="K52" t="s">
        <v>237</v>
      </c>
      <c r="L52" t="s">
        <v>238</v>
      </c>
      <c r="M52">
        <v>48185</v>
      </c>
      <c r="N52" t="s">
        <v>105</v>
      </c>
      <c r="O52" t="s">
        <v>1086</v>
      </c>
      <c r="P52" t="s">
        <v>32</v>
      </c>
      <c r="Q52" t="s">
        <v>65</v>
      </c>
      <c r="R52" t="s">
        <v>1087</v>
      </c>
      <c r="S52">
        <v>272.94</v>
      </c>
      <c r="T52">
        <v>3</v>
      </c>
      <c r="U52">
        <v>0</v>
      </c>
      <c r="V52">
        <v>30.023400000000009</v>
      </c>
    </row>
    <row r="53" spans="1:22" x14ac:dyDescent="0.25">
      <c r="A53">
        <v>6327</v>
      </c>
      <c r="B53" t="s">
        <v>8835</v>
      </c>
      <c r="C53">
        <v>2011</v>
      </c>
      <c r="D53" s="8">
        <v>40564</v>
      </c>
      <c r="E53" s="8">
        <v>40570</v>
      </c>
      <c r="F53" t="s">
        <v>50</v>
      </c>
      <c r="G53" t="s">
        <v>1655</v>
      </c>
      <c r="H53" t="s">
        <v>1656</v>
      </c>
      <c r="I53" t="s">
        <v>26</v>
      </c>
      <c r="J53" t="s">
        <v>27</v>
      </c>
      <c r="K53" t="s">
        <v>237</v>
      </c>
      <c r="L53" t="s">
        <v>238</v>
      </c>
      <c r="M53">
        <v>48185</v>
      </c>
      <c r="N53" t="s">
        <v>105</v>
      </c>
      <c r="O53" t="s">
        <v>58</v>
      </c>
      <c r="P53" t="s">
        <v>46</v>
      </c>
      <c r="Q53" t="s">
        <v>59</v>
      </c>
      <c r="R53" t="s">
        <v>60</v>
      </c>
      <c r="S53">
        <v>13.98</v>
      </c>
      <c r="T53">
        <v>1</v>
      </c>
      <c r="U53">
        <v>0</v>
      </c>
      <c r="V53">
        <v>4.0541999999999998</v>
      </c>
    </row>
    <row r="54" spans="1:22" x14ac:dyDescent="0.25">
      <c r="A54">
        <v>5738</v>
      </c>
      <c r="B54" t="s">
        <v>8450</v>
      </c>
      <c r="C54">
        <v>2011</v>
      </c>
      <c r="D54" s="8">
        <v>40564</v>
      </c>
      <c r="E54" s="8">
        <v>40569</v>
      </c>
      <c r="F54" t="s">
        <v>50</v>
      </c>
      <c r="G54" t="s">
        <v>5248</v>
      </c>
      <c r="H54" t="s">
        <v>5249</v>
      </c>
      <c r="I54" t="s">
        <v>26</v>
      </c>
      <c r="J54" t="s">
        <v>27</v>
      </c>
      <c r="K54" t="s">
        <v>42</v>
      </c>
      <c r="L54" t="s">
        <v>43</v>
      </c>
      <c r="M54">
        <v>90049</v>
      </c>
      <c r="N54" t="s">
        <v>44</v>
      </c>
      <c r="O54" t="s">
        <v>352</v>
      </c>
      <c r="P54" t="s">
        <v>32</v>
      </c>
      <c r="Q54" t="s">
        <v>65</v>
      </c>
      <c r="R54" t="s">
        <v>353</v>
      </c>
      <c r="S54">
        <v>19.3</v>
      </c>
      <c r="T54">
        <v>2</v>
      </c>
      <c r="U54">
        <v>0</v>
      </c>
      <c r="V54">
        <v>5.7899999999999991</v>
      </c>
    </row>
    <row r="55" spans="1:22" x14ac:dyDescent="0.25">
      <c r="A55">
        <v>5737</v>
      </c>
      <c r="B55" t="s">
        <v>8450</v>
      </c>
      <c r="C55">
        <v>2011</v>
      </c>
      <c r="D55" s="8">
        <v>40564</v>
      </c>
      <c r="E55" s="8">
        <v>40569</v>
      </c>
      <c r="F55" t="s">
        <v>50</v>
      </c>
      <c r="G55" t="s">
        <v>5248</v>
      </c>
      <c r="H55" t="s">
        <v>5249</v>
      </c>
      <c r="I55" t="s">
        <v>26</v>
      </c>
      <c r="J55" t="s">
        <v>27</v>
      </c>
      <c r="K55" t="s">
        <v>42</v>
      </c>
      <c r="L55" t="s">
        <v>43</v>
      </c>
      <c r="M55">
        <v>90049</v>
      </c>
      <c r="N55" t="s">
        <v>44</v>
      </c>
      <c r="O55" t="s">
        <v>1438</v>
      </c>
      <c r="P55" t="s">
        <v>46</v>
      </c>
      <c r="Q55" t="s">
        <v>90</v>
      </c>
      <c r="R55" t="s">
        <v>1439</v>
      </c>
      <c r="S55">
        <v>19.36</v>
      </c>
      <c r="T55">
        <v>2</v>
      </c>
      <c r="U55">
        <v>0</v>
      </c>
      <c r="V55">
        <v>9.2927999999999997</v>
      </c>
    </row>
    <row r="56" spans="1:22" x14ac:dyDescent="0.25">
      <c r="A56">
        <v>1127</v>
      </c>
      <c r="B56" t="s">
        <v>3264</v>
      </c>
      <c r="C56">
        <v>2011</v>
      </c>
      <c r="D56" s="8">
        <v>40564</v>
      </c>
      <c r="E56" s="8">
        <v>40570</v>
      </c>
      <c r="F56" t="s">
        <v>50</v>
      </c>
      <c r="G56" t="s">
        <v>2753</v>
      </c>
      <c r="H56" t="s">
        <v>2754</v>
      </c>
      <c r="I56" t="s">
        <v>26</v>
      </c>
      <c r="J56" t="s">
        <v>27</v>
      </c>
      <c r="K56" t="s">
        <v>3265</v>
      </c>
      <c r="L56" t="s">
        <v>1707</v>
      </c>
      <c r="M56">
        <v>72401</v>
      </c>
      <c r="N56" t="s">
        <v>30</v>
      </c>
      <c r="O56" t="s">
        <v>1588</v>
      </c>
      <c r="P56" t="s">
        <v>32</v>
      </c>
      <c r="Q56" t="s">
        <v>36</v>
      </c>
      <c r="R56" t="s">
        <v>1589</v>
      </c>
      <c r="S56">
        <v>1067.94</v>
      </c>
      <c r="T56">
        <v>3</v>
      </c>
      <c r="U56">
        <v>0</v>
      </c>
      <c r="V56">
        <v>224.2673999999999</v>
      </c>
    </row>
    <row r="57" spans="1:22" x14ac:dyDescent="0.25">
      <c r="A57">
        <v>1126</v>
      </c>
      <c r="B57" t="s">
        <v>3264</v>
      </c>
      <c r="C57">
        <v>2011</v>
      </c>
      <c r="D57" s="8">
        <v>40564</v>
      </c>
      <c r="E57" s="8">
        <v>40570</v>
      </c>
      <c r="F57" t="s">
        <v>50</v>
      </c>
      <c r="G57" t="s">
        <v>2753</v>
      </c>
      <c r="H57" t="s">
        <v>2754</v>
      </c>
      <c r="I57" t="s">
        <v>26</v>
      </c>
      <c r="J57" t="s">
        <v>27</v>
      </c>
      <c r="K57" t="s">
        <v>3265</v>
      </c>
      <c r="L57" t="s">
        <v>1707</v>
      </c>
      <c r="M57">
        <v>72401</v>
      </c>
      <c r="N57" t="s">
        <v>30</v>
      </c>
      <c r="O57" t="s">
        <v>3270</v>
      </c>
      <c r="P57" t="s">
        <v>46</v>
      </c>
      <c r="Q57" t="s">
        <v>173</v>
      </c>
      <c r="R57" t="s">
        <v>186</v>
      </c>
      <c r="S57">
        <v>23.34</v>
      </c>
      <c r="T57">
        <v>3</v>
      </c>
      <c r="U57">
        <v>0</v>
      </c>
      <c r="V57">
        <v>10.969799999999999</v>
      </c>
    </row>
    <row r="58" spans="1:22" x14ac:dyDescent="0.25">
      <c r="A58">
        <v>1125</v>
      </c>
      <c r="B58" t="s">
        <v>3264</v>
      </c>
      <c r="C58">
        <v>2011</v>
      </c>
      <c r="D58" s="8">
        <v>40564</v>
      </c>
      <c r="E58" s="8">
        <v>40570</v>
      </c>
      <c r="F58" t="s">
        <v>50</v>
      </c>
      <c r="G58" t="s">
        <v>2753</v>
      </c>
      <c r="H58" t="s">
        <v>2754</v>
      </c>
      <c r="I58" t="s">
        <v>26</v>
      </c>
      <c r="J58" t="s">
        <v>27</v>
      </c>
      <c r="K58" t="s">
        <v>3265</v>
      </c>
      <c r="L58" t="s">
        <v>1707</v>
      </c>
      <c r="M58">
        <v>72401</v>
      </c>
      <c r="N58" t="s">
        <v>30</v>
      </c>
      <c r="O58" t="s">
        <v>1756</v>
      </c>
      <c r="P58" t="s">
        <v>46</v>
      </c>
      <c r="Q58" t="s">
        <v>68</v>
      </c>
      <c r="R58" t="s">
        <v>1757</v>
      </c>
      <c r="S58">
        <v>6.63</v>
      </c>
      <c r="T58">
        <v>3</v>
      </c>
      <c r="U58">
        <v>0</v>
      </c>
      <c r="V58">
        <v>1.7901</v>
      </c>
    </row>
    <row r="59" spans="1:22" x14ac:dyDescent="0.25">
      <c r="A59">
        <v>1124</v>
      </c>
      <c r="B59" t="s">
        <v>3264</v>
      </c>
      <c r="C59">
        <v>2011</v>
      </c>
      <c r="D59" s="8">
        <v>40564</v>
      </c>
      <c r="E59" s="8">
        <v>40570</v>
      </c>
      <c r="F59" t="s">
        <v>50</v>
      </c>
      <c r="G59" t="s">
        <v>2753</v>
      </c>
      <c r="H59" t="s">
        <v>2754</v>
      </c>
      <c r="I59" t="s">
        <v>26</v>
      </c>
      <c r="J59" t="s">
        <v>27</v>
      </c>
      <c r="K59" t="s">
        <v>3265</v>
      </c>
      <c r="L59" t="s">
        <v>1707</v>
      </c>
      <c r="M59">
        <v>72401</v>
      </c>
      <c r="N59" t="s">
        <v>30</v>
      </c>
      <c r="O59" t="s">
        <v>352</v>
      </c>
      <c r="P59" t="s">
        <v>32</v>
      </c>
      <c r="Q59" t="s">
        <v>65</v>
      </c>
      <c r="R59" t="s">
        <v>353</v>
      </c>
      <c r="S59">
        <v>38.6</v>
      </c>
      <c r="T59">
        <v>4</v>
      </c>
      <c r="U59">
        <v>0</v>
      </c>
      <c r="V59">
        <v>11.579999999999998</v>
      </c>
    </row>
    <row r="60" spans="1:22" x14ac:dyDescent="0.25">
      <c r="A60">
        <v>1123</v>
      </c>
      <c r="B60" t="s">
        <v>3264</v>
      </c>
      <c r="C60">
        <v>2011</v>
      </c>
      <c r="D60" s="8">
        <v>40564</v>
      </c>
      <c r="E60" s="8">
        <v>40570</v>
      </c>
      <c r="F60" t="s">
        <v>50</v>
      </c>
      <c r="G60" t="s">
        <v>2753</v>
      </c>
      <c r="H60" t="s">
        <v>2754</v>
      </c>
      <c r="I60" t="s">
        <v>26</v>
      </c>
      <c r="J60" t="s">
        <v>27</v>
      </c>
      <c r="K60" t="s">
        <v>3265</v>
      </c>
      <c r="L60" t="s">
        <v>1707</v>
      </c>
      <c r="M60">
        <v>72401</v>
      </c>
      <c r="N60" t="s">
        <v>30</v>
      </c>
      <c r="O60" t="s">
        <v>3268</v>
      </c>
      <c r="P60" t="s">
        <v>46</v>
      </c>
      <c r="Q60" t="s">
        <v>68</v>
      </c>
      <c r="R60" t="s">
        <v>3269</v>
      </c>
      <c r="S60">
        <v>22.959999999999997</v>
      </c>
      <c r="T60">
        <v>7</v>
      </c>
      <c r="U60">
        <v>0</v>
      </c>
      <c r="V60">
        <v>6.6583999999999968</v>
      </c>
    </row>
    <row r="61" spans="1:22" x14ac:dyDescent="0.25">
      <c r="A61">
        <v>1122</v>
      </c>
      <c r="B61" t="s">
        <v>3264</v>
      </c>
      <c r="C61">
        <v>2011</v>
      </c>
      <c r="D61" s="8">
        <v>40564</v>
      </c>
      <c r="E61" s="8">
        <v>40570</v>
      </c>
      <c r="F61" t="s">
        <v>50</v>
      </c>
      <c r="G61" t="s">
        <v>2753</v>
      </c>
      <c r="H61" t="s">
        <v>2754</v>
      </c>
      <c r="I61" t="s">
        <v>26</v>
      </c>
      <c r="J61" t="s">
        <v>27</v>
      </c>
      <c r="K61" t="s">
        <v>3265</v>
      </c>
      <c r="L61" t="s">
        <v>1707</v>
      </c>
      <c r="M61">
        <v>72401</v>
      </c>
      <c r="N61" t="s">
        <v>30</v>
      </c>
      <c r="O61" t="s">
        <v>3266</v>
      </c>
      <c r="P61" t="s">
        <v>71</v>
      </c>
      <c r="Q61" t="s">
        <v>72</v>
      </c>
      <c r="R61" t="s">
        <v>3267</v>
      </c>
      <c r="S61">
        <v>699.93</v>
      </c>
      <c r="T61">
        <v>7</v>
      </c>
      <c r="U61">
        <v>0</v>
      </c>
      <c r="V61">
        <v>181.98179999999999</v>
      </c>
    </row>
    <row r="62" spans="1:22" x14ac:dyDescent="0.25">
      <c r="A62">
        <v>9990</v>
      </c>
      <c r="B62" t="s">
        <v>10929</v>
      </c>
      <c r="C62">
        <v>2011</v>
      </c>
      <c r="D62" s="8">
        <v>40565</v>
      </c>
      <c r="E62" s="8">
        <v>40567</v>
      </c>
      <c r="F62" t="s">
        <v>23</v>
      </c>
      <c r="G62" t="s">
        <v>4047</v>
      </c>
      <c r="H62" t="s">
        <v>4048</v>
      </c>
      <c r="I62" t="s">
        <v>26</v>
      </c>
      <c r="J62" t="s">
        <v>27</v>
      </c>
      <c r="K62" t="s">
        <v>1419</v>
      </c>
      <c r="L62" t="s">
        <v>54</v>
      </c>
      <c r="M62">
        <v>33180</v>
      </c>
      <c r="N62" t="s">
        <v>30</v>
      </c>
      <c r="O62" t="s">
        <v>4694</v>
      </c>
      <c r="P62" t="s">
        <v>32</v>
      </c>
      <c r="Q62" t="s">
        <v>65</v>
      </c>
      <c r="R62" t="s">
        <v>4695</v>
      </c>
      <c r="S62">
        <v>25.248000000000001</v>
      </c>
      <c r="T62">
        <v>3</v>
      </c>
      <c r="U62">
        <v>0.2</v>
      </c>
      <c r="V62">
        <v>4.1027999999999993</v>
      </c>
    </row>
    <row r="63" spans="1:22" x14ac:dyDescent="0.25">
      <c r="A63">
        <v>9887</v>
      </c>
      <c r="B63" t="s">
        <v>10878</v>
      </c>
      <c r="C63">
        <v>2011</v>
      </c>
      <c r="D63" s="8">
        <v>40567</v>
      </c>
      <c r="E63" s="8">
        <v>40571</v>
      </c>
      <c r="F63" t="s">
        <v>50</v>
      </c>
      <c r="G63" t="s">
        <v>5433</v>
      </c>
      <c r="H63" t="s">
        <v>5434</v>
      </c>
      <c r="I63" t="s">
        <v>26</v>
      </c>
      <c r="J63" t="s">
        <v>27</v>
      </c>
      <c r="K63" t="s">
        <v>4268</v>
      </c>
      <c r="L63" t="s">
        <v>254</v>
      </c>
      <c r="M63">
        <v>47905</v>
      </c>
      <c r="N63" t="s">
        <v>105</v>
      </c>
      <c r="O63" t="s">
        <v>1915</v>
      </c>
      <c r="P63" t="s">
        <v>46</v>
      </c>
      <c r="Q63" t="s">
        <v>269</v>
      </c>
      <c r="R63" t="s">
        <v>1916</v>
      </c>
      <c r="S63">
        <v>5.9399999999999995</v>
      </c>
      <c r="T63">
        <v>3</v>
      </c>
      <c r="U63">
        <v>0</v>
      </c>
      <c r="V63">
        <v>0</v>
      </c>
    </row>
    <row r="64" spans="1:22" x14ac:dyDescent="0.25">
      <c r="A64">
        <v>9156</v>
      </c>
      <c r="B64" t="s">
        <v>10460</v>
      </c>
      <c r="C64">
        <v>2011</v>
      </c>
      <c r="D64" s="8">
        <v>40567</v>
      </c>
      <c r="E64" s="8">
        <v>40572</v>
      </c>
      <c r="F64" t="s">
        <v>50</v>
      </c>
      <c r="G64" t="s">
        <v>9099</v>
      </c>
      <c r="H64" t="s">
        <v>9100</v>
      </c>
      <c r="I64" t="s">
        <v>26</v>
      </c>
      <c r="J64" t="s">
        <v>27</v>
      </c>
      <c r="K64" t="s">
        <v>1391</v>
      </c>
      <c r="L64" t="s">
        <v>1392</v>
      </c>
      <c r="M64">
        <v>89115</v>
      </c>
      <c r="N64" t="s">
        <v>44</v>
      </c>
      <c r="O64" t="s">
        <v>567</v>
      </c>
      <c r="P64" t="s">
        <v>46</v>
      </c>
      <c r="Q64" t="s">
        <v>90</v>
      </c>
      <c r="R64" t="s">
        <v>568</v>
      </c>
      <c r="S64">
        <v>40.08</v>
      </c>
      <c r="T64">
        <v>6</v>
      </c>
      <c r="U64">
        <v>0</v>
      </c>
      <c r="V64">
        <v>19.238399999999999</v>
      </c>
    </row>
    <row r="65" spans="1:22" x14ac:dyDescent="0.25">
      <c r="A65">
        <v>8151</v>
      </c>
      <c r="B65" t="s">
        <v>9858</v>
      </c>
      <c r="C65">
        <v>2011</v>
      </c>
      <c r="D65" s="8">
        <v>40570</v>
      </c>
      <c r="E65" s="8">
        <v>40573</v>
      </c>
      <c r="F65" t="s">
        <v>188</v>
      </c>
      <c r="G65" t="s">
        <v>6012</v>
      </c>
      <c r="H65" t="s">
        <v>6013</v>
      </c>
      <c r="I65" t="s">
        <v>41</v>
      </c>
      <c r="J65" t="s">
        <v>27</v>
      </c>
      <c r="K65" t="s">
        <v>9859</v>
      </c>
      <c r="L65" t="s">
        <v>5326</v>
      </c>
      <c r="M65">
        <v>57701</v>
      </c>
      <c r="N65" t="s">
        <v>105</v>
      </c>
      <c r="O65" t="s">
        <v>2462</v>
      </c>
      <c r="P65" t="s">
        <v>32</v>
      </c>
      <c r="Q65" t="s">
        <v>33</v>
      </c>
      <c r="R65" t="s">
        <v>2463</v>
      </c>
      <c r="S65">
        <v>141.96</v>
      </c>
      <c r="T65">
        <v>2</v>
      </c>
      <c r="U65">
        <v>0</v>
      </c>
      <c r="V65">
        <v>39.748800000000003</v>
      </c>
    </row>
    <row r="66" spans="1:22" x14ac:dyDescent="0.25">
      <c r="A66">
        <v>8150</v>
      </c>
      <c r="B66" t="s">
        <v>9858</v>
      </c>
      <c r="C66">
        <v>2011</v>
      </c>
      <c r="D66" s="8">
        <v>40570</v>
      </c>
      <c r="E66" s="8">
        <v>40573</v>
      </c>
      <c r="F66" t="s">
        <v>188</v>
      </c>
      <c r="G66" t="s">
        <v>6012</v>
      </c>
      <c r="H66" t="s">
        <v>6013</v>
      </c>
      <c r="I66" t="s">
        <v>41</v>
      </c>
      <c r="J66" t="s">
        <v>27</v>
      </c>
      <c r="K66" t="s">
        <v>9859</v>
      </c>
      <c r="L66" t="s">
        <v>5326</v>
      </c>
      <c r="M66">
        <v>57701</v>
      </c>
      <c r="N66" t="s">
        <v>105</v>
      </c>
      <c r="O66" t="s">
        <v>3718</v>
      </c>
      <c r="P66" t="s">
        <v>46</v>
      </c>
      <c r="Q66" t="s">
        <v>75</v>
      </c>
      <c r="R66" t="s">
        <v>3719</v>
      </c>
      <c r="S66">
        <v>10.68</v>
      </c>
      <c r="T66">
        <v>2</v>
      </c>
      <c r="U66">
        <v>0</v>
      </c>
      <c r="V66">
        <v>5.0195999999999996</v>
      </c>
    </row>
    <row r="67" spans="1:22" x14ac:dyDescent="0.25">
      <c r="A67">
        <v>2585</v>
      </c>
      <c r="B67" t="s">
        <v>5683</v>
      </c>
      <c r="C67">
        <v>2011</v>
      </c>
      <c r="D67" s="8">
        <v>40570</v>
      </c>
      <c r="E67" s="8">
        <v>40575</v>
      </c>
      <c r="F67" t="s">
        <v>50</v>
      </c>
      <c r="G67" t="s">
        <v>1497</v>
      </c>
      <c r="H67" t="s">
        <v>1498</v>
      </c>
      <c r="I67" t="s">
        <v>102</v>
      </c>
      <c r="J67" t="s">
        <v>27</v>
      </c>
      <c r="K67" t="s">
        <v>2811</v>
      </c>
      <c r="L67" t="s">
        <v>319</v>
      </c>
      <c r="M67">
        <v>22304</v>
      </c>
      <c r="N67" t="s">
        <v>30</v>
      </c>
      <c r="O67" t="s">
        <v>2086</v>
      </c>
      <c r="P67" t="s">
        <v>71</v>
      </c>
      <c r="Q67" t="s">
        <v>72</v>
      </c>
      <c r="R67" t="s">
        <v>2087</v>
      </c>
      <c r="S67">
        <v>187.98</v>
      </c>
      <c r="T67">
        <v>2</v>
      </c>
      <c r="U67">
        <v>0</v>
      </c>
      <c r="V67">
        <v>52.634399999999999</v>
      </c>
    </row>
    <row r="68" spans="1:22" x14ac:dyDescent="0.25">
      <c r="A68">
        <v>2584</v>
      </c>
      <c r="B68" t="s">
        <v>5683</v>
      </c>
      <c r="C68">
        <v>2011</v>
      </c>
      <c r="D68" s="8">
        <v>40570</v>
      </c>
      <c r="E68" s="8">
        <v>40575</v>
      </c>
      <c r="F68" t="s">
        <v>50</v>
      </c>
      <c r="G68" t="s">
        <v>1497</v>
      </c>
      <c r="H68" t="s">
        <v>1498</v>
      </c>
      <c r="I68" t="s">
        <v>102</v>
      </c>
      <c r="J68" t="s">
        <v>27</v>
      </c>
      <c r="K68" t="s">
        <v>2811</v>
      </c>
      <c r="L68" t="s">
        <v>319</v>
      </c>
      <c r="M68">
        <v>22304</v>
      </c>
      <c r="N68" t="s">
        <v>30</v>
      </c>
      <c r="O68" t="s">
        <v>5688</v>
      </c>
      <c r="P68" t="s">
        <v>32</v>
      </c>
      <c r="Q68" t="s">
        <v>65</v>
      </c>
      <c r="R68" t="s">
        <v>5689</v>
      </c>
      <c r="S68">
        <v>12.419999999999998</v>
      </c>
      <c r="T68">
        <v>3</v>
      </c>
      <c r="U68">
        <v>0</v>
      </c>
      <c r="V68">
        <v>4.4711999999999996</v>
      </c>
    </row>
    <row r="69" spans="1:22" x14ac:dyDescent="0.25">
      <c r="A69">
        <v>2583</v>
      </c>
      <c r="B69" t="s">
        <v>5683</v>
      </c>
      <c r="C69">
        <v>2011</v>
      </c>
      <c r="D69" s="8">
        <v>40570</v>
      </c>
      <c r="E69" s="8">
        <v>40575</v>
      </c>
      <c r="F69" t="s">
        <v>50</v>
      </c>
      <c r="G69" t="s">
        <v>1497</v>
      </c>
      <c r="H69" t="s">
        <v>1498</v>
      </c>
      <c r="I69" t="s">
        <v>102</v>
      </c>
      <c r="J69" t="s">
        <v>27</v>
      </c>
      <c r="K69" t="s">
        <v>2811</v>
      </c>
      <c r="L69" t="s">
        <v>319</v>
      </c>
      <c r="M69">
        <v>22304</v>
      </c>
      <c r="N69" t="s">
        <v>30</v>
      </c>
      <c r="O69" t="s">
        <v>5686</v>
      </c>
      <c r="P69" t="s">
        <v>71</v>
      </c>
      <c r="Q69" t="s">
        <v>72</v>
      </c>
      <c r="R69" t="s">
        <v>5687</v>
      </c>
      <c r="S69">
        <v>155.35</v>
      </c>
      <c r="T69">
        <v>13</v>
      </c>
      <c r="U69">
        <v>0</v>
      </c>
      <c r="V69">
        <v>0</v>
      </c>
    </row>
    <row r="70" spans="1:22" x14ac:dyDescent="0.25">
      <c r="A70">
        <v>2582</v>
      </c>
      <c r="B70" t="s">
        <v>5683</v>
      </c>
      <c r="C70">
        <v>2011</v>
      </c>
      <c r="D70" s="8">
        <v>40570</v>
      </c>
      <c r="E70" s="8">
        <v>40575</v>
      </c>
      <c r="F70" t="s">
        <v>50</v>
      </c>
      <c r="G70" t="s">
        <v>1497</v>
      </c>
      <c r="H70" t="s">
        <v>1498</v>
      </c>
      <c r="I70" t="s">
        <v>102</v>
      </c>
      <c r="J70" t="s">
        <v>27</v>
      </c>
      <c r="K70" t="s">
        <v>2811</v>
      </c>
      <c r="L70" t="s">
        <v>319</v>
      </c>
      <c r="M70">
        <v>22304</v>
      </c>
      <c r="N70" t="s">
        <v>30</v>
      </c>
      <c r="O70" t="s">
        <v>5347</v>
      </c>
      <c r="P70" t="s">
        <v>46</v>
      </c>
      <c r="Q70" t="s">
        <v>90</v>
      </c>
      <c r="R70" t="s">
        <v>5348</v>
      </c>
      <c r="S70">
        <v>16.68</v>
      </c>
      <c r="T70">
        <v>2</v>
      </c>
      <c r="U70">
        <v>0</v>
      </c>
      <c r="V70">
        <v>8.34</v>
      </c>
    </row>
    <row r="71" spans="1:22" x14ac:dyDescent="0.25">
      <c r="A71">
        <v>2581</v>
      </c>
      <c r="B71" t="s">
        <v>5683</v>
      </c>
      <c r="C71">
        <v>2011</v>
      </c>
      <c r="D71" s="8">
        <v>40570</v>
      </c>
      <c r="E71" s="8">
        <v>40575</v>
      </c>
      <c r="F71" t="s">
        <v>50</v>
      </c>
      <c r="G71" t="s">
        <v>1497</v>
      </c>
      <c r="H71" t="s">
        <v>1498</v>
      </c>
      <c r="I71" t="s">
        <v>102</v>
      </c>
      <c r="J71" t="s">
        <v>27</v>
      </c>
      <c r="K71" t="s">
        <v>2811</v>
      </c>
      <c r="L71" t="s">
        <v>319</v>
      </c>
      <c r="M71">
        <v>22304</v>
      </c>
      <c r="N71" t="s">
        <v>30</v>
      </c>
      <c r="O71" t="s">
        <v>3632</v>
      </c>
      <c r="P71" t="s">
        <v>46</v>
      </c>
      <c r="Q71" t="s">
        <v>90</v>
      </c>
      <c r="R71" t="s">
        <v>3633</v>
      </c>
      <c r="S71">
        <v>19.440000000000001</v>
      </c>
      <c r="T71">
        <v>3</v>
      </c>
      <c r="U71">
        <v>0</v>
      </c>
      <c r="V71">
        <v>9.3312000000000008</v>
      </c>
    </row>
    <row r="72" spans="1:22" x14ac:dyDescent="0.25">
      <c r="A72">
        <v>2580</v>
      </c>
      <c r="B72" t="s">
        <v>5683</v>
      </c>
      <c r="C72">
        <v>2011</v>
      </c>
      <c r="D72" s="8">
        <v>40570</v>
      </c>
      <c r="E72" s="8">
        <v>40575</v>
      </c>
      <c r="F72" t="s">
        <v>50</v>
      </c>
      <c r="G72" t="s">
        <v>1497</v>
      </c>
      <c r="H72" t="s">
        <v>1498</v>
      </c>
      <c r="I72" t="s">
        <v>102</v>
      </c>
      <c r="J72" t="s">
        <v>27</v>
      </c>
      <c r="K72" t="s">
        <v>2811</v>
      </c>
      <c r="L72" t="s">
        <v>319</v>
      </c>
      <c r="M72">
        <v>22304</v>
      </c>
      <c r="N72" t="s">
        <v>30</v>
      </c>
      <c r="O72" t="s">
        <v>3324</v>
      </c>
      <c r="P72" t="s">
        <v>46</v>
      </c>
      <c r="Q72" t="s">
        <v>59</v>
      </c>
      <c r="R72" t="s">
        <v>3325</v>
      </c>
      <c r="S72">
        <v>489.92</v>
      </c>
      <c r="T72">
        <v>8</v>
      </c>
      <c r="U72">
        <v>0</v>
      </c>
      <c r="V72">
        <v>0</v>
      </c>
    </row>
    <row r="73" spans="1:22" x14ac:dyDescent="0.25">
      <c r="A73">
        <v>2579</v>
      </c>
      <c r="B73" t="s">
        <v>5683</v>
      </c>
      <c r="C73">
        <v>2011</v>
      </c>
      <c r="D73" s="8">
        <v>40570</v>
      </c>
      <c r="E73" s="8">
        <v>40575</v>
      </c>
      <c r="F73" t="s">
        <v>50</v>
      </c>
      <c r="G73" t="s">
        <v>1497</v>
      </c>
      <c r="H73" t="s">
        <v>1498</v>
      </c>
      <c r="I73" t="s">
        <v>102</v>
      </c>
      <c r="J73" t="s">
        <v>27</v>
      </c>
      <c r="K73" t="s">
        <v>2811</v>
      </c>
      <c r="L73" t="s">
        <v>319</v>
      </c>
      <c r="M73">
        <v>22304</v>
      </c>
      <c r="N73" t="s">
        <v>30</v>
      </c>
      <c r="O73" t="s">
        <v>5684</v>
      </c>
      <c r="P73" t="s">
        <v>32</v>
      </c>
      <c r="Q73" t="s">
        <v>65</v>
      </c>
      <c r="R73" t="s">
        <v>5685</v>
      </c>
      <c r="S73">
        <v>62.820000000000007</v>
      </c>
      <c r="T73">
        <v>3</v>
      </c>
      <c r="U73">
        <v>0</v>
      </c>
      <c r="V73">
        <v>30.7818</v>
      </c>
    </row>
    <row r="74" spans="1:22" x14ac:dyDescent="0.25">
      <c r="A74">
        <v>3797</v>
      </c>
      <c r="B74" t="s">
        <v>6941</v>
      </c>
      <c r="C74">
        <v>2011</v>
      </c>
      <c r="D74" s="8">
        <v>40571</v>
      </c>
      <c r="E74" s="8">
        <v>40577</v>
      </c>
      <c r="F74" t="s">
        <v>50</v>
      </c>
      <c r="G74" t="s">
        <v>6942</v>
      </c>
      <c r="H74" t="s">
        <v>6943</v>
      </c>
      <c r="I74" t="s">
        <v>26</v>
      </c>
      <c r="J74" t="s">
        <v>27</v>
      </c>
      <c r="K74" t="s">
        <v>947</v>
      </c>
      <c r="L74" t="s">
        <v>43</v>
      </c>
      <c r="M74">
        <v>92037</v>
      </c>
      <c r="N74" t="s">
        <v>44</v>
      </c>
      <c r="O74" t="s">
        <v>6946</v>
      </c>
      <c r="P74" t="s">
        <v>46</v>
      </c>
      <c r="Q74" t="s">
        <v>68</v>
      </c>
      <c r="R74" t="s">
        <v>6947</v>
      </c>
      <c r="S74">
        <v>36.44</v>
      </c>
      <c r="T74">
        <v>4</v>
      </c>
      <c r="U74">
        <v>0</v>
      </c>
      <c r="V74">
        <v>12.025199999999998</v>
      </c>
    </row>
    <row r="75" spans="1:22" x14ac:dyDescent="0.25">
      <c r="A75">
        <v>3796</v>
      </c>
      <c r="B75" t="s">
        <v>6941</v>
      </c>
      <c r="C75">
        <v>2011</v>
      </c>
      <c r="D75" s="8">
        <v>40571</v>
      </c>
      <c r="E75" s="8">
        <v>40577</v>
      </c>
      <c r="F75" t="s">
        <v>50</v>
      </c>
      <c r="G75" t="s">
        <v>6942</v>
      </c>
      <c r="H75" t="s">
        <v>6943</v>
      </c>
      <c r="I75" t="s">
        <v>26</v>
      </c>
      <c r="J75" t="s">
        <v>27</v>
      </c>
      <c r="K75" t="s">
        <v>947</v>
      </c>
      <c r="L75" t="s">
        <v>43</v>
      </c>
      <c r="M75">
        <v>92037</v>
      </c>
      <c r="N75" t="s">
        <v>44</v>
      </c>
      <c r="O75" t="s">
        <v>6944</v>
      </c>
      <c r="P75" t="s">
        <v>32</v>
      </c>
      <c r="Q75" t="s">
        <v>56</v>
      </c>
      <c r="R75" t="s">
        <v>6945</v>
      </c>
      <c r="S75">
        <v>333</v>
      </c>
      <c r="T75">
        <v>3</v>
      </c>
      <c r="U75">
        <v>0.2</v>
      </c>
      <c r="V75">
        <v>-16.649999999999991</v>
      </c>
    </row>
    <row r="76" spans="1:22" x14ac:dyDescent="0.25">
      <c r="A76">
        <v>3795</v>
      </c>
      <c r="B76" t="s">
        <v>6941</v>
      </c>
      <c r="C76">
        <v>2011</v>
      </c>
      <c r="D76" s="8">
        <v>40571</v>
      </c>
      <c r="E76" s="8">
        <v>40577</v>
      </c>
      <c r="F76" t="s">
        <v>50</v>
      </c>
      <c r="G76" t="s">
        <v>6942</v>
      </c>
      <c r="H76" t="s">
        <v>6943</v>
      </c>
      <c r="I76" t="s">
        <v>26</v>
      </c>
      <c r="J76" t="s">
        <v>27</v>
      </c>
      <c r="K76" t="s">
        <v>947</v>
      </c>
      <c r="L76" t="s">
        <v>43</v>
      </c>
      <c r="M76">
        <v>92037</v>
      </c>
      <c r="N76" t="s">
        <v>44</v>
      </c>
      <c r="O76" t="s">
        <v>5197</v>
      </c>
      <c r="P76" t="s">
        <v>46</v>
      </c>
      <c r="Q76" t="s">
        <v>59</v>
      </c>
      <c r="R76" t="s">
        <v>5198</v>
      </c>
      <c r="S76">
        <v>57.23</v>
      </c>
      <c r="T76">
        <v>1</v>
      </c>
      <c r="U76">
        <v>0</v>
      </c>
      <c r="V76">
        <v>14.307499999999997</v>
      </c>
    </row>
    <row r="77" spans="1:22" x14ac:dyDescent="0.25">
      <c r="A77">
        <v>3084</v>
      </c>
      <c r="B77" t="s">
        <v>6298</v>
      </c>
      <c r="C77">
        <v>2011</v>
      </c>
      <c r="D77" s="8">
        <v>40572</v>
      </c>
      <c r="E77" s="8">
        <v>40578</v>
      </c>
      <c r="F77" t="s">
        <v>50</v>
      </c>
      <c r="G77" t="s">
        <v>1810</v>
      </c>
      <c r="H77" t="s">
        <v>1811</v>
      </c>
      <c r="I77" t="s">
        <v>26</v>
      </c>
      <c r="J77" t="s">
        <v>27</v>
      </c>
      <c r="K77" t="s">
        <v>266</v>
      </c>
      <c r="L77" t="s">
        <v>267</v>
      </c>
      <c r="M77">
        <v>10024</v>
      </c>
      <c r="N77" t="s">
        <v>148</v>
      </c>
      <c r="O77" t="s">
        <v>794</v>
      </c>
      <c r="P77" t="s">
        <v>46</v>
      </c>
      <c r="Q77" t="s">
        <v>75</v>
      </c>
      <c r="R77" t="s">
        <v>795</v>
      </c>
      <c r="S77">
        <v>3.9280000000000004</v>
      </c>
      <c r="T77">
        <v>1</v>
      </c>
      <c r="U77">
        <v>0.2</v>
      </c>
      <c r="V77">
        <v>1.3256999999999999</v>
      </c>
    </row>
    <row r="78" spans="1:22" x14ac:dyDescent="0.25">
      <c r="A78">
        <v>6389</v>
      </c>
      <c r="B78" t="s">
        <v>8869</v>
      </c>
      <c r="C78">
        <v>2011</v>
      </c>
      <c r="D78" s="8">
        <v>40574</v>
      </c>
      <c r="E78" s="8">
        <v>40579</v>
      </c>
      <c r="F78" t="s">
        <v>50</v>
      </c>
      <c r="G78" t="s">
        <v>1370</v>
      </c>
      <c r="H78" t="s">
        <v>1371</v>
      </c>
      <c r="I78" t="s">
        <v>26</v>
      </c>
      <c r="J78" t="s">
        <v>27</v>
      </c>
      <c r="K78" t="s">
        <v>880</v>
      </c>
      <c r="L78" t="s">
        <v>238</v>
      </c>
      <c r="M78">
        <v>48234</v>
      </c>
      <c r="N78" t="s">
        <v>105</v>
      </c>
      <c r="O78" t="s">
        <v>684</v>
      </c>
      <c r="P78" t="s">
        <v>46</v>
      </c>
      <c r="Q78" t="s">
        <v>59</v>
      </c>
      <c r="R78" t="s">
        <v>685</v>
      </c>
      <c r="S78">
        <v>229.94</v>
      </c>
      <c r="T78">
        <v>2</v>
      </c>
      <c r="U78">
        <v>0</v>
      </c>
      <c r="V78">
        <v>6.8982000000000028</v>
      </c>
    </row>
    <row r="79" spans="1:22" x14ac:dyDescent="0.25">
      <c r="A79">
        <v>6388</v>
      </c>
      <c r="B79" t="s">
        <v>8869</v>
      </c>
      <c r="C79">
        <v>2011</v>
      </c>
      <c r="D79" s="8">
        <v>40574</v>
      </c>
      <c r="E79" s="8">
        <v>40579</v>
      </c>
      <c r="F79" t="s">
        <v>50</v>
      </c>
      <c r="G79" t="s">
        <v>1370</v>
      </c>
      <c r="H79" t="s">
        <v>1371</v>
      </c>
      <c r="I79" t="s">
        <v>26</v>
      </c>
      <c r="J79" t="s">
        <v>27</v>
      </c>
      <c r="K79" t="s">
        <v>880</v>
      </c>
      <c r="L79" t="s">
        <v>238</v>
      </c>
      <c r="M79">
        <v>48234</v>
      </c>
      <c r="N79" t="s">
        <v>105</v>
      </c>
      <c r="O79" t="s">
        <v>2030</v>
      </c>
      <c r="P79" t="s">
        <v>46</v>
      </c>
      <c r="Q79" t="s">
        <v>90</v>
      </c>
      <c r="R79" t="s">
        <v>2031</v>
      </c>
      <c r="S79">
        <v>10.56</v>
      </c>
      <c r="T79">
        <v>2</v>
      </c>
      <c r="U79">
        <v>0</v>
      </c>
      <c r="V79">
        <v>4.7519999999999998</v>
      </c>
    </row>
    <row r="80" spans="1:22" x14ac:dyDescent="0.25">
      <c r="A80">
        <v>213</v>
      </c>
      <c r="B80" t="s">
        <v>846</v>
      </c>
      <c r="C80">
        <v>2012</v>
      </c>
      <c r="D80" s="8">
        <v>40910</v>
      </c>
      <c r="E80" s="8">
        <v>40917</v>
      </c>
      <c r="F80" t="s">
        <v>50</v>
      </c>
      <c r="G80" t="s">
        <v>847</v>
      </c>
      <c r="H80" t="s">
        <v>848</v>
      </c>
      <c r="I80" t="s">
        <v>41</v>
      </c>
      <c r="J80" t="s">
        <v>27</v>
      </c>
      <c r="K80" t="s">
        <v>849</v>
      </c>
      <c r="L80" t="s">
        <v>498</v>
      </c>
      <c r="M80">
        <v>44256</v>
      </c>
      <c r="N80" t="s">
        <v>148</v>
      </c>
      <c r="O80" t="s">
        <v>850</v>
      </c>
      <c r="P80" t="s">
        <v>46</v>
      </c>
      <c r="Q80" t="s">
        <v>47</v>
      </c>
      <c r="R80" t="s">
        <v>851</v>
      </c>
      <c r="S80">
        <v>23.680000000000003</v>
      </c>
      <c r="T80">
        <v>2</v>
      </c>
      <c r="U80">
        <v>0.2</v>
      </c>
      <c r="V80">
        <v>8.879999999999999</v>
      </c>
    </row>
    <row r="81" spans="1:22" x14ac:dyDescent="0.25">
      <c r="A81">
        <v>214</v>
      </c>
      <c r="B81" t="s">
        <v>846</v>
      </c>
      <c r="C81">
        <v>2012</v>
      </c>
      <c r="D81" s="8">
        <v>40910</v>
      </c>
      <c r="E81" s="8">
        <v>40917</v>
      </c>
      <c r="F81" t="s">
        <v>50</v>
      </c>
      <c r="G81" t="s">
        <v>847</v>
      </c>
      <c r="H81" t="s">
        <v>848</v>
      </c>
      <c r="I81" t="s">
        <v>41</v>
      </c>
      <c r="J81" t="s">
        <v>27</v>
      </c>
      <c r="K81" t="s">
        <v>849</v>
      </c>
      <c r="L81" t="s">
        <v>498</v>
      </c>
      <c r="M81">
        <v>44256</v>
      </c>
      <c r="N81" t="s">
        <v>148</v>
      </c>
      <c r="O81" t="s">
        <v>852</v>
      </c>
      <c r="P81" t="s">
        <v>32</v>
      </c>
      <c r="Q81" t="s">
        <v>33</v>
      </c>
      <c r="R81" t="s">
        <v>853</v>
      </c>
      <c r="S81">
        <v>452.45</v>
      </c>
      <c r="T81">
        <v>5</v>
      </c>
      <c r="U81">
        <v>0.5</v>
      </c>
      <c r="V81">
        <v>-244.32300000000006</v>
      </c>
    </row>
    <row r="82" spans="1:22" x14ac:dyDescent="0.25">
      <c r="A82">
        <v>215</v>
      </c>
      <c r="B82" t="s">
        <v>846</v>
      </c>
      <c r="C82">
        <v>2012</v>
      </c>
      <c r="D82" s="8">
        <v>40910</v>
      </c>
      <c r="E82" s="8">
        <v>40917</v>
      </c>
      <c r="F82" t="s">
        <v>50</v>
      </c>
      <c r="G82" t="s">
        <v>847</v>
      </c>
      <c r="H82" t="s">
        <v>848</v>
      </c>
      <c r="I82" t="s">
        <v>41</v>
      </c>
      <c r="J82" t="s">
        <v>27</v>
      </c>
      <c r="K82" t="s">
        <v>849</v>
      </c>
      <c r="L82" t="s">
        <v>498</v>
      </c>
      <c r="M82">
        <v>44256</v>
      </c>
      <c r="N82" t="s">
        <v>148</v>
      </c>
      <c r="O82" t="s">
        <v>470</v>
      </c>
      <c r="P82" t="s">
        <v>71</v>
      </c>
      <c r="Q82" t="s">
        <v>72</v>
      </c>
      <c r="R82" t="s">
        <v>471</v>
      </c>
      <c r="S82">
        <v>62.981999999999999</v>
      </c>
      <c r="T82">
        <v>3</v>
      </c>
      <c r="U82">
        <v>0.4</v>
      </c>
      <c r="V82">
        <v>-14.695800000000006</v>
      </c>
    </row>
    <row r="83" spans="1:22" x14ac:dyDescent="0.25">
      <c r="A83">
        <v>216</v>
      </c>
      <c r="B83" t="s">
        <v>846</v>
      </c>
      <c r="C83">
        <v>2012</v>
      </c>
      <c r="D83" s="8">
        <v>40910</v>
      </c>
      <c r="E83" s="8">
        <v>40917</v>
      </c>
      <c r="F83" t="s">
        <v>50</v>
      </c>
      <c r="G83" t="s">
        <v>847</v>
      </c>
      <c r="H83" t="s">
        <v>848</v>
      </c>
      <c r="I83" t="s">
        <v>41</v>
      </c>
      <c r="J83" t="s">
        <v>27</v>
      </c>
      <c r="K83" t="s">
        <v>849</v>
      </c>
      <c r="L83" t="s">
        <v>498</v>
      </c>
      <c r="M83">
        <v>44256</v>
      </c>
      <c r="N83" t="s">
        <v>148</v>
      </c>
      <c r="O83" t="s">
        <v>854</v>
      </c>
      <c r="P83" t="s">
        <v>71</v>
      </c>
      <c r="Q83" t="s">
        <v>682</v>
      </c>
      <c r="R83" t="s">
        <v>855</v>
      </c>
      <c r="S83">
        <v>1188.0000000000002</v>
      </c>
      <c r="T83">
        <v>9</v>
      </c>
      <c r="U83">
        <v>0.7</v>
      </c>
      <c r="V83">
        <v>-950.40000000000009</v>
      </c>
    </row>
    <row r="84" spans="1:22" x14ac:dyDescent="0.25">
      <c r="A84">
        <v>217</v>
      </c>
      <c r="B84" t="s">
        <v>846</v>
      </c>
      <c r="C84">
        <v>2012</v>
      </c>
      <c r="D84" s="8">
        <v>40910</v>
      </c>
      <c r="E84" s="8">
        <v>40917</v>
      </c>
      <c r="F84" t="s">
        <v>50</v>
      </c>
      <c r="G84" t="s">
        <v>847</v>
      </c>
      <c r="H84" t="s">
        <v>848</v>
      </c>
      <c r="I84" t="s">
        <v>41</v>
      </c>
      <c r="J84" t="s">
        <v>27</v>
      </c>
      <c r="K84" t="s">
        <v>849</v>
      </c>
      <c r="L84" t="s">
        <v>498</v>
      </c>
      <c r="M84">
        <v>44256</v>
      </c>
      <c r="N84" t="s">
        <v>148</v>
      </c>
      <c r="O84" t="s">
        <v>856</v>
      </c>
      <c r="P84" t="s">
        <v>71</v>
      </c>
      <c r="Q84" t="s">
        <v>161</v>
      </c>
      <c r="R84" t="s">
        <v>857</v>
      </c>
      <c r="S84">
        <v>89.584000000000003</v>
      </c>
      <c r="T84">
        <v>2</v>
      </c>
      <c r="U84">
        <v>0.2</v>
      </c>
      <c r="V84">
        <v>4.4792000000000058</v>
      </c>
    </row>
    <row r="85" spans="1:22" x14ac:dyDescent="0.25">
      <c r="A85">
        <v>2489</v>
      </c>
      <c r="B85" t="s">
        <v>5556</v>
      </c>
      <c r="C85">
        <v>2012</v>
      </c>
      <c r="D85" s="8">
        <v>40910</v>
      </c>
      <c r="E85" s="8">
        <v>40912</v>
      </c>
      <c r="F85" t="s">
        <v>23</v>
      </c>
      <c r="G85" t="s">
        <v>995</v>
      </c>
      <c r="H85" t="s">
        <v>996</v>
      </c>
      <c r="I85" t="s">
        <v>41</v>
      </c>
      <c r="J85" t="s">
        <v>27</v>
      </c>
      <c r="K85" t="s">
        <v>606</v>
      </c>
      <c r="L85" t="s">
        <v>245</v>
      </c>
      <c r="M85">
        <v>19711</v>
      </c>
      <c r="N85" t="s">
        <v>148</v>
      </c>
      <c r="O85" t="s">
        <v>5226</v>
      </c>
      <c r="P85" t="s">
        <v>46</v>
      </c>
      <c r="Q85" t="s">
        <v>90</v>
      </c>
      <c r="R85" t="s">
        <v>5227</v>
      </c>
      <c r="S85">
        <v>20.04</v>
      </c>
      <c r="T85">
        <v>3</v>
      </c>
      <c r="U85">
        <v>0</v>
      </c>
      <c r="V85">
        <v>9.6191999999999993</v>
      </c>
    </row>
    <row r="86" spans="1:22" x14ac:dyDescent="0.25">
      <c r="A86">
        <v>2488</v>
      </c>
      <c r="B86" t="s">
        <v>5556</v>
      </c>
      <c r="C86">
        <v>2012</v>
      </c>
      <c r="D86" s="8">
        <v>40910</v>
      </c>
      <c r="E86" s="8">
        <v>40912</v>
      </c>
      <c r="F86" t="s">
        <v>23</v>
      </c>
      <c r="G86" t="s">
        <v>995</v>
      </c>
      <c r="H86" t="s">
        <v>996</v>
      </c>
      <c r="I86" t="s">
        <v>41</v>
      </c>
      <c r="J86" t="s">
        <v>27</v>
      </c>
      <c r="K86" t="s">
        <v>606</v>
      </c>
      <c r="L86" t="s">
        <v>245</v>
      </c>
      <c r="M86">
        <v>19711</v>
      </c>
      <c r="N86" t="s">
        <v>148</v>
      </c>
      <c r="O86" t="s">
        <v>5559</v>
      </c>
      <c r="P86" t="s">
        <v>46</v>
      </c>
      <c r="Q86" t="s">
        <v>68</v>
      </c>
      <c r="R86" t="s">
        <v>5560</v>
      </c>
      <c r="S86">
        <v>9.84</v>
      </c>
      <c r="T86">
        <v>3</v>
      </c>
      <c r="U86">
        <v>0</v>
      </c>
      <c r="V86">
        <v>2.6568000000000005</v>
      </c>
    </row>
    <row r="87" spans="1:22" x14ac:dyDescent="0.25">
      <c r="A87">
        <v>2487</v>
      </c>
      <c r="B87" t="s">
        <v>5556</v>
      </c>
      <c r="C87">
        <v>2012</v>
      </c>
      <c r="D87" s="8">
        <v>40910</v>
      </c>
      <c r="E87" s="8">
        <v>40912</v>
      </c>
      <c r="F87" t="s">
        <v>23</v>
      </c>
      <c r="G87" t="s">
        <v>995</v>
      </c>
      <c r="H87" t="s">
        <v>996</v>
      </c>
      <c r="I87" t="s">
        <v>41</v>
      </c>
      <c r="J87" t="s">
        <v>27</v>
      </c>
      <c r="K87" t="s">
        <v>606</v>
      </c>
      <c r="L87" t="s">
        <v>245</v>
      </c>
      <c r="M87">
        <v>19711</v>
      </c>
      <c r="N87" t="s">
        <v>148</v>
      </c>
      <c r="O87" t="s">
        <v>5557</v>
      </c>
      <c r="P87" t="s">
        <v>46</v>
      </c>
      <c r="Q87" t="s">
        <v>59</v>
      </c>
      <c r="R87" t="s">
        <v>5558</v>
      </c>
      <c r="S87">
        <v>85.52</v>
      </c>
      <c r="T87">
        <v>2</v>
      </c>
      <c r="U87">
        <v>0</v>
      </c>
      <c r="V87">
        <v>22.235199999999999</v>
      </c>
    </row>
    <row r="88" spans="1:22" x14ac:dyDescent="0.25">
      <c r="A88">
        <v>5056</v>
      </c>
      <c r="B88" t="s">
        <v>7965</v>
      </c>
      <c r="C88">
        <v>2012</v>
      </c>
      <c r="D88" s="8">
        <v>40911</v>
      </c>
      <c r="E88" s="8">
        <v>40916</v>
      </c>
      <c r="F88" t="s">
        <v>23</v>
      </c>
      <c r="G88" t="s">
        <v>7259</v>
      </c>
      <c r="H88" t="s">
        <v>7260</v>
      </c>
      <c r="I88" t="s">
        <v>26</v>
      </c>
      <c r="J88" t="s">
        <v>27</v>
      </c>
      <c r="K88" t="s">
        <v>815</v>
      </c>
      <c r="L88" t="s">
        <v>104</v>
      </c>
      <c r="M88">
        <v>75217</v>
      </c>
      <c r="N88" t="s">
        <v>105</v>
      </c>
      <c r="O88" t="s">
        <v>2281</v>
      </c>
      <c r="P88" t="s">
        <v>32</v>
      </c>
      <c r="Q88" t="s">
        <v>33</v>
      </c>
      <c r="R88" t="s">
        <v>2282</v>
      </c>
      <c r="S88">
        <v>1352.3975999999998</v>
      </c>
      <c r="T88">
        <v>9</v>
      </c>
      <c r="U88">
        <v>0.32</v>
      </c>
      <c r="V88">
        <v>-437.5404000000002</v>
      </c>
    </row>
    <row r="89" spans="1:22" x14ac:dyDescent="0.25">
      <c r="A89">
        <v>5055</v>
      </c>
      <c r="B89" t="s">
        <v>7965</v>
      </c>
      <c r="C89">
        <v>2012</v>
      </c>
      <c r="D89" s="8">
        <v>40911</v>
      </c>
      <c r="E89" s="8">
        <v>40916</v>
      </c>
      <c r="F89" t="s">
        <v>23</v>
      </c>
      <c r="G89" t="s">
        <v>7259</v>
      </c>
      <c r="H89" t="s">
        <v>7260</v>
      </c>
      <c r="I89" t="s">
        <v>26</v>
      </c>
      <c r="J89" t="s">
        <v>27</v>
      </c>
      <c r="K89" t="s">
        <v>815</v>
      </c>
      <c r="L89" t="s">
        <v>104</v>
      </c>
      <c r="M89">
        <v>75217</v>
      </c>
      <c r="N89" t="s">
        <v>105</v>
      </c>
      <c r="O89" t="s">
        <v>1758</v>
      </c>
      <c r="P89" t="s">
        <v>46</v>
      </c>
      <c r="Q89" t="s">
        <v>68</v>
      </c>
      <c r="R89" t="s">
        <v>1759</v>
      </c>
      <c r="S89">
        <v>7.0559999999999992</v>
      </c>
      <c r="T89">
        <v>3</v>
      </c>
      <c r="U89">
        <v>0.2</v>
      </c>
      <c r="V89">
        <v>0.79379999999999962</v>
      </c>
    </row>
    <row r="90" spans="1:22" x14ac:dyDescent="0.25">
      <c r="A90">
        <v>5054</v>
      </c>
      <c r="B90" t="s">
        <v>7965</v>
      </c>
      <c r="C90">
        <v>2012</v>
      </c>
      <c r="D90" s="8">
        <v>40911</v>
      </c>
      <c r="E90" s="8">
        <v>40916</v>
      </c>
      <c r="F90" t="s">
        <v>23</v>
      </c>
      <c r="G90" t="s">
        <v>7259</v>
      </c>
      <c r="H90" t="s">
        <v>7260</v>
      </c>
      <c r="I90" t="s">
        <v>26</v>
      </c>
      <c r="J90" t="s">
        <v>27</v>
      </c>
      <c r="K90" t="s">
        <v>815</v>
      </c>
      <c r="L90" t="s">
        <v>104</v>
      </c>
      <c r="M90">
        <v>75217</v>
      </c>
      <c r="N90" t="s">
        <v>105</v>
      </c>
      <c r="O90" t="s">
        <v>3021</v>
      </c>
      <c r="P90" t="s">
        <v>71</v>
      </c>
      <c r="Q90" t="s">
        <v>161</v>
      </c>
      <c r="R90" t="s">
        <v>3022</v>
      </c>
      <c r="S90">
        <v>398.40000000000003</v>
      </c>
      <c r="T90">
        <v>5</v>
      </c>
      <c r="U90">
        <v>0.2</v>
      </c>
      <c r="V90">
        <v>84.659999999999982</v>
      </c>
    </row>
    <row r="91" spans="1:22" x14ac:dyDescent="0.25">
      <c r="A91">
        <v>3901</v>
      </c>
      <c r="B91" t="s">
        <v>7043</v>
      </c>
      <c r="C91">
        <v>2012</v>
      </c>
      <c r="D91" s="8">
        <v>40911</v>
      </c>
      <c r="E91" s="8">
        <v>40916</v>
      </c>
      <c r="F91" t="s">
        <v>50</v>
      </c>
      <c r="G91" t="s">
        <v>2057</v>
      </c>
      <c r="H91" t="s">
        <v>2058</v>
      </c>
      <c r="I91" t="s">
        <v>41</v>
      </c>
      <c r="J91" t="s">
        <v>27</v>
      </c>
      <c r="K91" t="s">
        <v>7044</v>
      </c>
      <c r="L91" t="s">
        <v>104</v>
      </c>
      <c r="M91">
        <v>77520</v>
      </c>
      <c r="N91" t="s">
        <v>105</v>
      </c>
      <c r="O91" t="s">
        <v>1154</v>
      </c>
      <c r="P91" t="s">
        <v>46</v>
      </c>
      <c r="Q91" t="s">
        <v>90</v>
      </c>
      <c r="R91" t="s">
        <v>1155</v>
      </c>
      <c r="S91">
        <v>10.368000000000002</v>
      </c>
      <c r="T91">
        <v>2</v>
      </c>
      <c r="U91">
        <v>0.2</v>
      </c>
      <c r="V91">
        <v>3.6288</v>
      </c>
    </row>
    <row r="92" spans="1:22" x14ac:dyDescent="0.25">
      <c r="A92">
        <v>5647</v>
      </c>
      <c r="B92" t="s">
        <v>8401</v>
      </c>
      <c r="C92">
        <v>2012</v>
      </c>
      <c r="D92" s="8">
        <v>40912</v>
      </c>
      <c r="E92" s="8">
        <v>40917</v>
      </c>
      <c r="F92" t="s">
        <v>50</v>
      </c>
      <c r="G92" t="s">
        <v>1033</v>
      </c>
      <c r="H92" t="s">
        <v>1034</v>
      </c>
      <c r="I92" t="s">
        <v>41</v>
      </c>
      <c r="J92" t="s">
        <v>27</v>
      </c>
      <c r="K92" t="s">
        <v>2811</v>
      </c>
      <c r="L92" t="s">
        <v>319</v>
      </c>
      <c r="M92">
        <v>22304</v>
      </c>
      <c r="N92" t="s">
        <v>30</v>
      </c>
      <c r="O92" t="s">
        <v>3928</v>
      </c>
      <c r="P92" t="s">
        <v>32</v>
      </c>
      <c r="Q92" t="s">
        <v>65</v>
      </c>
      <c r="R92" t="s">
        <v>3929</v>
      </c>
      <c r="S92">
        <v>192.22</v>
      </c>
      <c r="T92">
        <v>14</v>
      </c>
      <c r="U92">
        <v>0</v>
      </c>
      <c r="V92">
        <v>69.199200000000005</v>
      </c>
    </row>
    <row r="93" spans="1:22" x14ac:dyDescent="0.25">
      <c r="A93">
        <v>5350</v>
      </c>
      <c r="B93" t="s">
        <v>8161</v>
      </c>
      <c r="C93">
        <v>2012</v>
      </c>
      <c r="D93" s="8">
        <v>40912</v>
      </c>
      <c r="E93" s="8">
        <v>40918</v>
      </c>
      <c r="F93" t="s">
        <v>50</v>
      </c>
      <c r="G93" t="s">
        <v>2420</v>
      </c>
      <c r="H93" t="s">
        <v>2421</v>
      </c>
      <c r="I93" t="s">
        <v>41</v>
      </c>
      <c r="J93" t="s">
        <v>27</v>
      </c>
      <c r="K93" t="s">
        <v>8162</v>
      </c>
      <c r="L93" t="s">
        <v>229</v>
      </c>
      <c r="M93">
        <v>55125</v>
      </c>
      <c r="N93" t="s">
        <v>105</v>
      </c>
      <c r="O93" t="s">
        <v>935</v>
      </c>
      <c r="P93" t="s">
        <v>46</v>
      </c>
      <c r="Q93" t="s">
        <v>90</v>
      </c>
      <c r="R93" t="s">
        <v>936</v>
      </c>
      <c r="S93">
        <v>39.900000000000006</v>
      </c>
      <c r="T93">
        <v>5</v>
      </c>
      <c r="U93">
        <v>0</v>
      </c>
      <c r="V93">
        <v>19.950000000000003</v>
      </c>
    </row>
    <row r="94" spans="1:22" x14ac:dyDescent="0.25">
      <c r="A94">
        <v>5349</v>
      </c>
      <c r="B94" t="s">
        <v>8161</v>
      </c>
      <c r="C94">
        <v>2012</v>
      </c>
      <c r="D94" s="8">
        <v>40912</v>
      </c>
      <c r="E94" s="8">
        <v>40918</v>
      </c>
      <c r="F94" t="s">
        <v>50</v>
      </c>
      <c r="G94" t="s">
        <v>2420</v>
      </c>
      <c r="H94" t="s">
        <v>2421</v>
      </c>
      <c r="I94" t="s">
        <v>41</v>
      </c>
      <c r="J94" t="s">
        <v>27</v>
      </c>
      <c r="K94" t="s">
        <v>8162</v>
      </c>
      <c r="L94" t="s">
        <v>229</v>
      </c>
      <c r="M94">
        <v>55125</v>
      </c>
      <c r="N94" t="s">
        <v>105</v>
      </c>
      <c r="O94" t="s">
        <v>3242</v>
      </c>
      <c r="P94" t="s">
        <v>46</v>
      </c>
      <c r="Q94" t="s">
        <v>75</v>
      </c>
      <c r="R94" t="s">
        <v>3243</v>
      </c>
      <c r="S94">
        <v>32.339999999999996</v>
      </c>
      <c r="T94">
        <v>3</v>
      </c>
      <c r="U94">
        <v>0</v>
      </c>
      <c r="V94">
        <v>15.523199999999999</v>
      </c>
    </row>
    <row r="95" spans="1:22" x14ac:dyDescent="0.25">
      <c r="A95">
        <v>8376</v>
      </c>
      <c r="B95" t="s">
        <v>9989</v>
      </c>
      <c r="C95">
        <v>2012</v>
      </c>
      <c r="D95" s="8">
        <v>40913</v>
      </c>
      <c r="E95" s="8">
        <v>40918</v>
      </c>
      <c r="F95" t="s">
        <v>50</v>
      </c>
      <c r="G95" t="s">
        <v>2599</v>
      </c>
      <c r="H95" t="s">
        <v>2600</v>
      </c>
      <c r="I95" t="s">
        <v>102</v>
      </c>
      <c r="J95" t="s">
        <v>27</v>
      </c>
      <c r="K95" t="s">
        <v>127</v>
      </c>
      <c r="L95" t="s">
        <v>43</v>
      </c>
      <c r="M95">
        <v>94110</v>
      </c>
      <c r="N95" t="s">
        <v>44</v>
      </c>
      <c r="O95" t="s">
        <v>2614</v>
      </c>
      <c r="P95" t="s">
        <v>46</v>
      </c>
      <c r="Q95" t="s">
        <v>75</v>
      </c>
      <c r="R95" t="s">
        <v>2615</v>
      </c>
      <c r="S95">
        <v>56.16</v>
      </c>
      <c r="T95">
        <v>6</v>
      </c>
      <c r="U95">
        <v>0.2</v>
      </c>
      <c r="V95">
        <v>17.549999999999994</v>
      </c>
    </row>
    <row r="96" spans="1:22" x14ac:dyDescent="0.25">
      <c r="A96">
        <v>8375</v>
      </c>
      <c r="B96" t="s">
        <v>9989</v>
      </c>
      <c r="C96">
        <v>2012</v>
      </c>
      <c r="D96" s="8">
        <v>40913</v>
      </c>
      <c r="E96" s="8">
        <v>40918</v>
      </c>
      <c r="F96" t="s">
        <v>50</v>
      </c>
      <c r="G96" t="s">
        <v>2599</v>
      </c>
      <c r="H96" t="s">
        <v>2600</v>
      </c>
      <c r="I96" t="s">
        <v>102</v>
      </c>
      <c r="J96" t="s">
        <v>27</v>
      </c>
      <c r="K96" t="s">
        <v>127</v>
      </c>
      <c r="L96" t="s">
        <v>43</v>
      </c>
      <c r="M96">
        <v>94110</v>
      </c>
      <c r="N96" t="s">
        <v>44</v>
      </c>
      <c r="O96" t="s">
        <v>3650</v>
      </c>
      <c r="P96" t="s">
        <v>46</v>
      </c>
      <c r="Q96" t="s">
        <v>78</v>
      </c>
      <c r="R96" t="s">
        <v>3651</v>
      </c>
      <c r="S96">
        <v>87.36</v>
      </c>
      <c r="T96">
        <v>6</v>
      </c>
      <c r="U96">
        <v>0</v>
      </c>
      <c r="V96">
        <v>23.587200000000003</v>
      </c>
    </row>
    <row r="97" spans="1:22" x14ac:dyDescent="0.25">
      <c r="A97">
        <v>7722</v>
      </c>
      <c r="B97" t="s">
        <v>9619</v>
      </c>
      <c r="C97">
        <v>2012</v>
      </c>
      <c r="D97" s="8">
        <v>40913</v>
      </c>
      <c r="E97" s="8">
        <v>40918</v>
      </c>
      <c r="F97" t="s">
        <v>50</v>
      </c>
      <c r="G97" t="s">
        <v>3456</v>
      </c>
      <c r="H97" t="s">
        <v>3457</v>
      </c>
      <c r="I97" t="s">
        <v>41</v>
      </c>
      <c r="J97" t="s">
        <v>27</v>
      </c>
      <c r="K97" t="s">
        <v>266</v>
      </c>
      <c r="L97" t="s">
        <v>267</v>
      </c>
      <c r="M97">
        <v>10009</v>
      </c>
      <c r="N97" t="s">
        <v>148</v>
      </c>
      <c r="O97" t="s">
        <v>5112</v>
      </c>
      <c r="P97" t="s">
        <v>46</v>
      </c>
      <c r="Q97" t="s">
        <v>75</v>
      </c>
      <c r="R97" t="s">
        <v>5113</v>
      </c>
      <c r="S97">
        <v>13.168000000000001</v>
      </c>
      <c r="T97">
        <v>2</v>
      </c>
      <c r="U97">
        <v>0.2</v>
      </c>
      <c r="V97">
        <v>4.6088000000000005</v>
      </c>
    </row>
    <row r="98" spans="1:22" x14ac:dyDescent="0.25">
      <c r="A98">
        <v>7721</v>
      </c>
      <c r="B98" t="s">
        <v>9619</v>
      </c>
      <c r="C98">
        <v>2012</v>
      </c>
      <c r="D98" s="8">
        <v>40913</v>
      </c>
      <c r="E98" s="8">
        <v>40918</v>
      </c>
      <c r="F98" t="s">
        <v>50</v>
      </c>
      <c r="G98" t="s">
        <v>3456</v>
      </c>
      <c r="H98" t="s">
        <v>3457</v>
      </c>
      <c r="I98" t="s">
        <v>41</v>
      </c>
      <c r="J98" t="s">
        <v>27</v>
      </c>
      <c r="K98" t="s">
        <v>266</v>
      </c>
      <c r="L98" t="s">
        <v>267</v>
      </c>
      <c r="M98">
        <v>10009</v>
      </c>
      <c r="N98" t="s">
        <v>148</v>
      </c>
      <c r="O98" t="s">
        <v>2956</v>
      </c>
      <c r="P98" t="s">
        <v>46</v>
      </c>
      <c r="Q98" t="s">
        <v>173</v>
      </c>
      <c r="R98" t="s">
        <v>2957</v>
      </c>
      <c r="S98">
        <v>17.48</v>
      </c>
      <c r="T98">
        <v>2</v>
      </c>
      <c r="U98">
        <v>0</v>
      </c>
      <c r="V98">
        <v>8.2156000000000002</v>
      </c>
    </row>
    <row r="99" spans="1:22" x14ac:dyDescent="0.25">
      <c r="A99">
        <v>7720</v>
      </c>
      <c r="B99" t="s">
        <v>9619</v>
      </c>
      <c r="C99">
        <v>2012</v>
      </c>
      <c r="D99" s="8">
        <v>40913</v>
      </c>
      <c r="E99" s="8">
        <v>40918</v>
      </c>
      <c r="F99" t="s">
        <v>50</v>
      </c>
      <c r="G99" t="s">
        <v>3456</v>
      </c>
      <c r="H99" t="s">
        <v>3457</v>
      </c>
      <c r="I99" t="s">
        <v>41</v>
      </c>
      <c r="J99" t="s">
        <v>27</v>
      </c>
      <c r="K99" t="s">
        <v>266</v>
      </c>
      <c r="L99" t="s">
        <v>267</v>
      </c>
      <c r="M99">
        <v>10009</v>
      </c>
      <c r="N99" t="s">
        <v>148</v>
      </c>
      <c r="O99" t="s">
        <v>6380</v>
      </c>
      <c r="P99" t="s">
        <v>46</v>
      </c>
      <c r="Q99" t="s">
        <v>68</v>
      </c>
      <c r="R99" t="s">
        <v>6381</v>
      </c>
      <c r="S99">
        <v>59.519999999999996</v>
      </c>
      <c r="T99">
        <v>3</v>
      </c>
      <c r="U99">
        <v>0</v>
      </c>
      <c r="V99">
        <v>15.475200000000001</v>
      </c>
    </row>
    <row r="100" spans="1:22" x14ac:dyDescent="0.25">
      <c r="A100">
        <v>4228</v>
      </c>
      <c r="B100" t="s">
        <v>7331</v>
      </c>
      <c r="C100">
        <v>2012</v>
      </c>
      <c r="D100" s="8">
        <v>40913</v>
      </c>
      <c r="E100" s="8">
        <v>40918</v>
      </c>
      <c r="F100" t="s">
        <v>50</v>
      </c>
      <c r="G100" t="s">
        <v>2146</v>
      </c>
      <c r="H100" t="s">
        <v>2147</v>
      </c>
      <c r="I100" t="s">
        <v>102</v>
      </c>
      <c r="J100" t="s">
        <v>27</v>
      </c>
      <c r="K100" t="s">
        <v>95</v>
      </c>
      <c r="L100" t="s">
        <v>96</v>
      </c>
      <c r="M100">
        <v>98103</v>
      </c>
      <c r="N100" t="s">
        <v>44</v>
      </c>
      <c r="O100" t="s">
        <v>1537</v>
      </c>
      <c r="P100" t="s">
        <v>32</v>
      </c>
      <c r="Q100" t="s">
        <v>36</v>
      </c>
      <c r="R100" t="s">
        <v>1538</v>
      </c>
      <c r="S100">
        <v>61.584000000000003</v>
      </c>
      <c r="T100">
        <v>1</v>
      </c>
      <c r="U100">
        <v>0.2</v>
      </c>
      <c r="V100">
        <v>-6.9282000000000039</v>
      </c>
    </row>
    <row r="101" spans="1:22" x14ac:dyDescent="0.25">
      <c r="A101">
        <v>7718</v>
      </c>
      <c r="B101" t="s">
        <v>9617</v>
      </c>
      <c r="C101">
        <v>2012</v>
      </c>
      <c r="D101" s="8">
        <v>40914</v>
      </c>
      <c r="E101" s="8">
        <v>40920</v>
      </c>
      <c r="F101" t="s">
        <v>50</v>
      </c>
      <c r="G101" t="s">
        <v>3427</v>
      </c>
      <c r="H101" t="s">
        <v>3428</v>
      </c>
      <c r="I101" t="s">
        <v>41</v>
      </c>
      <c r="J101" t="s">
        <v>27</v>
      </c>
      <c r="K101" t="s">
        <v>1081</v>
      </c>
      <c r="L101" t="s">
        <v>457</v>
      </c>
      <c r="M101">
        <v>80906</v>
      </c>
      <c r="N101" t="s">
        <v>44</v>
      </c>
      <c r="O101" t="s">
        <v>1966</v>
      </c>
      <c r="P101" t="s">
        <v>46</v>
      </c>
      <c r="Q101" t="s">
        <v>75</v>
      </c>
      <c r="R101" t="s">
        <v>1967</v>
      </c>
      <c r="S101">
        <v>1.9380000000000002</v>
      </c>
      <c r="T101">
        <v>2</v>
      </c>
      <c r="U101">
        <v>0.7</v>
      </c>
      <c r="V101">
        <v>-1.3565999999999994</v>
      </c>
    </row>
    <row r="102" spans="1:22" x14ac:dyDescent="0.25">
      <c r="A102">
        <v>7717</v>
      </c>
      <c r="B102" t="s">
        <v>9617</v>
      </c>
      <c r="C102">
        <v>2012</v>
      </c>
      <c r="D102" s="8">
        <v>40914</v>
      </c>
      <c r="E102" s="8">
        <v>40920</v>
      </c>
      <c r="F102" t="s">
        <v>50</v>
      </c>
      <c r="G102" t="s">
        <v>3427</v>
      </c>
      <c r="H102" t="s">
        <v>3428</v>
      </c>
      <c r="I102" t="s">
        <v>41</v>
      </c>
      <c r="J102" t="s">
        <v>27</v>
      </c>
      <c r="K102" t="s">
        <v>1081</v>
      </c>
      <c r="L102" t="s">
        <v>457</v>
      </c>
      <c r="M102">
        <v>80906</v>
      </c>
      <c r="N102" t="s">
        <v>44</v>
      </c>
      <c r="O102" t="s">
        <v>3746</v>
      </c>
      <c r="P102" t="s">
        <v>46</v>
      </c>
      <c r="Q102" t="s">
        <v>90</v>
      </c>
      <c r="R102" t="s">
        <v>3747</v>
      </c>
      <c r="S102">
        <v>29.600000000000005</v>
      </c>
      <c r="T102">
        <v>5</v>
      </c>
      <c r="U102">
        <v>0.2</v>
      </c>
      <c r="V102">
        <v>9.2499999999999964</v>
      </c>
    </row>
    <row r="103" spans="1:22" x14ac:dyDescent="0.25">
      <c r="A103">
        <v>7094</v>
      </c>
      <c r="B103" t="s">
        <v>9282</v>
      </c>
      <c r="C103">
        <v>2012</v>
      </c>
      <c r="D103" s="8">
        <v>40917</v>
      </c>
      <c r="E103" s="8">
        <v>40921</v>
      </c>
      <c r="F103" t="s">
        <v>50</v>
      </c>
      <c r="G103" t="s">
        <v>4486</v>
      </c>
      <c r="H103" t="s">
        <v>4487</v>
      </c>
      <c r="I103" t="s">
        <v>26</v>
      </c>
      <c r="J103" t="s">
        <v>27</v>
      </c>
      <c r="K103" t="s">
        <v>28</v>
      </c>
      <c r="L103" t="s">
        <v>29</v>
      </c>
      <c r="M103">
        <v>42420</v>
      </c>
      <c r="N103" t="s">
        <v>30</v>
      </c>
      <c r="O103" t="s">
        <v>6651</v>
      </c>
      <c r="P103" t="s">
        <v>46</v>
      </c>
      <c r="Q103" t="s">
        <v>90</v>
      </c>
      <c r="R103" t="s">
        <v>6652</v>
      </c>
      <c r="S103">
        <v>51.550000000000004</v>
      </c>
      <c r="T103">
        <v>5</v>
      </c>
      <c r="U103">
        <v>0</v>
      </c>
      <c r="V103">
        <v>24.2285</v>
      </c>
    </row>
    <row r="104" spans="1:22" x14ac:dyDescent="0.25">
      <c r="A104">
        <v>7093</v>
      </c>
      <c r="B104" t="s">
        <v>9282</v>
      </c>
      <c r="C104">
        <v>2012</v>
      </c>
      <c r="D104" s="8">
        <v>40917</v>
      </c>
      <c r="E104" s="8">
        <v>40921</v>
      </c>
      <c r="F104" t="s">
        <v>50</v>
      </c>
      <c r="G104" t="s">
        <v>4486</v>
      </c>
      <c r="H104" t="s">
        <v>4487</v>
      </c>
      <c r="I104" t="s">
        <v>26</v>
      </c>
      <c r="J104" t="s">
        <v>27</v>
      </c>
      <c r="K104" t="s">
        <v>28</v>
      </c>
      <c r="L104" t="s">
        <v>29</v>
      </c>
      <c r="M104">
        <v>42420</v>
      </c>
      <c r="N104" t="s">
        <v>30</v>
      </c>
      <c r="O104" t="s">
        <v>5763</v>
      </c>
      <c r="P104" t="s">
        <v>46</v>
      </c>
      <c r="Q104" t="s">
        <v>68</v>
      </c>
      <c r="R104" t="s">
        <v>5764</v>
      </c>
      <c r="S104">
        <v>42.76</v>
      </c>
      <c r="T104">
        <v>2</v>
      </c>
      <c r="U104">
        <v>0</v>
      </c>
      <c r="V104">
        <v>11.117599999999999</v>
      </c>
    </row>
    <row r="105" spans="1:22" x14ac:dyDescent="0.25">
      <c r="A105">
        <v>7092</v>
      </c>
      <c r="B105" t="s">
        <v>9282</v>
      </c>
      <c r="C105">
        <v>2012</v>
      </c>
      <c r="D105" s="8">
        <v>40917</v>
      </c>
      <c r="E105" s="8">
        <v>40921</v>
      </c>
      <c r="F105" t="s">
        <v>50</v>
      </c>
      <c r="G105" t="s">
        <v>4486</v>
      </c>
      <c r="H105" t="s">
        <v>4487</v>
      </c>
      <c r="I105" t="s">
        <v>26</v>
      </c>
      <c r="J105" t="s">
        <v>27</v>
      </c>
      <c r="K105" t="s">
        <v>28</v>
      </c>
      <c r="L105" t="s">
        <v>29</v>
      </c>
      <c r="M105">
        <v>42420</v>
      </c>
      <c r="N105" t="s">
        <v>30</v>
      </c>
      <c r="O105" t="s">
        <v>5367</v>
      </c>
      <c r="P105" t="s">
        <v>46</v>
      </c>
      <c r="Q105" t="s">
        <v>78</v>
      </c>
      <c r="R105" t="s">
        <v>5368</v>
      </c>
      <c r="S105">
        <v>163.44</v>
      </c>
      <c r="T105">
        <v>3</v>
      </c>
      <c r="U105">
        <v>0</v>
      </c>
      <c r="V105">
        <v>45.763200000000012</v>
      </c>
    </row>
    <row r="106" spans="1:22" x14ac:dyDescent="0.25">
      <c r="A106">
        <v>7091</v>
      </c>
      <c r="B106" t="s">
        <v>9282</v>
      </c>
      <c r="C106">
        <v>2012</v>
      </c>
      <c r="D106" s="8">
        <v>40917</v>
      </c>
      <c r="E106" s="8">
        <v>40921</v>
      </c>
      <c r="F106" t="s">
        <v>50</v>
      </c>
      <c r="G106" t="s">
        <v>4486</v>
      </c>
      <c r="H106" t="s">
        <v>4487</v>
      </c>
      <c r="I106" t="s">
        <v>26</v>
      </c>
      <c r="J106" t="s">
        <v>27</v>
      </c>
      <c r="K106" t="s">
        <v>28</v>
      </c>
      <c r="L106" t="s">
        <v>29</v>
      </c>
      <c r="M106">
        <v>42420</v>
      </c>
      <c r="N106" t="s">
        <v>30</v>
      </c>
      <c r="O106" t="s">
        <v>1054</v>
      </c>
      <c r="P106" t="s">
        <v>46</v>
      </c>
      <c r="Q106" t="s">
        <v>90</v>
      </c>
      <c r="R106" t="s">
        <v>186</v>
      </c>
      <c r="S106">
        <v>106.32</v>
      </c>
      <c r="T106">
        <v>3</v>
      </c>
      <c r="U106">
        <v>0</v>
      </c>
      <c r="V106">
        <v>49.970399999999991</v>
      </c>
    </row>
    <row r="107" spans="1:22" x14ac:dyDescent="0.25">
      <c r="A107">
        <v>1670</v>
      </c>
      <c r="B107" t="s">
        <v>4338</v>
      </c>
      <c r="C107">
        <v>2012</v>
      </c>
      <c r="D107" s="8">
        <v>40918</v>
      </c>
      <c r="E107" s="8">
        <v>40923</v>
      </c>
      <c r="F107" t="s">
        <v>50</v>
      </c>
      <c r="G107" t="s">
        <v>3881</v>
      </c>
      <c r="H107" t="s">
        <v>3882</v>
      </c>
      <c r="I107" t="s">
        <v>26</v>
      </c>
      <c r="J107" t="s">
        <v>27</v>
      </c>
      <c r="K107" t="s">
        <v>266</v>
      </c>
      <c r="L107" t="s">
        <v>267</v>
      </c>
      <c r="M107">
        <v>10011</v>
      </c>
      <c r="N107" t="s">
        <v>148</v>
      </c>
      <c r="O107" t="s">
        <v>1601</v>
      </c>
      <c r="P107" t="s">
        <v>32</v>
      </c>
      <c r="Q107" t="s">
        <v>56</v>
      </c>
      <c r="R107" t="s">
        <v>1602</v>
      </c>
      <c r="S107">
        <v>1018.1039999999999</v>
      </c>
      <c r="T107">
        <v>4</v>
      </c>
      <c r="U107">
        <v>0.4</v>
      </c>
      <c r="V107">
        <v>-373.3048</v>
      </c>
    </row>
    <row r="108" spans="1:22" x14ac:dyDescent="0.25">
      <c r="A108">
        <v>9801</v>
      </c>
      <c r="B108" t="s">
        <v>10840</v>
      </c>
      <c r="C108">
        <v>2012</v>
      </c>
      <c r="D108" s="8">
        <v>40920</v>
      </c>
      <c r="E108" s="8">
        <v>40925</v>
      </c>
      <c r="F108" t="s">
        <v>50</v>
      </c>
      <c r="G108" t="s">
        <v>6583</v>
      </c>
      <c r="H108" t="s">
        <v>6584</v>
      </c>
      <c r="I108" t="s">
        <v>41</v>
      </c>
      <c r="J108" t="s">
        <v>27</v>
      </c>
      <c r="K108" t="s">
        <v>2835</v>
      </c>
      <c r="L108" t="s">
        <v>498</v>
      </c>
      <c r="M108">
        <v>43615</v>
      </c>
      <c r="N108" t="s">
        <v>148</v>
      </c>
      <c r="O108" t="s">
        <v>1848</v>
      </c>
      <c r="P108" t="s">
        <v>71</v>
      </c>
      <c r="Q108" t="s">
        <v>72</v>
      </c>
      <c r="R108" t="s">
        <v>1849</v>
      </c>
      <c r="S108">
        <v>107.11799999999999</v>
      </c>
      <c r="T108">
        <v>3</v>
      </c>
      <c r="U108">
        <v>0.4</v>
      </c>
      <c r="V108">
        <v>-21.423599999999993</v>
      </c>
    </row>
    <row r="109" spans="1:22" x14ac:dyDescent="0.25">
      <c r="A109">
        <v>9800</v>
      </c>
      <c r="B109" t="s">
        <v>10840</v>
      </c>
      <c r="C109">
        <v>2012</v>
      </c>
      <c r="D109" s="8">
        <v>40920</v>
      </c>
      <c r="E109" s="8">
        <v>40925</v>
      </c>
      <c r="F109" t="s">
        <v>50</v>
      </c>
      <c r="G109" t="s">
        <v>6583</v>
      </c>
      <c r="H109" t="s">
        <v>6584</v>
      </c>
      <c r="I109" t="s">
        <v>41</v>
      </c>
      <c r="J109" t="s">
        <v>27</v>
      </c>
      <c r="K109" t="s">
        <v>2835</v>
      </c>
      <c r="L109" t="s">
        <v>498</v>
      </c>
      <c r="M109">
        <v>43615</v>
      </c>
      <c r="N109" t="s">
        <v>148</v>
      </c>
      <c r="O109" t="s">
        <v>7728</v>
      </c>
      <c r="P109" t="s">
        <v>71</v>
      </c>
      <c r="Q109" t="s">
        <v>161</v>
      </c>
      <c r="R109" t="s">
        <v>7729</v>
      </c>
      <c r="S109">
        <v>10.384</v>
      </c>
      <c r="T109">
        <v>2</v>
      </c>
      <c r="U109">
        <v>0.2</v>
      </c>
      <c r="V109">
        <v>2.2065999999999999</v>
      </c>
    </row>
    <row r="110" spans="1:22" x14ac:dyDescent="0.25">
      <c r="A110">
        <v>9799</v>
      </c>
      <c r="B110" t="s">
        <v>10840</v>
      </c>
      <c r="C110">
        <v>2012</v>
      </c>
      <c r="D110" s="8">
        <v>40920</v>
      </c>
      <c r="E110" s="8">
        <v>40925</v>
      </c>
      <c r="F110" t="s">
        <v>50</v>
      </c>
      <c r="G110" t="s">
        <v>6583</v>
      </c>
      <c r="H110" t="s">
        <v>6584</v>
      </c>
      <c r="I110" t="s">
        <v>41</v>
      </c>
      <c r="J110" t="s">
        <v>27</v>
      </c>
      <c r="K110" t="s">
        <v>2835</v>
      </c>
      <c r="L110" t="s">
        <v>498</v>
      </c>
      <c r="M110">
        <v>43615</v>
      </c>
      <c r="N110" t="s">
        <v>148</v>
      </c>
      <c r="O110" t="s">
        <v>5554</v>
      </c>
      <c r="P110" t="s">
        <v>71</v>
      </c>
      <c r="Q110" t="s">
        <v>72</v>
      </c>
      <c r="R110" t="s">
        <v>5555</v>
      </c>
      <c r="S110">
        <v>26.376000000000001</v>
      </c>
      <c r="T110">
        <v>4</v>
      </c>
      <c r="U110">
        <v>0.4</v>
      </c>
      <c r="V110">
        <v>2.6375999999999991</v>
      </c>
    </row>
    <row r="111" spans="1:22" x14ac:dyDescent="0.25">
      <c r="A111">
        <v>9798</v>
      </c>
      <c r="B111" t="s">
        <v>10840</v>
      </c>
      <c r="C111">
        <v>2012</v>
      </c>
      <c r="D111" s="8">
        <v>40920</v>
      </c>
      <c r="E111" s="8">
        <v>40925</v>
      </c>
      <c r="F111" t="s">
        <v>50</v>
      </c>
      <c r="G111" t="s">
        <v>6583</v>
      </c>
      <c r="H111" t="s">
        <v>6584</v>
      </c>
      <c r="I111" t="s">
        <v>41</v>
      </c>
      <c r="J111" t="s">
        <v>27</v>
      </c>
      <c r="K111" t="s">
        <v>2835</v>
      </c>
      <c r="L111" t="s">
        <v>498</v>
      </c>
      <c r="M111">
        <v>43615</v>
      </c>
      <c r="N111" t="s">
        <v>148</v>
      </c>
      <c r="O111" t="s">
        <v>192</v>
      </c>
      <c r="P111" t="s">
        <v>71</v>
      </c>
      <c r="Q111" t="s">
        <v>72</v>
      </c>
      <c r="R111" t="s">
        <v>193</v>
      </c>
      <c r="S111">
        <v>235.18799999999999</v>
      </c>
      <c r="T111">
        <v>2</v>
      </c>
      <c r="U111">
        <v>0.4</v>
      </c>
      <c r="V111">
        <v>-43.117800000000045</v>
      </c>
    </row>
    <row r="112" spans="1:22" x14ac:dyDescent="0.25">
      <c r="A112">
        <v>9797</v>
      </c>
      <c r="B112" t="s">
        <v>10840</v>
      </c>
      <c r="C112">
        <v>2012</v>
      </c>
      <c r="D112" s="8">
        <v>40920</v>
      </c>
      <c r="E112" s="8">
        <v>40925</v>
      </c>
      <c r="F112" t="s">
        <v>50</v>
      </c>
      <c r="G112" t="s">
        <v>6583</v>
      </c>
      <c r="H112" t="s">
        <v>6584</v>
      </c>
      <c r="I112" t="s">
        <v>41</v>
      </c>
      <c r="J112" t="s">
        <v>27</v>
      </c>
      <c r="K112" t="s">
        <v>2835</v>
      </c>
      <c r="L112" t="s">
        <v>498</v>
      </c>
      <c r="M112">
        <v>43615</v>
      </c>
      <c r="N112" t="s">
        <v>148</v>
      </c>
      <c r="O112" t="s">
        <v>1246</v>
      </c>
      <c r="P112" t="s">
        <v>46</v>
      </c>
      <c r="Q112" t="s">
        <v>68</v>
      </c>
      <c r="R112" t="s">
        <v>1247</v>
      </c>
      <c r="S112">
        <v>10.368000000000002</v>
      </c>
      <c r="T112">
        <v>2</v>
      </c>
      <c r="U112">
        <v>0.2</v>
      </c>
      <c r="V112">
        <v>1.5551999999999992</v>
      </c>
    </row>
    <row r="113" spans="1:22" x14ac:dyDescent="0.25">
      <c r="A113">
        <v>5211</v>
      </c>
      <c r="B113" t="s">
        <v>8062</v>
      </c>
      <c r="C113">
        <v>2012</v>
      </c>
      <c r="D113" s="8">
        <v>40920</v>
      </c>
      <c r="E113" s="8">
        <v>40926</v>
      </c>
      <c r="F113" t="s">
        <v>50</v>
      </c>
      <c r="G113" t="s">
        <v>3801</v>
      </c>
      <c r="H113" t="s">
        <v>3802</v>
      </c>
      <c r="I113" t="s">
        <v>41</v>
      </c>
      <c r="J113" t="s">
        <v>27</v>
      </c>
      <c r="K113" t="s">
        <v>606</v>
      </c>
      <c r="L113" t="s">
        <v>245</v>
      </c>
      <c r="M113">
        <v>19711</v>
      </c>
      <c r="N113" t="s">
        <v>148</v>
      </c>
      <c r="O113" t="s">
        <v>6094</v>
      </c>
      <c r="P113" t="s">
        <v>46</v>
      </c>
      <c r="Q113" t="s">
        <v>59</v>
      </c>
      <c r="R113" t="s">
        <v>6095</v>
      </c>
      <c r="S113">
        <v>465.18</v>
      </c>
      <c r="T113">
        <v>3</v>
      </c>
      <c r="U113">
        <v>0</v>
      </c>
      <c r="V113">
        <v>120.94680000000001</v>
      </c>
    </row>
    <row r="114" spans="1:22" x14ac:dyDescent="0.25">
      <c r="A114">
        <v>8535</v>
      </c>
      <c r="B114" t="s">
        <v>10089</v>
      </c>
      <c r="C114">
        <v>2012</v>
      </c>
      <c r="D114" s="8">
        <v>40921</v>
      </c>
      <c r="E114" s="8">
        <v>40923</v>
      </c>
      <c r="F114" t="s">
        <v>23</v>
      </c>
      <c r="G114" t="s">
        <v>7875</v>
      </c>
      <c r="H114" t="s">
        <v>7876</v>
      </c>
      <c r="I114" t="s">
        <v>41</v>
      </c>
      <c r="J114" t="s">
        <v>27</v>
      </c>
      <c r="K114" t="s">
        <v>497</v>
      </c>
      <c r="L114" t="s">
        <v>1272</v>
      </c>
      <c r="M114">
        <v>31907</v>
      </c>
      <c r="N114" t="s">
        <v>30</v>
      </c>
      <c r="O114" t="s">
        <v>2365</v>
      </c>
      <c r="P114" t="s">
        <v>46</v>
      </c>
      <c r="Q114" t="s">
        <v>47</v>
      </c>
      <c r="R114" t="s">
        <v>2366</v>
      </c>
      <c r="S114">
        <v>9.82</v>
      </c>
      <c r="T114">
        <v>2</v>
      </c>
      <c r="U114">
        <v>0</v>
      </c>
      <c r="V114">
        <v>4.8117999999999999</v>
      </c>
    </row>
    <row r="115" spans="1:22" x14ac:dyDescent="0.25">
      <c r="A115">
        <v>4859</v>
      </c>
      <c r="B115" t="s">
        <v>7822</v>
      </c>
      <c r="C115">
        <v>2012</v>
      </c>
      <c r="D115" s="8">
        <v>40921</v>
      </c>
      <c r="E115" s="8">
        <v>40925</v>
      </c>
      <c r="F115" t="s">
        <v>50</v>
      </c>
      <c r="G115" t="s">
        <v>1459</v>
      </c>
      <c r="H115" t="s">
        <v>1460</v>
      </c>
      <c r="I115" t="s">
        <v>26</v>
      </c>
      <c r="J115" t="s">
        <v>27</v>
      </c>
      <c r="K115" t="s">
        <v>42</v>
      </c>
      <c r="L115" t="s">
        <v>43</v>
      </c>
      <c r="M115">
        <v>90004</v>
      </c>
      <c r="N115" t="s">
        <v>44</v>
      </c>
      <c r="O115" t="s">
        <v>7823</v>
      </c>
      <c r="P115" t="s">
        <v>32</v>
      </c>
      <c r="Q115" t="s">
        <v>65</v>
      </c>
      <c r="R115" t="s">
        <v>7824</v>
      </c>
      <c r="S115">
        <v>464.84999999999997</v>
      </c>
      <c r="T115">
        <v>9</v>
      </c>
      <c r="U115">
        <v>0</v>
      </c>
      <c r="V115">
        <v>92.969999999999985</v>
      </c>
    </row>
    <row r="116" spans="1:22" x14ac:dyDescent="0.25">
      <c r="A116">
        <v>4858</v>
      </c>
      <c r="B116" t="s">
        <v>7822</v>
      </c>
      <c r="C116">
        <v>2012</v>
      </c>
      <c r="D116" s="8">
        <v>40921</v>
      </c>
      <c r="E116" s="8">
        <v>40925</v>
      </c>
      <c r="F116" t="s">
        <v>50</v>
      </c>
      <c r="G116" t="s">
        <v>1459</v>
      </c>
      <c r="H116" t="s">
        <v>1460</v>
      </c>
      <c r="I116" t="s">
        <v>26</v>
      </c>
      <c r="J116" t="s">
        <v>27</v>
      </c>
      <c r="K116" t="s">
        <v>42</v>
      </c>
      <c r="L116" t="s">
        <v>43</v>
      </c>
      <c r="M116">
        <v>90004</v>
      </c>
      <c r="N116" t="s">
        <v>44</v>
      </c>
      <c r="O116" t="s">
        <v>1100</v>
      </c>
      <c r="P116" t="s">
        <v>32</v>
      </c>
      <c r="Q116" t="s">
        <v>65</v>
      </c>
      <c r="R116" t="s">
        <v>1101</v>
      </c>
      <c r="S116">
        <v>77.599999999999994</v>
      </c>
      <c r="T116">
        <v>4</v>
      </c>
      <c r="U116">
        <v>0</v>
      </c>
      <c r="V116">
        <v>38.023999999999994</v>
      </c>
    </row>
    <row r="117" spans="1:22" x14ac:dyDescent="0.25">
      <c r="A117">
        <v>4857</v>
      </c>
      <c r="B117" t="s">
        <v>7822</v>
      </c>
      <c r="C117">
        <v>2012</v>
      </c>
      <c r="D117" s="8">
        <v>40921</v>
      </c>
      <c r="E117" s="8">
        <v>40925</v>
      </c>
      <c r="F117" t="s">
        <v>50</v>
      </c>
      <c r="G117" t="s">
        <v>1459</v>
      </c>
      <c r="H117" t="s">
        <v>1460</v>
      </c>
      <c r="I117" t="s">
        <v>26</v>
      </c>
      <c r="J117" t="s">
        <v>27</v>
      </c>
      <c r="K117" t="s">
        <v>42</v>
      </c>
      <c r="L117" t="s">
        <v>43</v>
      </c>
      <c r="M117">
        <v>90004</v>
      </c>
      <c r="N117" t="s">
        <v>44</v>
      </c>
      <c r="O117" t="s">
        <v>2750</v>
      </c>
      <c r="P117" t="s">
        <v>46</v>
      </c>
      <c r="Q117" t="s">
        <v>75</v>
      </c>
      <c r="R117" t="s">
        <v>2751</v>
      </c>
      <c r="S117">
        <v>70.00800000000001</v>
      </c>
      <c r="T117">
        <v>3</v>
      </c>
      <c r="U117">
        <v>0.2</v>
      </c>
      <c r="V117">
        <v>24.502800000000001</v>
      </c>
    </row>
    <row r="118" spans="1:22" x14ac:dyDescent="0.25">
      <c r="A118">
        <v>6067</v>
      </c>
      <c r="B118" t="s">
        <v>8658</v>
      </c>
      <c r="C118">
        <v>2012</v>
      </c>
      <c r="D118" s="8">
        <v>40925</v>
      </c>
      <c r="E118" s="8">
        <v>40931</v>
      </c>
      <c r="F118" t="s">
        <v>50</v>
      </c>
      <c r="G118" t="s">
        <v>7259</v>
      </c>
      <c r="H118" t="s">
        <v>7260</v>
      </c>
      <c r="I118" t="s">
        <v>26</v>
      </c>
      <c r="J118" t="s">
        <v>27</v>
      </c>
      <c r="K118" t="s">
        <v>8659</v>
      </c>
      <c r="L118" t="s">
        <v>335</v>
      </c>
      <c r="M118">
        <v>38134</v>
      </c>
      <c r="N118" t="s">
        <v>30</v>
      </c>
      <c r="O118" t="s">
        <v>4825</v>
      </c>
      <c r="P118" t="s">
        <v>46</v>
      </c>
      <c r="Q118" t="s">
        <v>578</v>
      </c>
      <c r="R118" t="s">
        <v>4826</v>
      </c>
      <c r="S118">
        <v>88.960000000000008</v>
      </c>
      <c r="T118">
        <v>8</v>
      </c>
      <c r="U118">
        <v>0.2</v>
      </c>
      <c r="V118">
        <v>10.007999999999988</v>
      </c>
    </row>
    <row r="119" spans="1:22" x14ac:dyDescent="0.25">
      <c r="A119">
        <v>5327</v>
      </c>
      <c r="B119" t="s">
        <v>8147</v>
      </c>
      <c r="C119">
        <v>2012</v>
      </c>
      <c r="D119" s="8">
        <v>40925</v>
      </c>
      <c r="E119" s="8">
        <v>40930</v>
      </c>
      <c r="F119" t="s">
        <v>50</v>
      </c>
      <c r="G119" t="s">
        <v>5377</v>
      </c>
      <c r="H119" t="s">
        <v>5378</v>
      </c>
      <c r="I119" t="s">
        <v>41</v>
      </c>
      <c r="J119" t="s">
        <v>27</v>
      </c>
      <c r="K119" t="s">
        <v>1479</v>
      </c>
      <c r="L119" t="s">
        <v>1245</v>
      </c>
      <c r="M119">
        <v>1841</v>
      </c>
      <c r="N119" t="s">
        <v>148</v>
      </c>
      <c r="O119" t="s">
        <v>5845</v>
      </c>
      <c r="P119" t="s">
        <v>46</v>
      </c>
      <c r="Q119" t="s">
        <v>68</v>
      </c>
      <c r="R119" t="s">
        <v>5846</v>
      </c>
      <c r="S119">
        <v>6.68</v>
      </c>
      <c r="T119">
        <v>2</v>
      </c>
      <c r="U119">
        <v>0</v>
      </c>
      <c r="V119">
        <v>2.0039999999999996</v>
      </c>
    </row>
    <row r="120" spans="1:22" x14ac:dyDescent="0.25">
      <c r="A120">
        <v>468</v>
      </c>
      <c r="B120" t="s">
        <v>1609</v>
      </c>
      <c r="C120">
        <v>2012</v>
      </c>
      <c r="D120" s="8">
        <v>40925</v>
      </c>
      <c r="E120" s="8">
        <v>40932</v>
      </c>
      <c r="F120" t="s">
        <v>50</v>
      </c>
      <c r="G120" t="s">
        <v>1610</v>
      </c>
      <c r="H120" t="s">
        <v>1611</v>
      </c>
      <c r="I120" t="s">
        <v>102</v>
      </c>
      <c r="J120" t="s">
        <v>27</v>
      </c>
      <c r="K120" t="s">
        <v>1612</v>
      </c>
      <c r="L120" t="s">
        <v>211</v>
      </c>
      <c r="M120">
        <v>60068</v>
      </c>
      <c r="N120" t="s">
        <v>105</v>
      </c>
      <c r="O120" t="s">
        <v>1086</v>
      </c>
      <c r="P120" t="s">
        <v>32</v>
      </c>
      <c r="Q120" t="s">
        <v>65</v>
      </c>
      <c r="R120" t="s">
        <v>1087</v>
      </c>
      <c r="S120">
        <v>254.74400000000003</v>
      </c>
      <c r="T120">
        <v>7</v>
      </c>
      <c r="U120">
        <v>0.6</v>
      </c>
      <c r="V120">
        <v>-312.06139999999994</v>
      </c>
    </row>
    <row r="121" spans="1:22" x14ac:dyDescent="0.25">
      <c r="A121">
        <v>6626</v>
      </c>
      <c r="B121" t="s">
        <v>8996</v>
      </c>
      <c r="C121">
        <v>2012</v>
      </c>
      <c r="D121" s="8">
        <v>40927</v>
      </c>
      <c r="E121" s="8">
        <v>40931</v>
      </c>
      <c r="F121" t="s">
        <v>50</v>
      </c>
      <c r="G121" t="s">
        <v>3347</v>
      </c>
      <c r="H121" t="s">
        <v>3348</v>
      </c>
      <c r="I121" t="s">
        <v>26</v>
      </c>
      <c r="J121" t="s">
        <v>27</v>
      </c>
      <c r="K121" t="s">
        <v>8997</v>
      </c>
      <c r="L121" t="s">
        <v>104</v>
      </c>
      <c r="M121">
        <v>77590</v>
      </c>
      <c r="N121" t="s">
        <v>105</v>
      </c>
      <c r="O121" t="s">
        <v>6142</v>
      </c>
      <c r="P121" t="s">
        <v>32</v>
      </c>
      <c r="Q121" t="s">
        <v>36</v>
      </c>
      <c r="R121" t="s">
        <v>6143</v>
      </c>
      <c r="S121">
        <v>199.304</v>
      </c>
      <c r="T121">
        <v>4</v>
      </c>
      <c r="U121">
        <v>0.3</v>
      </c>
      <c r="V121">
        <v>-8.5416000000000025</v>
      </c>
    </row>
    <row r="122" spans="1:22" x14ac:dyDescent="0.25">
      <c r="A122">
        <v>6625</v>
      </c>
      <c r="B122" t="s">
        <v>8996</v>
      </c>
      <c r="C122">
        <v>2012</v>
      </c>
      <c r="D122" s="8">
        <v>40927</v>
      </c>
      <c r="E122" s="8">
        <v>40931</v>
      </c>
      <c r="F122" t="s">
        <v>50</v>
      </c>
      <c r="G122" t="s">
        <v>3347</v>
      </c>
      <c r="H122" t="s">
        <v>3348</v>
      </c>
      <c r="I122" t="s">
        <v>26</v>
      </c>
      <c r="J122" t="s">
        <v>27</v>
      </c>
      <c r="K122" t="s">
        <v>8997</v>
      </c>
      <c r="L122" t="s">
        <v>104</v>
      </c>
      <c r="M122">
        <v>77590</v>
      </c>
      <c r="N122" t="s">
        <v>105</v>
      </c>
      <c r="O122" t="s">
        <v>4857</v>
      </c>
      <c r="P122" t="s">
        <v>32</v>
      </c>
      <c r="Q122" t="s">
        <v>56</v>
      </c>
      <c r="R122" t="s">
        <v>4858</v>
      </c>
      <c r="S122">
        <v>102.438</v>
      </c>
      <c r="T122">
        <v>1</v>
      </c>
      <c r="U122">
        <v>0.3</v>
      </c>
      <c r="V122">
        <v>-13.170600000000007</v>
      </c>
    </row>
    <row r="123" spans="1:22" x14ac:dyDescent="0.25">
      <c r="A123">
        <v>2038</v>
      </c>
      <c r="B123" t="s">
        <v>4913</v>
      </c>
      <c r="C123">
        <v>2012</v>
      </c>
      <c r="D123" s="8">
        <v>40931</v>
      </c>
      <c r="E123" s="8">
        <v>40935</v>
      </c>
      <c r="F123" t="s">
        <v>50</v>
      </c>
      <c r="G123" t="s">
        <v>1679</v>
      </c>
      <c r="H123" t="s">
        <v>1680</v>
      </c>
      <c r="I123" t="s">
        <v>102</v>
      </c>
      <c r="J123" t="s">
        <v>27</v>
      </c>
      <c r="K123" t="s">
        <v>4914</v>
      </c>
      <c r="L123" t="s">
        <v>1762</v>
      </c>
      <c r="M123">
        <v>59715</v>
      </c>
      <c r="N123" t="s">
        <v>44</v>
      </c>
      <c r="O123" t="s">
        <v>4399</v>
      </c>
      <c r="P123" t="s">
        <v>46</v>
      </c>
      <c r="Q123" t="s">
        <v>47</v>
      </c>
      <c r="R123" t="s">
        <v>4400</v>
      </c>
      <c r="S123">
        <v>14.62</v>
      </c>
      <c r="T123">
        <v>2</v>
      </c>
      <c r="U123">
        <v>0</v>
      </c>
      <c r="V123">
        <v>6.8713999999999995</v>
      </c>
    </row>
    <row r="124" spans="1:22" x14ac:dyDescent="0.25">
      <c r="A124">
        <v>2037</v>
      </c>
      <c r="B124" t="s">
        <v>4913</v>
      </c>
      <c r="C124">
        <v>2012</v>
      </c>
      <c r="D124" s="8">
        <v>40931</v>
      </c>
      <c r="E124" s="8">
        <v>40935</v>
      </c>
      <c r="F124" t="s">
        <v>50</v>
      </c>
      <c r="G124" t="s">
        <v>1679</v>
      </c>
      <c r="H124" t="s">
        <v>1680</v>
      </c>
      <c r="I124" t="s">
        <v>102</v>
      </c>
      <c r="J124" t="s">
        <v>27</v>
      </c>
      <c r="K124" t="s">
        <v>4914</v>
      </c>
      <c r="L124" t="s">
        <v>1762</v>
      </c>
      <c r="M124">
        <v>59715</v>
      </c>
      <c r="N124" t="s">
        <v>44</v>
      </c>
      <c r="O124" t="s">
        <v>1438</v>
      </c>
      <c r="P124" t="s">
        <v>46</v>
      </c>
      <c r="Q124" t="s">
        <v>90</v>
      </c>
      <c r="R124" t="s">
        <v>1439</v>
      </c>
      <c r="S124">
        <v>29.04</v>
      </c>
      <c r="T124">
        <v>3</v>
      </c>
      <c r="U124">
        <v>0</v>
      </c>
      <c r="V124">
        <v>13.9392</v>
      </c>
    </row>
    <row r="125" spans="1:22" x14ac:dyDescent="0.25">
      <c r="A125">
        <v>7834</v>
      </c>
      <c r="B125" t="s">
        <v>9692</v>
      </c>
      <c r="C125">
        <v>2012</v>
      </c>
      <c r="D125" s="8">
        <v>40932</v>
      </c>
      <c r="E125" s="8">
        <v>40936</v>
      </c>
      <c r="F125" t="s">
        <v>50</v>
      </c>
      <c r="G125" t="s">
        <v>7280</v>
      </c>
      <c r="H125" t="s">
        <v>7281</v>
      </c>
      <c r="I125" t="s">
        <v>102</v>
      </c>
      <c r="J125" t="s">
        <v>27</v>
      </c>
      <c r="K125" t="s">
        <v>9171</v>
      </c>
      <c r="L125" t="s">
        <v>54</v>
      </c>
      <c r="M125">
        <v>33407</v>
      </c>
      <c r="N125" t="s">
        <v>30</v>
      </c>
      <c r="O125" t="s">
        <v>1367</v>
      </c>
      <c r="P125" t="s">
        <v>46</v>
      </c>
      <c r="Q125" t="s">
        <v>68</v>
      </c>
      <c r="R125" t="s">
        <v>1368</v>
      </c>
      <c r="S125">
        <v>13.120000000000001</v>
      </c>
      <c r="T125">
        <v>5</v>
      </c>
      <c r="U125">
        <v>0.2</v>
      </c>
      <c r="V125">
        <v>2.1319999999999988</v>
      </c>
    </row>
    <row r="126" spans="1:22" x14ac:dyDescent="0.25">
      <c r="A126">
        <v>8909</v>
      </c>
      <c r="B126" t="s">
        <v>10308</v>
      </c>
      <c r="C126">
        <v>2012</v>
      </c>
      <c r="D126" s="8">
        <v>40934</v>
      </c>
      <c r="E126" s="8">
        <v>40940</v>
      </c>
      <c r="F126" t="s">
        <v>50</v>
      </c>
      <c r="G126" t="s">
        <v>5323</v>
      </c>
      <c r="H126" t="s">
        <v>5324</v>
      </c>
      <c r="I126" t="s">
        <v>41</v>
      </c>
      <c r="J126" t="s">
        <v>27</v>
      </c>
      <c r="K126" t="s">
        <v>7967</v>
      </c>
      <c r="L126" t="s">
        <v>43</v>
      </c>
      <c r="M126">
        <v>92553</v>
      </c>
      <c r="N126" t="s">
        <v>44</v>
      </c>
      <c r="O126" t="s">
        <v>5180</v>
      </c>
      <c r="P126" t="s">
        <v>46</v>
      </c>
      <c r="Q126" t="s">
        <v>90</v>
      </c>
      <c r="R126" t="s">
        <v>5181</v>
      </c>
      <c r="S126">
        <v>182.72</v>
      </c>
      <c r="T126">
        <v>8</v>
      </c>
      <c r="U126">
        <v>0</v>
      </c>
      <c r="V126">
        <v>84.051199999999994</v>
      </c>
    </row>
    <row r="127" spans="1:22" x14ac:dyDescent="0.25">
      <c r="A127">
        <v>9413</v>
      </c>
      <c r="B127" t="s">
        <v>10604</v>
      </c>
      <c r="C127">
        <v>2012</v>
      </c>
      <c r="D127" s="8">
        <v>40935</v>
      </c>
      <c r="E127" s="8">
        <v>40937</v>
      </c>
      <c r="F127" t="s">
        <v>188</v>
      </c>
      <c r="G127" t="s">
        <v>2122</v>
      </c>
      <c r="H127" t="s">
        <v>2123</v>
      </c>
      <c r="I127" t="s">
        <v>26</v>
      </c>
      <c r="J127" t="s">
        <v>27</v>
      </c>
      <c r="K127" t="s">
        <v>42</v>
      </c>
      <c r="L127" t="s">
        <v>43</v>
      </c>
      <c r="M127">
        <v>90036</v>
      </c>
      <c r="N127" t="s">
        <v>44</v>
      </c>
      <c r="O127" t="s">
        <v>1872</v>
      </c>
      <c r="P127" t="s">
        <v>32</v>
      </c>
      <c r="Q127" t="s">
        <v>36</v>
      </c>
      <c r="R127" t="s">
        <v>1873</v>
      </c>
      <c r="S127">
        <v>2803.92</v>
      </c>
      <c r="T127">
        <v>5</v>
      </c>
      <c r="U127">
        <v>0.2</v>
      </c>
      <c r="V127">
        <v>0</v>
      </c>
    </row>
    <row r="128" spans="1:22" x14ac:dyDescent="0.25">
      <c r="A128">
        <v>2539</v>
      </c>
      <c r="B128" t="s">
        <v>5627</v>
      </c>
      <c r="C128">
        <v>2012</v>
      </c>
      <c r="D128" s="8">
        <v>40935</v>
      </c>
      <c r="E128" s="8">
        <v>40937</v>
      </c>
      <c r="F128" t="s">
        <v>23</v>
      </c>
      <c r="G128" t="s">
        <v>2304</v>
      </c>
      <c r="H128" t="s">
        <v>2305</v>
      </c>
      <c r="I128" t="s">
        <v>26</v>
      </c>
      <c r="J128" t="s">
        <v>27</v>
      </c>
      <c r="K128" t="s">
        <v>2180</v>
      </c>
      <c r="L128" t="s">
        <v>498</v>
      </c>
      <c r="M128">
        <v>44105</v>
      </c>
      <c r="N128" t="s">
        <v>148</v>
      </c>
      <c r="O128" t="s">
        <v>5628</v>
      </c>
      <c r="P128" t="s">
        <v>71</v>
      </c>
      <c r="Q128" t="s">
        <v>72</v>
      </c>
      <c r="R128" t="s">
        <v>5629</v>
      </c>
      <c r="S128">
        <v>155.36999999999998</v>
      </c>
      <c r="T128">
        <v>1</v>
      </c>
      <c r="U128">
        <v>0.4</v>
      </c>
      <c r="V128">
        <v>-36.253</v>
      </c>
    </row>
    <row r="129" spans="1:22" x14ac:dyDescent="0.25">
      <c r="A129">
        <v>2538</v>
      </c>
      <c r="B129" t="s">
        <v>5627</v>
      </c>
      <c r="C129">
        <v>2012</v>
      </c>
      <c r="D129" s="8">
        <v>40935</v>
      </c>
      <c r="E129" s="8">
        <v>40937</v>
      </c>
      <c r="F129" t="s">
        <v>23</v>
      </c>
      <c r="G129" t="s">
        <v>2304</v>
      </c>
      <c r="H129" t="s">
        <v>2305</v>
      </c>
      <c r="I129" t="s">
        <v>26</v>
      </c>
      <c r="J129" t="s">
        <v>27</v>
      </c>
      <c r="K129" t="s">
        <v>2180</v>
      </c>
      <c r="L129" t="s">
        <v>498</v>
      </c>
      <c r="M129">
        <v>44105</v>
      </c>
      <c r="N129" t="s">
        <v>148</v>
      </c>
      <c r="O129" t="s">
        <v>4599</v>
      </c>
      <c r="P129" t="s">
        <v>71</v>
      </c>
      <c r="Q129" t="s">
        <v>72</v>
      </c>
      <c r="R129" t="s">
        <v>4600</v>
      </c>
      <c r="S129">
        <v>431.976</v>
      </c>
      <c r="T129">
        <v>4</v>
      </c>
      <c r="U129">
        <v>0.4</v>
      </c>
      <c r="V129">
        <v>-100.7944</v>
      </c>
    </row>
    <row r="130" spans="1:22" x14ac:dyDescent="0.25">
      <c r="A130">
        <v>2537</v>
      </c>
      <c r="B130" t="s">
        <v>5627</v>
      </c>
      <c r="C130">
        <v>2012</v>
      </c>
      <c r="D130" s="8">
        <v>40935</v>
      </c>
      <c r="E130" s="8">
        <v>40937</v>
      </c>
      <c r="F130" t="s">
        <v>23</v>
      </c>
      <c r="G130" t="s">
        <v>2304</v>
      </c>
      <c r="H130" t="s">
        <v>2305</v>
      </c>
      <c r="I130" t="s">
        <v>26</v>
      </c>
      <c r="J130" t="s">
        <v>27</v>
      </c>
      <c r="K130" t="s">
        <v>2180</v>
      </c>
      <c r="L130" t="s">
        <v>498</v>
      </c>
      <c r="M130">
        <v>44105</v>
      </c>
      <c r="N130" t="s">
        <v>148</v>
      </c>
      <c r="O130" t="s">
        <v>336</v>
      </c>
      <c r="P130" t="s">
        <v>32</v>
      </c>
      <c r="Q130" t="s">
        <v>36</v>
      </c>
      <c r="R130" t="s">
        <v>337</v>
      </c>
      <c r="S130">
        <v>181.98599999999999</v>
      </c>
      <c r="T130">
        <v>2</v>
      </c>
      <c r="U130">
        <v>0.3</v>
      </c>
      <c r="V130">
        <v>-54.595799999999997</v>
      </c>
    </row>
    <row r="131" spans="1:22" x14ac:dyDescent="0.25">
      <c r="A131">
        <v>9640</v>
      </c>
      <c r="B131" t="s">
        <v>10750</v>
      </c>
      <c r="C131">
        <v>2012</v>
      </c>
      <c r="D131" s="8">
        <v>40936</v>
      </c>
      <c r="E131" s="8">
        <v>40939</v>
      </c>
      <c r="F131" t="s">
        <v>23</v>
      </c>
      <c r="G131" t="s">
        <v>830</v>
      </c>
      <c r="H131" t="s">
        <v>831</v>
      </c>
      <c r="I131" t="s">
        <v>26</v>
      </c>
      <c r="J131" t="s">
        <v>27</v>
      </c>
      <c r="K131" t="s">
        <v>87</v>
      </c>
      <c r="L131" t="s">
        <v>88</v>
      </c>
      <c r="M131">
        <v>28027</v>
      </c>
      <c r="N131" t="s">
        <v>30</v>
      </c>
      <c r="O131" t="s">
        <v>2318</v>
      </c>
      <c r="P131" t="s">
        <v>32</v>
      </c>
      <c r="Q131" t="s">
        <v>56</v>
      </c>
      <c r="R131" t="s">
        <v>2319</v>
      </c>
      <c r="S131">
        <v>4297.6440000000002</v>
      </c>
      <c r="T131">
        <v>13</v>
      </c>
      <c r="U131">
        <v>0.4</v>
      </c>
      <c r="V131">
        <v>-1862.3124000000003</v>
      </c>
    </row>
    <row r="132" spans="1:22" x14ac:dyDescent="0.25">
      <c r="A132">
        <v>2710</v>
      </c>
      <c r="B132" t="s">
        <v>5856</v>
      </c>
      <c r="C132">
        <v>2012</v>
      </c>
      <c r="D132" s="8">
        <v>40938</v>
      </c>
      <c r="E132" s="8">
        <v>40945</v>
      </c>
      <c r="F132" t="s">
        <v>50</v>
      </c>
      <c r="G132" t="s">
        <v>1957</v>
      </c>
      <c r="H132" t="s">
        <v>1958</v>
      </c>
      <c r="I132" t="s">
        <v>26</v>
      </c>
      <c r="J132" t="s">
        <v>27</v>
      </c>
      <c r="K132" t="s">
        <v>42</v>
      </c>
      <c r="L132" t="s">
        <v>43</v>
      </c>
      <c r="M132">
        <v>90049</v>
      </c>
      <c r="N132" t="s">
        <v>44</v>
      </c>
      <c r="O132" t="s">
        <v>4603</v>
      </c>
      <c r="P132" t="s">
        <v>71</v>
      </c>
      <c r="Q132" t="s">
        <v>682</v>
      </c>
      <c r="R132" t="s">
        <v>4604</v>
      </c>
      <c r="S132">
        <v>1919.9760000000001</v>
      </c>
      <c r="T132">
        <v>3</v>
      </c>
      <c r="U132">
        <v>0.2</v>
      </c>
      <c r="V132">
        <v>215.99729999999977</v>
      </c>
    </row>
    <row r="133" spans="1:22" x14ac:dyDescent="0.25">
      <c r="A133">
        <v>2709</v>
      </c>
      <c r="B133" t="s">
        <v>5856</v>
      </c>
      <c r="C133">
        <v>2012</v>
      </c>
      <c r="D133" s="8">
        <v>40938</v>
      </c>
      <c r="E133" s="8">
        <v>40945</v>
      </c>
      <c r="F133" t="s">
        <v>50</v>
      </c>
      <c r="G133" t="s">
        <v>1957</v>
      </c>
      <c r="H133" t="s">
        <v>1958</v>
      </c>
      <c r="I133" t="s">
        <v>26</v>
      </c>
      <c r="J133" t="s">
        <v>27</v>
      </c>
      <c r="K133" t="s">
        <v>42</v>
      </c>
      <c r="L133" t="s">
        <v>43</v>
      </c>
      <c r="M133">
        <v>90049</v>
      </c>
      <c r="N133" t="s">
        <v>44</v>
      </c>
      <c r="O133" t="s">
        <v>5857</v>
      </c>
      <c r="P133" t="s">
        <v>32</v>
      </c>
      <c r="Q133" t="s">
        <v>65</v>
      </c>
      <c r="R133" t="s">
        <v>5858</v>
      </c>
      <c r="S133">
        <v>227.35999999999999</v>
      </c>
      <c r="T133">
        <v>7</v>
      </c>
      <c r="U133">
        <v>0</v>
      </c>
      <c r="V133">
        <v>81.849599999999981</v>
      </c>
    </row>
    <row r="134" spans="1:22" x14ac:dyDescent="0.25">
      <c r="A134">
        <v>1713</v>
      </c>
      <c r="B134" t="s">
        <v>4403</v>
      </c>
      <c r="C134">
        <v>2012</v>
      </c>
      <c r="D134" s="8">
        <v>40938</v>
      </c>
      <c r="E134" s="8">
        <v>40943</v>
      </c>
      <c r="F134" t="s">
        <v>50</v>
      </c>
      <c r="G134" t="s">
        <v>1627</v>
      </c>
      <c r="H134" t="s">
        <v>1628</v>
      </c>
      <c r="I134" t="s">
        <v>26</v>
      </c>
      <c r="J134" t="s">
        <v>27</v>
      </c>
      <c r="K134" t="s">
        <v>184</v>
      </c>
      <c r="L134" t="s">
        <v>104</v>
      </c>
      <c r="M134">
        <v>77070</v>
      </c>
      <c r="N134" t="s">
        <v>105</v>
      </c>
      <c r="O134" t="s">
        <v>4404</v>
      </c>
      <c r="P134" t="s">
        <v>46</v>
      </c>
      <c r="Q134" t="s">
        <v>90</v>
      </c>
      <c r="R134" t="s">
        <v>4405</v>
      </c>
      <c r="S134">
        <v>14.303999999999998</v>
      </c>
      <c r="T134">
        <v>6</v>
      </c>
      <c r="U134">
        <v>0.2</v>
      </c>
      <c r="V134">
        <v>5.0064000000000002</v>
      </c>
    </row>
    <row r="135" spans="1:22" x14ac:dyDescent="0.25">
      <c r="A135">
        <v>93</v>
      </c>
      <c r="B135" t="s">
        <v>406</v>
      </c>
      <c r="C135">
        <v>2012</v>
      </c>
      <c r="D135" s="8">
        <v>40939</v>
      </c>
      <c r="E135" s="8">
        <v>40944</v>
      </c>
      <c r="F135" t="s">
        <v>23</v>
      </c>
      <c r="G135" t="s">
        <v>407</v>
      </c>
      <c r="H135" t="s">
        <v>408</v>
      </c>
      <c r="I135" t="s">
        <v>26</v>
      </c>
      <c r="J135" t="s">
        <v>27</v>
      </c>
      <c r="K135" t="s">
        <v>409</v>
      </c>
      <c r="L135" t="s">
        <v>229</v>
      </c>
      <c r="M135">
        <v>55407</v>
      </c>
      <c r="N135" t="s">
        <v>105</v>
      </c>
      <c r="O135" t="s">
        <v>410</v>
      </c>
      <c r="P135" t="s">
        <v>46</v>
      </c>
      <c r="Q135" t="s">
        <v>90</v>
      </c>
      <c r="R135" t="s">
        <v>411</v>
      </c>
      <c r="S135">
        <v>12.96</v>
      </c>
      <c r="T135">
        <v>2</v>
      </c>
      <c r="U135">
        <v>0</v>
      </c>
      <c r="V135">
        <v>6.2208000000000006</v>
      </c>
    </row>
    <row r="136" spans="1:22" x14ac:dyDescent="0.25">
      <c r="A136">
        <v>94</v>
      </c>
      <c r="B136" t="s">
        <v>406</v>
      </c>
      <c r="C136">
        <v>2012</v>
      </c>
      <c r="D136" s="8">
        <v>40939</v>
      </c>
      <c r="E136" s="8">
        <v>40944</v>
      </c>
      <c r="F136" t="s">
        <v>23</v>
      </c>
      <c r="G136" t="s">
        <v>407</v>
      </c>
      <c r="H136" t="s">
        <v>408</v>
      </c>
      <c r="I136" t="s">
        <v>26</v>
      </c>
      <c r="J136" t="s">
        <v>27</v>
      </c>
      <c r="K136" t="s">
        <v>409</v>
      </c>
      <c r="L136" t="s">
        <v>229</v>
      </c>
      <c r="M136">
        <v>55407</v>
      </c>
      <c r="N136" t="s">
        <v>105</v>
      </c>
      <c r="O136" t="s">
        <v>412</v>
      </c>
      <c r="P136" t="s">
        <v>32</v>
      </c>
      <c r="Q136" t="s">
        <v>65</v>
      </c>
      <c r="R136" t="s">
        <v>413</v>
      </c>
      <c r="S136">
        <v>53.34</v>
      </c>
      <c r="T136">
        <v>3</v>
      </c>
      <c r="U136">
        <v>0</v>
      </c>
      <c r="V136">
        <v>16.535399999999996</v>
      </c>
    </row>
    <row r="137" spans="1:22" x14ac:dyDescent="0.25">
      <c r="A137">
        <v>95</v>
      </c>
      <c r="B137" t="s">
        <v>406</v>
      </c>
      <c r="C137">
        <v>2012</v>
      </c>
      <c r="D137" s="8">
        <v>40939</v>
      </c>
      <c r="E137" s="8">
        <v>40944</v>
      </c>
      <c r="F137" t="s">
        <v>23</v>
      </c>
      <c r="G137" t="s">
        <v>407</v>
      </c>
      <c r="H137" t="s">
        <v>408</v>
      </c>
      <c r="I137" t="s">
        <v>26</v>
      </c>
      <c r="J137" t="s">
        <v>27</v>
      </c>
      <c r="K137" t="s">
        <v>409</v>
      </c>
      <c r="L137" t="s">
        <v>229</v>
      </c>
      <c r="M137">
        <v>55407</v>
      </c>
      <c r="N137" t="s">
        <v>105</v>
      </c>
      <c r="O137" t="s">
        <v>414</v>
      </c>
      <c r="P137" t="s">
        <v>46</v>
      </c>
      <c r="Q137" t="s">
        <v>75</v>
      </c>
      <c r="R137" t="s">
        <v>415</v>
      </c>
      <c r="S137">
        <v>32.96</v>
      </c>
      <c r="T137">
        <v>2</v>
      </c>
      <c r="U137">
        <v>0</v>
      </c>
      <c r="V137">
        <v>16.150400000000001</v>
      </c>
    </row>
    <row r="138" spans="1:22" x14ac:dyDescent="0.25">
      <c r="A138">
        <v>4920</v>
      </c>
      <c r="B138" t="s">
        <v>7862</v>
      </c>
      <c r="C138">
        <v>2013</v>
      </c>
      <c r="D138" s="8">
        <v>41276</v>
      </c>
      <c r="E138" s="8">
        <v>41281</v>
      </c>
      <c r="F138" t="s">
        <v>50</v>
      </c>
      <c r="G138" t="s">
        <v>5335</v>
      </c>
      <c r="H138" t="s">
        <v>5336</v>
      </c>
      <c r="I138" t="s">
        <v>41</v>
      </c>
      <c r="J138" t="s">
        <v>27</v>
      </c>
      <c r="K138" t="s">
        <v>7863</v>
      </c>
      <c r="L138" t="s">
        <v>2735</v>
      </c>
      <c r="M138">
        <v>20877</v>
      </c>
      <c r="N138" t="s">
        <v>148</v>
      </c>
      <c r="O138" t="s">
        <v>4532</v>
      </c>
      <c r="P138" t="s">
        <v>71</v>
      </c>
      <c r="Q138" t="s">
        <v>72</v>
      </c>
      <c r="R138" t="s">
        <v>4533</v>
      </c>
      <c r="S138">
        <v>231.98</v>
      </c>
      <c r="T138">
        <v>2</v>
      </c>
      <c r="U138">
        <v>0</v>
      </c>
      <c r="V138">
        <v>67.274199999999979</v>
      </c>
    </row>
    <row r="139" spans="1:22" x14ac:dyDescent="0.25">
      <c r="A139">
        <v>4919</v>
      </c>
      <c r="B139" t="s">
        <v>7862</v>
      </c>
      <c r="C139">
        <v>2013</v>
      </c>
      <c r="D139" s="8">
        <v>41276</v>
      </c>
      <c r="E139" s="8">
        <v>41281</v>
      </c>
      <c r="F139" t="s">
        <v>50</v>
      </c>
      <c r="G139" t="s">
        <v>5335</v>
      </c>
      <c r="H139" t="s">
        <v>5336</v>
      </c>
      <c r="I139" t="s">
        <v>41</v>
      </c>
      <c r="J139" t="s">
        <v>27</v>
      </c>
      <c r="K139" t="s">
        <v>7863</v>
      </c>
      <c r="L139" t="s">
        <v>2735</v>
      </c>
      <c r="M139">
        <v>20877</v>
      </c>
      <c r="N139" t="s">
        <v>148</v>
      </c>
      <c r="O139" t="s">
        <v>1076</v>
      </c>
      <c r="P139" t="s">
        <v>32</v>
      </c>
      <c r="Q139" t="s">
        <v>33</v>
      </c>
      <c r="R139" t="s">
        <v>1077</v>
      </c>
      <c r="S139">
        <v>173.94</v>
      </c>
      <c r="T139">
        <v>3</v>
      </c>
      <c r="U139">
        <v>0</v>
      </c>
      <c r="V139">
        <v>38.266800000000003</v>
      </c>
    </row>
    <row r="140" spans="1:22" x14ac:dyDescent="0.25">
      <c r="A140">
        <v>9495</v>
      </c>
      <c r="B140" t="s">
        <v>10661</v>
      </c>
      <c r="C140">
        <v>2013</v>
      </c>
      <c r="D140" s="8">
        <v>41277</v>
      </c>
      <c r="E140" s="8">
        <v>41282</v>
      </c>
      <c r="F140" t="s">
        <v>50</v>
      </c>
      <c r="G140" t="s">
        <v>5724</v>
      </c>
      <c r="H140" t="s">
        <v>5725</v>
      </c>
      <c r="I140" t="s">
        <v>41</v>
      </c>
      <c r="J140" t="s">
        <v>27</v>
      </c>
      <c r="K140" t="s">
        <v>7192</v>
      </c>
      <c r="L140" t="s">
        <v>649</v>
      </c>
      <c r="M140">
        <v>74012</v>
      </c>
      <c r="N140" t="s">
        <v>105</v>
      </c>
      <c r="O140" t="s">
        <v>3877</v>
      </c>
      <c r="P140" t="s">
        <v>46</v>
      </c>
      <c r="Q140" t="s">
        <v>75</v>
      </c>
      <c r="R140" t="s">
        <v>1214</v>
      </c>
      <c r="S140">
        <v>11.88</v>
      </c>
      <c r="T140">
        <v>2</v>
      </c>
      <c r="U140">
        <v>0</v>
      </c>
      <c r="V140">
        <v>5.3460000000000001</v>
      </c>
    </row>
    <row r="141" spans="1:22" x14ac:dyDescent="0.25">
      <c r="A141">
        <v>9494</v>
      </c>
      <c r="B141" t="s">
        <v>10661</v>
      </c>
      <c r="C141">
        <v>2013</v>
      </c>
      <c r="D141" s="8">
        <v>41277</v>
      </c>
      <c r="E141" s="8">
        <v>41282</v>
      </c>
      <c r="F141" t="s">
        <v>50</v>
      </c>
      <c r="G141" t="s">
        <v>5724</v>
      </c>
      <c r="H141" t="s">
        <v>5725</v>
      </c>
      <c r="I141" t="s">
        <v>41</v>
      </c>
      <c r="J141" t="s">
        <v>27</v>
      </c>
      <c r="K141" t="s">
        <v>7192</v>
      </c>
      <c r="L141" t="s">
        <v>649</v>
      </c>
      <c r="M141">
        <v>74012</v>
      </c>
      <c r="N141" t="s">
        <v>105</v>
      </c>
      <c r="O141" t="s">
        <v>1353</v>
      </c>
      <c r="P141" t="s">
        <v>32</v>
      </c>
      <c r="Q141" t="s">
        <v>56</v>
      </c>
      <c r="R141" t="s">
        <v>1354</v>
      </c>
      <c r="S141">
        <v>1592.8500000000001</v>
      </c>
      <c r="T141">
        <v>7</v>
      </c>
      <c r="U141">
        <v>0</v>
      </c>
      <c r="V141">
        <v>350.42700000000002</v>
      </c>
    </row>
    <row r="142" spans="1:22" x14ac:dyDescent="0.25">
      <c r="A142">
        <v>8606</v>
      </c>
      <c r="B142" t="s">
        <v>10135</v>
      </c>
      <c r="C142">
        <v>2013</v>
      </c>
      <c r="D142" s="8">
        <v>41277</v>
      </c>
      <c r="E142" s="8">
        <v>41282</v>
      </c>
      <c r="F142" t="s">
        <v>50</v>
      </c>
      <c r="G142" t="s">
        <v>1005</v>
      </c>
      <c r="H142" t="s">
        <v>1006</v>
      </c>
      <c r="I142" t="s">
        <v>41</v>
      </c>
      <c r="J142" t="s">
        <v>27</v>
      </c>
      <c r="K142" t="s">
        <v>678</v>
      </c>
      <c r="L142" t="s">
        <v>104</v>
      </c>
      <c r="M142">
        <v>78207</v>
      </c>
      <c r="N142" t="s">
        <v>105</v>
      </c>
      <c r="O142" t="s">
        <v>5833</v>
      </c>
      <c r="P142" t="s">
        <v>71</v>
      </c>
      <c r="Q142" t="s">
        <v>72</v>
      </c>
      <c r="R142" t="s">
        <v>5834</v>
      </c>
      <c r="S142">
        <v>180.96</v>
      </c>
      <c r="T142">
        <v>5</v>
      </c>
      <c r="U142">
        <v>0.2</v>
      </c>
      <c r="V142">
        <v>13.571999999999996</v>
      </c>
    </row>
    <row r="143" spans="1:22" x14ac:dyDescent="0.25">
      <c r="A143">
        <v>8605</v>
      </c>
      <c r="B143" t="s">
        <v>10135</v>
      </c>
      <c r="C143">
        <v>2013</v>
      </c>
      <c r="D143" s="8">
        <v>41277</v>
      </c>
      <c r="E143" s="8">
        <v>41282</v>
      </c>
      <c r="F143" t="s">
        <v>50</v>
      </c>
      <c r="G143" t="s">
        <v>1005</v>
      </c>
      <c r="H143" t="s">
        <v>1006</v>
      </c>
      <c r="I143" t="s">
        <v>41</v>
      </c>
      <c r="J143" t="s">
        <v>27</v>
      </c>
      <c r="K143" t="s">
        <v>678</v>
      </c>
      <c r="L143" t="s">
        <v>104</v>
      </c>
      <c r="M143">
        <v>78207</v>
      </c>
      <c r="N143" t="s">
        <v>105</v>
      </c>
      <c r="O143" t="s">
        <v>7137</v>
      </c>
      <c r="P143" t="s">
        <v>71</v>
      </c>
      <c r="Q143" t="s">
        <v>161</v>
      </c>
      <c r="R143" t="s">
        <v>7138</v>
      </c>
      <c r="S143">
        <v>165.60000000000002</v>
      </c>
      <c r="T143">
        <v>3</v>
      </c>
      <c r="U143">
        <v>0.2</v>
      </c>
      <c r="V143">
        <v>-6.2100000000000151</v>
      </c>
    </row>
    <row r="144" spans="1:22" x14ac:dyDescent="0.25">
      <c r="A144">
        <v>8604</v>
      </c>
      <c r="B144" t="s">
        <v>10135</v>
      </c>
      <c r="C144">
        <v>2013</v>
      </c>
      <c r="D144" s="8">
        <v>41277</v>
      </c>
      <c r="E144" s="8">
        <v>41282</v>
      </c>
      <c r="F144" t="s">
        <v>50</v>
      </c>
      <c r="G144" t="s">
        <v>1005</v>
      </c>
      <c r="H144" t="s">
        <v>1006</v>
      </c>
      <c r="I144" t="s">
        <v>41</v>
      </c>
      <c r="J144" t="s">
        <v>27</v>
      </c>
      <c r="K144" t="s">
        <v>678</v>
      </c>
      <c r="L144" t="s">
        <v>104</v>
      </c>
      <c r="M144">
        <v>78207</v>
      </c>
      <c r="N144" t="s">
        <v>105</v>
      </c>
      <c r="O144" t="s">
        <v>4817</v>
      </c>
      <c r="P144" t="s">
        <v>71</v>
      </c>
      <c r="Q144" t="s">
        <v>161</v>
      </c>
      <c r="R144" t="s">
        <v>4818</v>
      </c>
      <c r="S144">
        <v>30.080000000000002</v>
      </c>
      <c r="T144">
        <v>2</v>
      </c>
      <c r="U144">
        <v>0.2</v>
      </c>
      <c r="V144">
        <v>-5.2640000000000002</v>
      </c>
    </row>
    <row r="145" spans="1:22" x14ac:dyDescent="0.25">
      <c r="A145">
        <v>3074</v>
      </c>
      <c r="B145" t="s">
        <v>6290</v>
      </c>
      <c r="C145">
        <v>2013</v>
      </c>
      <c r="D145" s="8">
        <v>41277</v>
      </c>
      <c r="E145" s="8">
        <v>41279</v>
      </c>
      <c r="F145" t="s">
        <v>188</v>
      </c>
      <c r="G145" t="s">
        <v>1990</v>
      </c>
      <c r="H145" t="s">
        <v>1991</v>
      </c>
      <c r="I145" t="s">
        <v>26</v>
      </c>
      <c r="J145" t="s">
        <v>27</v>
      </c>
      <c r="K145" t="s">
        <v>42</v>
      </c>
      <c r="L145" t="s">
        <v>43</v>
      </c>
      <c r="M145">
        <v>90045</v>
      </c>
      <c r="N145" t="s">
        <v>44</v>
      </c>
      <c r="O145" t="s">
        <v>5197</v>
      </c>
      <c r="P145" t="s">
        <v>46</v>
      </c>
      <c r="Q145" t="s">
        <v>59</v>
      </c>
      <c r="R145" t="s">
        <v>5198</v>
      </c>
      <c r="S145">
        <v>114.46</v>
      </c>
      <c r="T145">
        <v>2</v>
      </c>
      <c r="U145">
        <v>0</v>
      </c>
      <c r="V145">
        <v>28.614999999999995</v>
      </c>
    </row>
    <row r="146" spans="1:22" x14ac:dyDescent="0.25">
      <c r="A146">
        <v>5869</v>
      </c>
      <c r="B146" t="s">
        <v>8539</v>
      </c>
      <c r="C146">
        <v>2013</v>
      </c>
      <c r="D146" s="8">
        <v>41278</v>
      </c>
      <c r="E146" s="8">
        <v>41282</v>
      </c>
      <c r="F146" t="s">
        <v>50</v>
      </c>
      <c r="G146" t="s">
        <v>1131</v>
      </c>
      <c r="H146" t="s">
        <v>1132</v>
      </c>
      <c r="I146" t="s">
        <v>41</v>
      </c>
      <c r="J146" t="s">
        <v>27</v>
      </c>
      <c r="K146" t="s">
        <v>146</v>
      </c>
      <c r="L146" t="s">
        <v>147</v>
      </c>
      <c r="M146">
        <v>19143</v>
      </c>
      <c r="N146" t="s">
        <v>148</v>
      </c>
      <c r="O146" t="s">
        <v>3567</v>
      </c>
      <c r="P146" t="s">
        <v>46</v>
      </c>
      <c r="Q146" t="s">
        <v>75</v>
      </c>
      <c r="R146" t="s">
        <v>3568</v>
      </c>
      <c r="S146">
        <v>104.58000000000001</v>
      </c>
      <c r="T146">
        <v>6</v>
      </c>
      <c r="U146">
        <v>0.7</v>
      </c>
      <c r="V146">
        <v>-80.178000000000026</v>
      </c>
    </row>
    <row r="147" spans="1:22" x14ac:dyDescent="0.25">
      <c r="A147">
        <v>5868</v>
      </c>
      <c r="B147" t="s">
        <v>8539</v>
      </c>
      <c r="C147">
        <v>2013</v>
      </c>
      <c r="D147" s="8">
        <v>41278</v>
      </c>
      <c r="E147" s="8">
        <v>41282</v>
      </c>
      <c r="F147" t="s">
        <v>50</v>
      </c>
      <c r="G147" t="s">
        <v>1131</v>
      </c>
      <c r="H147" t="s">
        <v>1132</v>
      </c>
      <c r="I147" t="s">
        <v>41</v>
      </c>
      <c r="J147" t="s">
        <v>27</v>
      </c>
      <c r="K147" t="s">
        <v>146</v>
      </c>
      <c r="L147" t="s">
        <v>147</v>
      </c>
      <c r="M147">
        <v>19143</v>
      </c>
      <c r="N147" t="s">
        <v>148</v>
      </c>
      <c r="O147" t="s">
        <v>1987</v>
      </c>
      <c r="P147" t="s">
        <v>46</v>
      </c>
      <c r="Q147" t="s">
        <v>68</v>
      </c>
      <c r="R147" t="s">
        <v>1988</v>
      </c>
      <c r="S147">
        <v>4.6719999999999997</v>
      </c>
      <c r="T147">
        <v>1</v>
      </c>
      <c r="U147">
        <v>0.2</v>
      </c>
      <c r="V147">
        <v>0.58399999999999985</v>
      </c>
    </row>
    <row r="148" spans="1:22" x14ac:dyDescent="0.25">
      <c r="A148">
        <v>2898</v>
      </c>
      <c r="B148" t="s">
        <v>6086</v>
      </c>
      <c r="C148">
        <v>2013</v>
      </c>
      <c r="D148" s="8">
        <v>41278</v>
      </c>
      <c r="E148" s="8">
        <v>41283</v>
      </c>
      <c r="F148" t="s">
        <v>50</v>
      </c>
      <c r="G148" t="s">
        <v>3597</v>
      </c>
      <c r="H148" t="s">
        <v>3598</v>
      </c>
      <c r="I148" t="s">
        <v>41</v>
      </c>
      <c r="J148" t="s">
        <v>27</v>
      </c>
      <c r="K148" t="s">
        <v>467</v>
      </c>
      <c r="L148" t="s">
        <v>88</v>
      </c>
      <c r="M148">
        <v>28205</v>
      </c>
      <c r="N148" t="s">
        <v>30</v>
      </c>
      <c r="O148" t="s">
        <v>5426</v>
      </c>
      <c r="P148" t="s">
        <v>71</v>
      </c>
      <c r="Q148" t="s">
        <v>1216</v>
      </c>
      <c r="R148" t="s">
        <v>5427</v>
      </c>
      <c r="S148">
        <v>959.96800000000007</v>
      </c>
      <c r="T148">
        <v>4</v>
      </c>
      <c r="U148">
        <v>0.2</v>
      </c>
      <c r="V148">
        <v>119.99599999999992</v>
      </c>
    </row>
    <row r="149" spans="1:22" x14ac:dyDescent="0.25">
      <c r="A149">
        <v>865</v>
      </c>
      <c r="B149" t="s">
        <v>2664</v>
      </c>
      <c r="C149">
        <v>2013</v>
      </c>
      <c r="D149" s="8">
        <v>41279</v>
      </c>
      <c r="E149" s="8">
        <v>41281</v>
      </c>
      <c r="F149" t="s">
        <v>23</v>
      </c>
      <c r="G149" t="s">
        <v>2431</v>
      </c>
      <c r="H149" t="s">
        <v>2432</v>
      </c>
      <c r="I149" t="s">
        <v>41</v>
      </c>
      <c r="J149" t="s">
        <v>27</v>
      </c>
      <c r="K149" t="s">
        <v>1521</v>
      </c>
      <c r="L149" t="s">
        <v>54</v>
      </c>
      <c r="M149">
        <v>32216</v>
      </c>
      <c r="N149" t="s">
        <v>30</v>
      </c>
      <c r="O149" t="s">
        <v>2669</v>
      </c>
      <c r="P149" t="s">
        <v>71</v>
      </c>
      <c r="Q149" t="s">
        <v>72</v>
      </c>
      <c r="R149" t="s">
        <v>2670</v>
      </c>
      <c r="S149">
        <v>59.184000000000005</v>
      </c>
      <c r="T149">
        <v>2</v>
      </c>
      <c r="U149">
        <v>0.2</v>
      </c>
      <c r="V149">
        <v>5.1786000000000012</v>
      </c>
    </row>
    <row r="150" spans="1:22" x14ac:dyDescent="0.25">
      <c r="A150">
        <v>864</v>
      </c>
      <c r="B150" t="s">
        <v>2664</v>
      </c>
      <c r="C150">
        <v>2013</v>
      </c>
      <c r="D150" s="8">
        <v>41279</v>
      </c>
      <c r="E150" s="8">
        <v>41281</v>
      </c>
      <c r="F150" t="s">
        <v>23</v>
      </c>
      <c r="G150" t="s">
        <v>2431</v>
      </c>
      <c r="H150" t="s">
        <v>2432</v>
      </c>
      <c r="I150" t="s">
        <v>41</v>
      </c>
      <c r="J150" t="s">
        <v>27</v>
      </c>
      <c r="K150" t="s">
        <v>1521</v>
      </c>
      <c r="L150" t="s">
        <v>54</v>
      </c>
      <c r="M150">
        <v>32216</v>
      </c>
      <c r="N150" t="s">
        <v>30</v>
      </c>
      <c r="O150" t="s">
        <v>2667</v>
      </c>
      <c r="P150" t="s">
        <v>46</v>
      </c>
      <c r="Q150" t="s">
        <v>68</v>
      </c>
      <c r="R150" t="s">
        <v>2668</v>
      </c>
      <c r="S150">
        <v>5.2480000000000002</v>
      </c>
      <c r="T150">
        <v>2</v>
      </c>
      <c r="U150">
        <v>0.2</v>
      </c>
      <c r="V150">
        <v>0.59039999999999915</v>
      </c>
    </row>
    <row r="151" spans="1:22" x14ac:dyDescent="0.25">
      <c r="A151">
        <v>863</v>
      </c>
      <c r="B151" t="s">
        <v>2664</v>
      </c>
      <c r="C151">
        <v>2013</v>
      </c>
      <c r="D151" s="8">
        <v>41279</v>
      </c>
      <c r="E151" s="8">
        <v>41281</v>
      </c>
      <c r="F151" t="s">
        <v>23</v>
      </c>
      <c r="G151" t="s">
        <v>2431</v>
      </c>
      <c r="H151" t="s">
        <v>2432</v>
      </c>
      <c r="I151" t="s">
        <v>41</v>
      </c>
      <c r="J151" t="s">
        <v>27</v>
      </c>
      <c r="K151" t="s">
        <v>1521</v>
      </c>
      <c r="L151" t="s">
        <v>54</v>
      </c>
      <c r="M151">
        <v>32216</v>
      </c>
      <c r="N151" t="s">
        <v>30</v>
      </c>
      <c r="O151" t="s">
        <v>2665</v>
      </c>
      <c r="P151" t="s">
        <v>71</v>
      </c>
      <c r="Q151" t="s">
        <v>161</v>
      </c>
      <c r="R151" t="s">
        <v>2666</v>
      </c>
      <c r="S151">
        <v>191.47200000000001</v>
      </c>
      <c r="T151">
        <v>6</v>
      </c>
      <c r="U151">
        <v>0.2</v>
      </c>
      <c r="V151">
        <v>40.687800000000003</v>
      </c>
    </row>
    <row r="152" spans="1:22" x14ac:dyDescent="0.25">
      <c r="A152">
        <v>8032</v>
      </c>
      <c r="B152" t="s">
        <v>9790</v>
      </c>
      <c r="C152">
        <v>2013</v>
      </c>
      <c r="D152" s="8">
        <v>41281</v>
      </c>
      <c r="E152" s="8">
        <v>41285</v>
      </c>
      <c r="F152" t="s">
        <v>50</v>
      </c>
      <c r="G152" t="s">
        <v>3237</v>
      </c>
      <c r="H152" t="s">
        <v>3238</v>
      </c>
      <c r="I152" t="s">
        <v>26</v>
      </c>
      <c r="J152" t="s">
        <v>27</v>
      </c>
      <c r="K152" t="s">
        <v>1614</v>
      </c>
      <c r="L152" t="s">
        <v>104</v>
      </c>
      <c r="M152">
        <v>79109</v>
      </c>
      <c r="N152" t="s">
        <v>105</v>
      </c>
      <c r="O152" t="s">
        <v>2925</v>
      </c>
      <c r="P152" t="s">
        <v>46</v>
      </c>
      <c r="Q152" t="s">
        <v>90</v>
      </c>
      <c r="R152" t="s">
        <v>2926</v>
      </c>
      <c r="S152">
        <v>25.920000000000005</v>
      </c>
      <c r="T152">
        <v>5</v>
      </c>
      <c r="U152">
        <v>0.2</v>
      </c>
      <c r="V152">
        <v>9.0719999999999992</v>
      </c>
    </row>
    <row r="153" spans="1:22" x14ac:dyDescent="0.25">
      <c r="A153">
        <v>8031</v>
      </c>
      <c r="B153" t="s">
        <v>9790</v>
      </c>
      <c r="C153">
        <v>2013</v>
      </c>
      <c r="D153" s="8">
        <v>41281</v>
      </c>
      <c r="E153" s="8">
        <v>41285</v>
      </c>
      <c r="F153" t="s">
        <v>50</v>
      </c>
      <c r="G153" t="s">
        <v>3237</v>
      </c>
      <c r="H153" t="s">
        <v>3238</v>
      </c>
      <c r="I153" t="s">
        <v>26</v>
      </c>
      <c r="J153" t="s">
        <v>27</v>
      </c>
      <c r="K153" t="s">
        <v>1614</v>
      </c>
      <c r="L153" t="s">
        <v>104</v>
      </c>
      <c r="M153">
        <v>79109</v>
      </c>
      <c r="N153" t="s">
        <v>105</v>
      </c>
      <c r="O153" t="s">
        <v>3956</v>
      </c>
      <c r="P153" t="s">
        <v>32</v>
      </c>
      <c r="Q153" t="s">
        <v>65</v>
      </c>
      <c r="R153" t="s">
        <v>5770</v>
      </c>
      <c r="S153">
        <v>23.076000000000001</v>
      </c>
      <c r="T153">
        <v>3</v>
      </c>
      <c r="U153">
        <v>0.6</v>
      </c>
      <c r="V153">
        <v>-10.961100000000002</v>
      </c>
    </row>
    <row r="154" spans="1:22" x14ac:dyDescent="0.25">
      <c r="A154">
        <v>2162</v>
      </c>
      <c r="B154" t="s">
        <v>5094</v>
      </c>
      <c r="C154">
        <v>2013</v>
      </c>
      <c r="D154" s="8">
        <v>41281</v>
      </c>
      <c r="E154" s="8">
        <v>41286</v>
      </c>
      <c r="F154" t="s">
        <v>50</v>
      </c>
      <c r="G154" t="s">
        <v>930</v>
      </c>
      <c r="H154" t="s">
        <v>931</v>
      </c>
      <c r="I154" t="s">
        <v>102</v>
      </c>
      <c r="J154" t="s">
        <v>27</v>
      </c>
      <c r="K154" t="s">
        <v>3199</v>
      </c>
      <c r="L154" t="s">
        <v>43</v>
      </c>
      <c r="M154">
        <v>94601</v>
      </c>
      <c r="N154" t="s">
        <v>44</v>
      </c>
      <c r="O154" t="s">
        <v>5095</v>
      </c>
      <c r="P154" t="s">
        <v>46</v>
      </c>
      <c r="Q154" t="s">
        <v>68</v>
      </c>
      <c r="R154" t="s">
        <v>5096</v>
      </c>
      <c r="S154">
        <v>34.58</v>
      </c>
      <c r="T154">
        <v>1</v>
      </c>
      <c r="U154">
        <v>0</v>
      </c>
      <c r="V154">
        <v>10.028199999999998</v>
      </c>
    </row>
    <row r="155" spans="1:22" x14ac:dyDescent="0.25">
      <c r="A155">
        <v>7810</v>
      </c>
      <c r="B155" t="s">
        <v>9679</v>
      </c>
      <c r="C155">
        <v>2013</v>
      </c>
      <c r="D155" s="8">
        <v>41282</v>
      </c>
      <c r="E155" s="8">
        <v>41287</v>
      </c>
      <c r="F155" t="s">
        <v>50</v>
      </c>
      <c r="G155" t="s">
        <v>7550</v>
      </c>
      <c r="H155" t="s">
        <v>7551</v>
      </c>
      <c r="I155" t="s">
        <v>26</v>
      </c>
      <c r="J155" t="s">
        <v>27</v>
      </c>
      <c r="K155" t="s">
        <v>4588</v>
      </c>
      <c r="L155" t="s">
        <v>88</v>
      </c>
      <c r="M155">
        <v>27604</v>
      </c>
      <c r="N155" t="s">
        <v>30</v>
      </c>
      <c r="O155" t="s">
        <v>8893</v>
      </c>
      <c r="P155" t="s">
        <v>71</v>
      </c>
      <c r="Q155" t="s">
        <v>72</v>
      </c>
      <c r="R155" t="s">
        <v>8894</v>
      </c>
      <c r="S155">
        <v>108.78399999999999</v>
      </c>
      <c r="T155">
        <v>2</v>
      </c>
      <c r="U155">
        <v>0.2</v>
      </c>
      <c r="V155">
        <v>10.878399999999999</v>
      </c>
    </row>
    <row r="156" spans="1:22" x14ac:dyDescent="0.25">
      <c r="A156">
        <v>7809</v>
      </c>
      <c r="B156" t="s">
        <v>9679</v>
      </c>
      <c r="C156">
        <v>2013</v>
      </c>
      <c r="D156" s="8">
        <v>41282</v>
      </c>
      <c r="E156" s="8">
        <v>41287</v>
      </c>
      <c r="F156" t="s">
        <v>50</v>
      </c>
      <c r="G156" t="s">
        <v>7550</v>
      </c>
      <c r="H156" t="s">
        <v>7551</v>
      </c>
      <c r="I156" t="s">
        <v>26</v>
      </c>
      <c r="J156" t="s">
        <v>27</v>
      </c>
      <c r="K156" t="s">
        <v>4588</v>
      </c>
      <c r="L156" t="s">
        <v>88</v>
      </c>
      <c r="M156">
        <v>27604</v>
      </c>
      <c r="N156" t="s">
        <v>30</v>
      </c>
      <c r="O156" t="s">
        <v>4132</v>
      </c>
      <c r="P156" t="s">
        <v>46</v>
      </c>
      <c r="Q156" t="s">
        <v>68</v>
      </c>
      <c r="R156" t="s">
        <v>4133</v>
      </c>
      <c r="S156">
        <v>47.616</v>
      </c>
      <c r="T156">
        <v>3</v>
      </c>
      <c r="U156">
        <v>0.2</v>
      </c>
      <c r="V156">
        <v>5.9519999999999946</v>
      </c>
    </row>
    <row r="157" spans="1:22" x14ac:dyDescent="0.25">
      <c r="A157">
        <v>7808</v>
      </c>
      <c r="B157" t="s">
        <v>9679</v>
      </c>
      <c r="C157">
        <v>2013</v>
      </c>
      <c r="D157" s="8">
        <v>41282</v>
      </c>
      <c r="E157" s="8">
        <v>41287</v>
      </c>
      <c r="F157" t="s">
        <v>50</v>
      </c>
      <c r="G157" t="s">
        <v>7550</v>
      </c>
      <c r="H157" t="s">
        <v>7551</v>
      </c>
      <c r="I157" t="s">
        <v>26</v>
      </c>
      <c r="J157" t="s">
        <v>27</v>
      </c>
      <c r="K157" t="s">
        <v>4588</v>
      </c>
      <c r="L157" t="s">
        <v>88</v>
      </c>
      <c r="M157">
        <v>27604</v>
      </c>
      <c r="N157" t="s">
        <v>30</v>
      </c>
      <c r="O157" t="s">
        <v>3521</v>
      </c>
      <c r="P157" t="s">
        <v>46</v>
      </c>
      <c r="Q157" t="s">
        <v>75</v>
      </c>
      <c r="R157" t="s">
        <v>3522</v>
      </c>
      <c r="S157">
        <v>30.828000000000007</v>
      </c>
      <c r="T157">
        <v>7</v>
      </c>
      <c r="U157">
        <v>0.7</v>
      </c>
      <c r="V157">
        <v>-24.662400000000005</v>
      </c>
    </row>
    <row r="158" spans="1:22" x14ac:dyDescent="0.25">
      <c r="A158">
        <v>6852</v>
      </c>
      <c r="B158" t="s">
        <v>9139</v>
      </c>
      <c r="C158">
        <v>2013</v>
      </c>
      <c r="D158" s="8">
        <v>41282</v>
      </c>
      <c r="E158" s="8">
        <v>41286</v>
      </c>
      <c r="F158" t="s">
        <v>50</v>
      </c>
      <c r="G158" t="s">
        <v>6634</v>
      </c>
      <c r="H158" t="s">
        <v>6635</v>
      </c>
      <c r="I158" t="s">
        <v>41</v>
      </c>
      <c r="J158" t="s">
        <v>27</v>
      </c>
      <c r="K158" t="s">
        <v>612</v>
      </c>
      <c r="L158" t="s">
        <v>114</v>
      </c>
      <c r="M158">
        <v>53132</v>
      </c>
      <c r="N158" t="s">
        <v>105</v>
      </c>
      <c r="O158" t="s">
        <v>285</v>
      </c>
      <c r="P158" t="s">
        <v>46</v>
      </c>
      <c r="Q158" t="s">
        <v>75</v>
      </c>
      <c r="R158" t="s">
        <v>286</v>
      </c>
      <c r="S158">
        <v>106.05</v>
      </c>
      <c r="T158">
        <v>7</v>
      </c>
      <c r="U158">
        <v>0</v>
      </c>
      <c r="V158">
        <v>49.843499999999999</v>
      </c>
    </row>
    <row r="159" spans="1:22" x14ac:dyDescent="0.25">
      <c r="A159">
        <v>6851</v>
      </c>
      <c r="B159" t="s">
        <v>9139</v>
      </c>
      <c r="C159">
        <v>2013</v>
      </c>
      <c r="D159" s="8">
        <v>41282</v>
      </c>
      <c r="E159" s="8">
        <v>41286</v>
      </c>
      <c r="F159" t="s">
        <v>50</v>
      </c>
      <c r="G159" t="s">
        <v>6634</v>
      </c>
      <c r="H159" t="s">
        <v>6635</v>
      </c>
      <c r="I159" t="s">
        <v>41</v>
      </c>
      <c r="J159" t="s">
        <v>27</v>
      </c>
      <c r="K159" t="s">
        <v>612</v>
      </c>
      <c r="L159" t="s">
        <v>114</v>
      </c>
      <c r="M159">
        <v>53132</v>
      </c>
      <c r="N159" t="s">
        <v>105</v>
      </c>
      <c r="O159" t="s">
        <v>201</v>
      </c>
      <c r="P159" t="s">
        <v>32</v>
      </c>
      <c r="Q159" t="s">
        <v>33</v>
      </c>
      <c r="R159" t="s">
        <v>202</v>
      </c>
      <c r="S159">
        <v>1565.88</v>
      </c>
      <c r="T159">
        <v>6</v>
      </c>
      <c r="U159">
        <v>0</v>
      </c>
      <c r="V159">
        <v>407.12880000000007</v>
      </c>
    </row>
    <row r="160" spans="1:22" x14ac:dyDescent="0.25">
      <c r="A160">
        <v>3702</v>
      </c>
      <c r="B160" t="s">
        <v>6864</v>
      </c>
      <c r="C160">
        <v>2013</v>
      </c>
      <c r="D160" s="8">
        <v>41283</v>
      </c>
      <c r="E160" s="8">
        <v>41287</v>
      </c>
      <c r="F160" t="s">
        <v>23</v>
      </c>
      <c r="G160" t="s">
        <v>6865</v>
      </c>
      <c r="H160" t="s">
        <v>6866</v>
      </c>
      <c r="I160" t="s">
        <v>41</v>
      </c>
      <c r="J160" t="s">
        <v>27</v>
      </c>
      <c r="K160" t="s">
        <v>2835</v>
      </c>
      <c r="L160" t="s">
        <v>498</v>
      </c>
      <c r="M160">
        <v>43615</v>
      </c>
      <c r="N160" t="s">
        <v>148</v>
      </c>
      <c r="O160" t="s">
        <v>6158</v>
      </c>
      <c r="P160" t="s">
        <v>32</v>
      </c>
      <c r="Q160" t="s">
        <v>65</v>
      </c>
      <c r="R160" t="s">
        <v>6159</v>
      </c>
      <c r="S160">
        <v>15.168000000000001</v>
      </c>
      <c r="T160">
        <v>2</v>
      </c>
      <c r="U160">
        <v>0.2</v>
      </c>
      <c r="V160">
        <v>3.7920000000000011</v>
      </c>
    </row>
    <row r="161" spans="1:22" x14ac:dyDescent="0.25">
      <c r="A161">
        <v>3210</v>
      </c>
      <c r="B161" t="s">
        <v>6426</v>
      </c>
      <c r="C161">
        <v>2013</v>
      </c>
      <c r="D161" s="8">
        <v>41283</v>
      </c>
      <c r="E161" s="8">
        <v>41289</v>
      </c>
      <c r="F161" t="s">
        <v>50</v>
      </c>
      <c r="G161" t="s">
        <v>1345</v>
      </c>
      <c r="H161" t="s">
        <v>1346</v>
      </c>
      <c r="I161" t="s">
        <v>41</v>
      </c>
      <c r="J161" t="s">
        <v>27</v>
      </c>
      <c r="K161" t="s">
        <v>3488</v>
      </c>
      <c r="L161" t="s">
        <v>43</v>
      </c>
      <c r="M161">
        <v>93727</v>
      </c>
      <c r="N161" t="s">
        <v>44</v>
      </c>
      <c r="O161" t="s">
        <v>313</v>
      </c>
      <c r="P161" t="s">
        <v>71</v>
      </c>
      <c r="Q161" t="s">
        <v>72</v>
      </c>
      <c r="R161" t="s">
        <v>314</v>
      </c>
      <c r="S161">
        <v>377.92800000000005</v>
      </c>
      <c r="T161">
        <v>9</v>
      </c>
      <c r="U161">
        <v>0.2</v>
      </c>
      <c r="V161">
        <v>141.72300000000001</v>
      </c>
    </row>
    <row r="162" spans="1:22" x14ac:dyDescent="0.25">
      <c r="A162">
        <v>3209</v>
      </c>
      <c r="B162" t="s">
        <v>6426</v>
      </c>
      <c r="C162">
        <v>2013</v>
      </c>
      <c r="D162" s="8">
        <v>41283</v>
      </c>
      <c r="E162" s="8">
        <v>41289</v>
      </c>
      <c r="F162" t="s">
        <v>50</v>
      </c>
      <c r="G162" t="s">
        <v>1345</v>
      </c>
      <c r="H162" t="s">
        <v>1346</v>
      </c>
      <c r="I162" t="s">
        <v>41</v>
      </c>
      <c r="J162" t="s">
        <v>27</v>
      </c>
      <c r="K162" t="s">
        <v>3488</v>
      </c>
      <c r="L162" t="s">
        <v>43</v>
      </c>
      <c r="M162">
        <v>93727</v>
      </c>
      <c r="N162" t="s">
        <v>44</v>
      </c>
      <c r="O162" t="s">
        <v>6427</v>
      </c>
      <c r="P162" t="s">
        <v>71</v>
      </c>
      <c r="Q162" t="s">
        <v>161</v>
      </c>
      <c r="R162" t="s">
        <v>6428</v>
      </c>
      <c r="S162">
        <v>349.95</v>
      </c>
      <c r="T162">
        <v>5</v>
      </c>
      <c r="U162">
        <v>0</v>
      </c>
      <c r="V162">
        <v>118.98299999999999</v>
      </c>
    </row>
    <row r="163" spans="1:22" x14ac:dyDescent="0.25">
      <c r="A163">
        <v>6970</v>
      </c>
      <c r="B163" t="s">
        <v>9214</v>
      </c>
      <c r="C163">
        <v>2013</v>
      </c>
      <c r="D163" s="8">
        <v>41284</v>
      </c>
      <c r="E163" s="8">
        <v>41287</v>
      </c>
      <c r="F163" t="s">
        <v>23</v>
      </c>
      <c r="G163" t="s">
        <v>6221</v>
      </c>
      <c r="H163" t="s">
        <v>6222</v>
      </c>
      <c r="I163" t="s">
        <v>26</v>
      </c>
      <c r="J163" t="s">
        <v>27</v>
      </c>
      <c r="K163" t="s">
        <v>8752</v>
      </c>
      <c r="L163" t="s">
        <v>96</v>
      </c>
      <c r="M163">
        <v>98632</v>
      </c>
      <c r="N163" t="s">
        <v>44</v>
      </c>
      <c r="O163" t="s">
        <v>2045</v>
      </c>
      <c r="P163" t="s">
        <v>32</v>
      </c>
      <c r="Q163" t="s">
        <v>65</v>
      </c>
      <c r="R163" t="s">
        <v>2046</v>
      </c>
      <c r="S163">
        <v>24.849999999999998</v>
      </c>
      <c r="T163">
        <v>5</v>
      </c>
      <c r="U163">
        <v>0</v>
      </c>
      <c r="V163">
        <v>7.7034999999999982</v>
      </c>
    </row>
    <row r="164" spans="1:22" x14ac:dyDescent="0.25">
      <c r="A164">
        <v>4668</v>
      </c>
      <c r="B164" t="s">
        <v>7686</v>
      </c>
      <c r="C164">
        <v>2013</v>
      </c>
      <c r="D164" s="8">
        <v>41284</v>
      </c>
      <c r="E164" s="8">
        <v>41291</v>
      </c>
      <c r="F164" t="s">
        <v>50</v>
      </c>
      <c r="G164" t="s">
        <v>135</v>
      </c>
      <c r="H164" t="s">
        <v>136</v>
      </c>
      <c r="I164" t="s">
        <v>41</v>
      </c>
      <c r="J164" t="s">
        <v>27</v>
      </c>
      <c r="K164" t="s">
        <v>95</v>
      </c>
      <c r="L164" t="s">
        <v>96</v>
      </c>
      <c r="M164">
        <v>98115</v>
      </c>
      <c r="N164" t="s">
        <v>44</v>
      </c>
      <c r="O164" t="s">
        <v>1355</v>
      </c>
      <c r="P164" t="s">
        <v>71</v>
      </c>
      <c r="Q164" t="s">
        <v>161</v>
      </c>
      <c r="R164" t="s">
        <v>1356</v>
      </c>
      <c r="S164">
        <v>69.98</v>
      </c>
      <c r="T164">
        <v>2</v>
      </c>
      <c r="U164">
        <v>0</v>
      </c>
      <c r="V164">
        <v>13.296199999999999</v>
      </c>
    </row>
    <row r="165" spans="1:22" x14ac:dyDescent="0.25">
      <c r="A165">
        <v>4667</v>
      </c>
      <c r="B165" t="s">
        <v>7686</v>
      </c>
      <c r="C165">
        <v>2013</v>
      </c>
      <c r="D165" s="8">
        <v>41284</v>
      </c>
      <c r="E165" s="8">
        <v>41291</v>
      </c>
      <c r="F165" t="s">
        <v>50</v>
      </c>
      <c r="G165" t="s">
        <v>135</v>
      </c>
      <c r="H165" t="s">
        <v>136</v>
      </c>
      <c r="I165" t="s">
        <v>41</v>
      </c>
      <c r="J165" t="s">
        <v>27</v>
      </c>
      <c r="K165" t="s">
        <v>95</v>
      </c>
      <c r="L165" t="s">
        <v>96</v>
      </c>
      <c r="M165">
        <v>98115</v>
      </c>
      <c r="N165" t="s">
        <v>44</v>
      </c>
      <c r="O165" t="s">
        <v>3462</v>
      </c>
      <c r="P165" t="s">
        <v>32</v>
      </c>
      <c r="Q165" t="s">
        <v>65</v>
      </c>
      <c r="R165" t="s">
        <v>3463</v>
      </c>
      <c r="S165">
        <v>79.92</v>
      </c>
      <c r="T165">
        <v>4</v>
      </c>
      <c r="U165">
        <v>0</v>
      </c>
      <c r="V165">
        <v>34.365600000000008</v>
      </c>
    </row>
    <row r="166" spans="1:22" x14ac:dyDescent="0.25">
      <c r="A166">
        <v>8522</v>
      </c>
      <c r="B166" t="s">
        <v>10083</v>
      </c>
      <c r="C166">
        <v>2013</v>
      </c>
      <c r="D166" s="8">
        <v>41285</v>
      </c>
      <c r="E166" s="8">
        <v>41289</v>
      </c>
      <c r="F166" t="s">
        <v>50</v>
      </c>
      <c r="G166" t="s">
        <v>762</v>
      </c>
      <c r="H166" t="s">
        <v>763</v>
      </c>
      <c r="I166" t="s">
        <v>102</v>
      </c>
      <c r="J166" t="s">
        <v>27</v>
      </c>
      <c r="K166" t="s">
        <v>497</v>
      </c>
      <c r="L166" t="s">
        <v>498</v>
      </c>
      <c r="M166">
        <v>43229</v>
      </c>
      <c r="N166" t="s">
        <v>148</v>
      </c>
      <c r="O166" t="s">
        <v>3406</v>
      </c>
      <c r="P166" t="s">
        <v>32</v>
      </c>
      <c r="Q166" t="s">
        <v>65</v>
      </c>
      <c r="R166" t="s">
        <v>3407</v>
      </c>
      <c r="S166">
        <v>54.992000000000004</v>
      </c>
      <c r="T166">
        <v>14</v>
      </c>
      <c r="U166">
        <v>0.2</v>
      </c>
      <c r="V166">
        <v>8.9361999999999959</v>
      </c>
    </row>
    <row r="167" spans="1:22" x14ac:dyDescent="0.25">
      <c r="A167">
        <v>1028</v>
      </c>
      <c r="B167" t="s">
        <v>3048</v>
      </c>
      <c r="C167">
        <v>2013</v>
      </c>
      <c r="D167" s="8">
        <v>41285</v>
      </c>
      <c r="E167" s="8">
        <v>41287</v>
      </c>
      <c r="F167" t="s">
        <v>23</v>
      </c>
      <c r="G167" t="s">
        <v>3049</v>
      </c>
      <c r="H167" t="s">
        <v>3050</v>
      </c>
      <c r="I167" t="s">
        <v>102</v>
      </c>
      <c r="J167" t="s">
        <v>27</v>
      </c>
      <c r="K167" t="s">
        <v>318</v>
      </c>
      <c r="L167" t="s">
        <v>498</v>
      </c>
      <c r="M167">
        <v>45503</v>
      </c>
      <c r="N167" t="s">
        <v>148</v>
      </c>
      <c r="O167" t="s">
        <v>3055</v>
      </c>
      <c r="P167" t="s">
        <v>71</v>
      </c>
      <c r="Q167" t="s">
        <v>72</v>
      </c>
      <c r="R167" t="s">
        <v>3056</v>
      </c>
      <c r="S167">
        <v>15.587999999999999</v>
      </c>
      <c r="T167">
        <v>2</v>
      </c>
      <c r="U167">
        <v>0.4</v>
      </c>
      <c r="V167">
        <v>-9.8724000000000007</v>
      </c>
    </row>
    <row r="168" spans="1:22" x14ac:dyDescent="0.25">
      <c r="A168">
        <v>1027</v>
      </c>
      <c r="B168" t="s">
        <v>3048</v>
      </c>
      <c r="C168">
        <v>2013</v>
      </c>
      <c r="D168" s="8">
        <v>41285</v>
      </c>
      <c r="E168" s="8">
        <v>41287</v>
      </c>
      <c r="F168" t="s">
        <v>23</v>
      </c>
      <c r="G168" t="s">
        <v>3049</v>
      </c>
      <c r="H168" t="s">
        <v>3050</v>
      </c>
      <c r="I168" t="s">
        <v>102</v>
      </c>
      <c r="J168" t="s">
        <v>27</v>
      </c>
      <c r="K168" t="s">
        <v>318</v>
      </c>
      <c r="L168" t="s">
        <v>498</v>
      </c>
      <c r="M168">
        <v>45503</v>
      </c>
      <c r="N168" t="s">
        <v>148</v>
      </c>
      <c r="O168" t="s">
        <v>3053</v>
      </c>
      <c r="P168" t="s">
        <v>46</v>
      </c>
      <c r="Q168" t="s">
        <v>90</v>
      </c>
      <c r="R168" t="s">
        <v>3054</v>
      </c>
      <c r="S168">
        <v>63.311999999999998</v>
      </c>
      <c r="T168">
        <v>3</v>
      </c>
      <c r="U168">
        <v>0.2</v>
      </c>
      <c r="V168">
        <v>20.576399999999996</v>
      </c>
    </row>
    <row r="169" spans="1:22" x14ac:dyDescent="0.25">
      <c r="A169">
        <v>1026</v>
      </c>
      <c r="B169" t="s">
        <v>3048</v>
      </c>
      <c r="C169">
        <v>2013</v>
      </c>
      <c r="D169" s="8">
        <v>41285</v>
      </c>
      <c r="E169" s="8">
        <v>41287</v>
      </c>
      <c r="F169" t="s">
        <v>23</v>
      </c>
      <c r="G169" t="s">
        <v>3049</v>
      </c>
      <c r="H169" t="s">
        <v>3050</v>
      </c>
      <c r="I169" t="s">
        <v>102</v>
      </c>
      <c r="J169" t="s">
        <v>27</v>
      </c>
      <c r="K169" t="s">
        <v>318</v>
      </c>
      <c r="L169" t="s">
        <v>498</v>
      </c>
      <c r="M169">
        <v>45503</v>
      </c>
      <c r="N169" t="s">
        <v>148</v>
      </c>
      <c r="O169" t="s">
        <v>3051</v>
      </c>
      <c r="P169" t="s">
        <v>46</v>
      </c>
      <c r="Q169" t="s">
        <v>90</v>
      </c>
      <c r="R169" t="s">
        <v>3052</v>
      </c>
      <c r="S169">
        <v>15.552000000000003</v>
      </c>
      <c r="T169">
        <v>3</v>
      </c>
      <c r="U169">
        <v>0.2</v>
      </c>
      <c r="V169">
        <v>5.4432</v>
      </c>
    </row>
    <row r="170" spans="1:22" x14ac:dyDescent="0.25">
      <c r="A170">
        <v>7270</v>
      </c>
      <c r="B170" t="s">
        <v>9383</v>
      </c>
      <c r="C170">
        <v>2013</v>
      </c>
      <c r="D170" s="8">
        <v>41288</v>
      </c>
      <c r="E170" s="8">
        <v>41294</v>
      </c>
      <c r="F170" t="s">
        <v>50</v>
      </c>
      <c r="G170" t="s">
        <v>1408</v>
      </c>
      <c r="H170" t="s">
        <v>1409</v>
      </c>
      <c r="I170" t="s">
        <v>26</v>
      </c>
      <c r="J170" t="s">
        <v>27</v>
      </c>
      <c r="K170" t="s">
        <v>87</v>
      </c>
      <c r="L170" t="s">
        <v>88</v>
      </c>
      <c r="M170">
        <v>28027</v>
      </c>
      <c r="N170" t="s">
        <v>30</v>
      </c>
      <c r="O170" t="s">
        <v>9384</v>
      </c>
      <c r="P170" t="s">
        <v>32</v>
      </c>
      <c r="Q170" t="s">
        <v>65</v>
      </c>
      <c r="R170" t="s">
        <v>9385</v>
      </c>
      <c r="S170">
        <v>315.77600000000007</v>
      </c>
      <c r="T170">
        <v>8</v>
      </c>
      <c r="U170">
        <v>0.2</v>
      </c>
      <c r="V170">
        <v>31.577600000000018</v>
      </c>
    </row>
    <row r="171" spans="1:22" x14ac:dyDescent="0.25">
      <c r="A171">
        <v>7269</v>
      </c>
      <c r="B171" t="s">
        <v>9383</v>
      </c>
      <c r="C171">
        <v>2013</v>
      </c>
      <c r="D171" s="8">
        <v>41288</v>
      </c>
      <c r="E171" s="8">
        <v>41294</v>
      </c>
      <c r="F171" t="s">
        <v>50</v>
      </c>
      <c r="G171" t="s">
        <v>1408</v>
      </c>
      <c r="H171" t="s">
        <v>1409</v>
      </c>
      <c r="I171" t="s">
        <v>26</v>
      </c>
      <c r="J171" t="s">
        <v>27</v>
      </c>
      <c r="K171" t="s">
        <v>87</v>
      </c>
      <c r="L171" t="s">
        <v>88</v>
      </c>
      <c r="M171">
        <v>28027</v>
      </c>
      <c r="N171" t="s">
        <v>30</v>
      </c>
      <c r="O171" t="s">
        <v>6801</v>
      </c>
      <c r="P171" t="s">
        <v>46</v>
      </c>
      <c r="Q171" t="s">
        <v>90</v>
      </c>
      <c r="R171" t="s">
        <v>6802</v>
      </c>
      <c r="S171">
        <v>89.567999999999998</v>
      </c>
      <c r="T171">
        <v>2</v>
      </c>
      <c r="U171">
        <v>0.2</v>
      </c>
      <c r="V171">
        <v>32.468400000000003</v>
      </c>
    </row>
    <row r="172" spans="1:22" x14ac:dyDescent="0.25">
      <c r="A172">
        <v>5968</v>
      </c>
      <c r="B172" t="s">
        <v>8599</v>
      </c>
      <c r="C172">
        <v>2013</v>
      </c>
      <c r="D172" s="8">
        <v>41289</v>
      </c>
      <c r="E172" s="8">
        <v>41291</v>
      </c>
      <c r="F172" t="s">
        <v>188</v>
      </c>
      <c r="G172" t="s">
        <v>2789</v>
      </c>
      <c r="H172" t="s">
        <v>2790</v>
      </c>
      <c r="I172" t="s">
        <v>102</v>
      </c>
      <c r="J172" t="s">
        <v>27</v>
      </c>
      <c r="K172" t="s">
        <v>266</v>
      </c>
      <c r="L172" t="s">
        <v>267</v>
      </c>
      <c r="M172">
        <v>10009</v>
      </c>
      <c r="N172" t="s">
        <v>148</v>
      </c>
      <c r="O172" t="s">
        <v>6536</v>
      </c>
      <c r="P172" t="s">
        <v>46</v>
      </c>
      <c r="Q172" t="s">
        <v>90</v>
      </c>
      <c r="R172" t="s">
        <v>6537</v>
      </c>
      <c r="S172">
        <v>81.98</v>
      </c>
      <c r="T172">
        <v>2</v>
      </c>
      <c r="U172">
        <v>0</v>
      </c>
      <c r="V172">
        <v>40.170200000000001</v>
      </c>
    </row>
    <row r="173" spans="1:22" x14ac:dyDescent="0.25">
      <c r="A173">
        <v>3744</v>
      </c>
      <c r="B173" t="s">
        <v>6896</v>
      </c>
      <c r="C173">
        <v>2013</v>
      </c>
      <c r="D173" s="8">
        <v>41289</v>
      </c>
      <c r="E173" s="8">
        <v>41295</v>
      </c>
      <c r="F173" t="s">
        <v>50</v>
      </c>
      <c r="G173" t="s">
        <v>5054</v>
      </c>
      <c r="H173" t="s">
        <v>5055</v>
      </c>
      <c r="I173" t="s">
        <v>26</v>
      </c>
      <c r="J173" t="s">
        <v>27</v>
      </c>
      <c r="K173" t="s">
        <v>266</v>
      </c>
      <c r="L173" t="s">
        <v>267</v>
      </c>
      <c r="M173">
        <v>10011</v>
      </c>
      <c r="N173" t="s">
        <v>148</v>
      </c>
      <c r="O173" t="s">
        <v>1342</v>
      </c>
      <c r="P173" t="s">
        <v>46</v>
      </c>
      <c r="Q173" t="s">
        <v>75</v>
      </c>
      <c r="R173" t="s">
        <v>1343</v>
      </c>
      <c r="S173">
        <v>49.536000000000001</v>
      </c>
      <c r="T173">
        <v>3</v>
      </c>
      <c r="U173">
        <v>0.2</v>
      </c>
      <c r="V173">
        <v>17.337599999999998</v>
      </c>
    </row>
    <row r="174" spans="1:22" x14ac:dyDescent="0.25">
      <c r="A174">
        <v>3743</v>
      </c>
      <c r="B174" t="s">
        <v>6896</v>
      </c>
      <c r="C174">
        <v>2013</v>
      </c>
      <c r="D174" s="8">
        <v>41289</v>
      </c>
      <c r="E174" s="8">
        <v>41295</v>
      </c>
      <c r="F174" t="s">
        <v>50</v>
      </c>
      <c r="G174" t="s">
        <v>5054</v>
      </c>
      <c r="H174" t="s">
        <v>5055</v>
      </c>
      <c r="I174" t="s">
        <v>26</v>
      </c>
      <c r="J174" t="s">
        <v>27</v>
      </c>
      <c r="K174" t="s">
        <v>266</v>
      </c>
      <c r="L174" t="s">
        <v>267</v>
      </c>
      <c r="M174">
        <v>10011</v>
      </c>
      <c r="N174" t="s">
        <v>148</v>
      </c>
      <c r="O174" t="s">
        <v>5226</v>
      </c>
      <c r="P174" t="s">
        <v>46</v>
      </c>
      <c r="Q174" t="s">
        <v>90</v>
      </c>
      <c r="R174" t="s">
        <v>5227</v>
      </c>
      <c r="S174">
        <v>60.12</v>
      </c>
      <c r="T174">
        <v>9</v>
      </c>
      <c r="U174">
        <v>0</v>
      </c>
      <c r="V174">
        <v>28.857599999999998</v>
      </c>
    </row>
    <row r="175" spans="1:22" x14ac:dyDescent="0.25">
      <c r="A175">
        <v>3742</v>
      </c>
      <c r="B175" t="s">
        <v>6896</v>
      </c>
      <c r="C175">
        <v>2013</v>
      </c>
      <c r="D175" s="8">
        <v>41289</v>
      </c>
      <c r="E175" s="8">
        <v>41295</v>
      </c>
      <c r="F175" t="s">
        <v>50</v>
      </c>
      <c r="G175" t="s">
        <v>5054</v>
      </c>
      <c r="H175" t="s">
        <v>5055</v>
      </c>
      <c r="I175" t="s">
        <v>26</v>
      </c>
      <c r="J175" t="s">
        <v>27</v>
      </c>
      <c r="K175" t="s">
        <v>266</v>
      </c>
      <c r="L175" t="s">
        <v>267</v>
      </c>
      <c r="M175">
        <v>10011</v>
      </c>
      <c r="N175" t="s">
        <v>148</v>
      </c>
      <c r="O175" t="s">
        <v>1262</v>
      </c>
      <c r="P175" t="s">
        <v>46</v>
      </c>
      <c r="Q175" t="s">
        <v>173</v>
      </c>
      <c r="R175" t="s">
        <v>1263</v>
      </c>
      <c r="S175">
        <v>16.52</v>
      </c>
      <c r="T175">
        <v>4</v>
      </c>
      <c r="U175">
        <v>0</v>
      </c>
      <c r="V175">
        <v>7.5991999999999997</v>
      </c>
    </row>
    <row r="176" spans="1:22" x14ac:dyDescent="0.25">
      <c r="A176">
        <v>3236</v>
      </c>
      <c r="B176" t="s">
        <v>6449</v>
      </c>
      <c r="C176">
        <v>2013</v>
      </c>
      <c r="D176" s="8">
        <v>41289</v>
      </c>
      <c r="E176" s="8">
        <v>41289</v>
      </c>
      <c r="F176" t="s">
        <v>1290</v>
      </c>
      <c r="G176" t="s">
        <v>984</v>
      </c>
      <c r="H176" t="s">
        <v>985</v>
      </c>
      <c r="I176" t="s">
        <v>26</v>
      </c>
      <c r="J176" t="s">
        <v>27</v>
      </c>
      <c r="K176" t="s">
        <v>746</v>
      </c>
      <c r="L176" t="s">
        <v>747</v>
      </c>
      <c r="M176">
        <v>6824</v>
      </c>
      <c r="N176" t="s">
        <v>148</v>
      </c>
      <c r="O176" t="s">
        <v>1051</v>
      </c>
      <c r="P176" t="s">
        <v>32</v>
      </c>
      <c r="Q176" t="s">
        <v>56</v>
      </c>
      <c r="R176" t="s">
        <v>1052</v>
      </c>
      <c r="S176">
        <v>181.79699999999997</v>
      </c>
      <c r="T176">
        <v>1</v>
      </c>
      <c r="U176">
        <v>0.3</v>
      </c>
      <c r="V176">
        <v>-15.582599999999999</v>
      </c>
    </row>
    <row r="177" spans="1:22" x14ac:dyDescent="0.25">
      <c r="A177">
        <v>2880</v>
      </c>
      <c r="B177" t="s">
        <v>6065</v>
      </c>
      <c r="C177">
        <v>2013</v>
      </c>
      <c r="D177" s="8">
        <v>41289</v>
      </c>
      <c r="E177" s="8">
        <v>41293</v>
      </c>
      <c r="F177" t="s">
        <v>50</v>
      </c>
      <c r="G177" t="s">
        <v>5928</v>
      </c>
      <c r="H177" t="s">
        <v>5929</v>
      </c>
      <c r="I177" t="s">
        <v>102</v>
      </c>
      <c r="J177" t="s">
        <v>27</v>
      </c>
      <c r="K177" t="s">
        <v>787</v>
      </c>
      <c r="L177" t="s">
        <v>788</v>
      </c>
      <c r="M177">
        <v>7090</v>
      </c>
      <c r="N177" t="s">
        <v>148</v>
      </c>
      <c r="O177" t="s">
        <v>478</v>
      </c>
      <c r="P177" t="s">
        <v>71</v>
      </c>
      <c r="Q177" t="s">
        <v>161</v>
      </c>
      <c r="R177" t="s">
        <v>479</v>
      </c>
      <c r="S177">
        <v>254.96999999999997</v>
      </c>
      <c r="T177">
        <v>3</v>
      </c>
      <c r="U177">
        <v>0</v>
      </c>
      <c r="V177">
        <v>91.789199999999994</v>
      </c>
    </row>
    <row r="178" spans="1:22" x14ac:dyDescent="0.25">
      <c r="A178">
        <v>2879</v>
      </c>
      <c r="B178" t="s">
        <v>6065</v>
      </c>
      <c r="C178">
        <v>2013</v>
      </c>
      <c r="D178" s="8">
        <v>41289</v>
      </c>
      <c r="E178" s="8">
        <v>41293</v>
      </c>
      <c r="F178" t="s">
        <v>50</v>
      </c>
      <c r="G178" t="s">
        <v>5928</v>
      </c>
      <c r="H178" t="s">
        <v>5929</v>
      </c>
      <c r="I178" t="s">
        <v>102</v>
      </c>
      <c r="J178" t="s">
        <v>27</v>
      </c>
      <c r="K178" t="s">
        <v>787</v>
      </c>
      <c r="L178" t="s">
        <v>788</v>
      </c>
      <c r="M178">
        <v>7090</v>
      </c>
      <c r="N178" t="s">
        <v>148</v>
      </c>
      <c r="O178" t="s">
        <v>1468</v>
      </c>
      <c r="P178" t="s">
        <v>46</v>
      </c>
      <c r="Q178" t="s">
        <v>68</v>
      </c>
      <c r="R178" t="s">
        <v>1469</v>
      </c>
      <c r="S178">
        <v>4.66</v>
      </c>
      <c r="T178">
        <v>2</v>
      </c>
      <c r="U178">
        <v>0</v>
      </c>
      <c r="V178">
        <v>1.3513999999999995</v>
      </c>
    </row>
    <row r="179" spans="1:22" x14ac:dyDescent="0.25">
      <c r="A179">
        <v>2878</v>
      </c>
      <c r="B179" t="s">
        <v>6065</v>
      </c>
      <c r="C179">
        <v>2013</v>
      </c>
      <c r="D179" s="8">
        <v>41289</v>
      </c>
      <c r="E179" s="8">
        <v>41293</v>
      </c>
      <c r="F179" t="s">
        <v>50</v>
      </c>
      <c r="G179" t="s">
        <v>5928</v>
      </c>
      <c r="H179" t="s">
        <v>5929</v>
      </c>
      <c r="I179" t="s">
        <v>102</v>
      </c>
      <c r="J179" t="s">
        <v>27</v>
      </c>
      <c r="K179" t="s">
        <v>787</v>
      </c>
      <c r="L179" t="s">
        <v>788</v>
      </c>
      <c r="M179">
        <v>7090</v>
      </c>
      <c r="N179" t="s">
        <v>148</v>
      </c>
      <c r="O179" t="s">
        <v>5033</v>
      </c>
      <c r="P179" t="s">
        <v>46</v>
      </c>
      <c r="Q179" t="s">
        <v>173</v>
      </c>
      <c r="R179" t="s">
        <v>5034</v>
      </c>
      <c r="S179">
        <v>52.34</v>
      </c>
      <c r="T179">
        <v>2</v>
      </c>
      <c r="U179">
        <v>0</v>
      </c>
      <c r="V179">
        <v>24.599800000000002</v>
      </c>
    </row>
    <row r="180" spans="1:22" x14ac:dyDescent="0.25">
      <c r="A180">
        <v>26</v>
      </c>
      <c r="B180" t="s">
        <v>155</v>
      </c>
      <c r="C180">
        <v>2013</v>
      </c>
      <c r="D180" s="8">
        <v>41290</v>
      </c>
      <c r="E180" s="8">
        <v>41294</v>
      </c>
      <c r="F180" t="s">
        <v>23</v>
      </c>
      <c r="G180" t="s">
        <v>156</v>
      </c>
      <c r="H180" t="s">
        <v>157</v>
      </c>
      <c r="I180" t="s">
        <v>26</v>
      </c>
      <c r="J180" t="s">
        <v>27</v>
      </c>
      <c r="K180" t="s">
        <v>42</v>
      </c>
      <c r="L180" t="s">
        <v>43</v>
      </c>
      <c r="M180">
        <v>90049</v>
      </c>
      <c r="N180" t="s">
        <v>44</v>
      </c>
      <c r="O180" t="s">
        <v>158</v>
      </c>
      <c r="P180" t="s">
        <v>46</v>
      </c>
      <c r="Q180" t="s">
        <v>75</v>
      </c>
      <c r="R180" t="s">
        <v>159</v>
      </c>
      <c r="S180">
        <v>11.648000000000001</v>
      </c>
      <c r="T180">
        <v>2</v>
      </c>
      <c r="U180">
        <v>0.2</v>
      </c>
      <c r="V180">
        <v>4.2224000000000004</v>
      </c>
    </row>
    <row r="181" spans="1:22" x14ac:dyDescent="0.25">
      <c r="A181">
        <v>27</v>
      </c>
      <c r="B181" t="s">
        <v>155</v>
      </c>
      <c r="C181">
        <v>2013</v>
      </c>
      <c r="D181" s="8">
        <v>41290</v>
      </c>
      <c r="E181" s="8">
        <v>41294</v>
      </c>
      <c r="F181" t="s">
        <v>23</v>
      </c>
      <c r="G181" t="s">
        <v>156</v>
      </c>
      <c r="H181" t="s">
        <v>157</v>
      </c>
      <c r="I181" t="s">
        <v>26</v>
      </c>
      <c r="J181" t="s">
        <v>27</v>
      </c>
      <c r="K181" t="s">
        <v>42</v>
      </c>
      <c r="L181" t="s">
        <v>43</v>
      </c>
      <c r="M181">
        <v>90049</v>
      </c>
      <c r="N181" t="s">
        <v>44</v>
      </c>
      <c r="O181" t="s">
        <v>160</v>
      </c>
      <c r="P181" t="s">
        <v>71</v>
      </c>
      <c r="Q181" t="s">
        <v>161</v>
      </c>
      <c r="R181" t="s">
        <v>162</v>
      </c>
      <c r="S181">
        <v>90.570000000000007</v>
      </c>
      <c r="T181">
        <v>3</v>
      </c>
      <c r="U181">
        <v>0</v>
      </c>
      <c r="V181">
        <v>11.774100000000004</v>
      </c>
    </row>
    <row r="182" spans="1:22" x14ac:dyDescent="0.25">
      <c r="A182">
        <v>2303</v>
      </c>
      <c r="B182" t="s">
        <v>5312</v>
      </c>
      <c r="C182">
        <v>2013</v>
      </c>
      <c r="D182" s="8">
        <v>41291</v>
      </c>
      <c r="E182" s="8">
        <v>41295</v>
      </c>
      <c r="F182" t="s">
        <v>50</v>
      </c>
      <c r="G182" t="s">
        <v>3256</v>
      </c>
      <c r="H182" t="s">
        <v>3257</v>
      </c>
      <c r="I182" t="s">
        <v>41</v>
      </c>
      <c r="J182" t="s">
        <v>27</v>
      </c>
      <c r="K182" t="s">
        <v>497</v>
      </c>
      <c r="L182" t="s">
        <v>1272</v>
      </c>
      <c r="M182">
        <v>31907</v>
      </c>
      <c r="N182" t="s">
        <v>30</v>
      </c>
      <c r="O182" t="s">
        <v>2143</v>
      </c>
      <c r="P182" t="s">
        <v>71</v>
      </c>
      <c r="Q182" t="s">
        <v>161</v>
      </c>
      <c r="R182" t="s">
        <v>2144</v>
      </c>
      <c r="S182">
        <v>316</v>
      </c>
      <c r="T182">
        <v>4</v>
      </c>
      <c r="U182">
        <v>0</v>
      </c>
      <c r="V182">
        <v>31.599999999999966</v>
      </c>
    </row>
    <row r="183" spans="1:22" x14ac:dyDescent="0.25">
      <c r="A183">
        <v>878</v>
      </c>
      <c r="B183" t="s">
        <v>2703</v>
      </c>
      <c r="C183">
        <v>2013</v>
      </c>
      <c r="D183" s="8">
        <v>41291</v>
      </c>
      <c r="E183" s="8">
        <v>41295</v>
      </c>
      <c r="F183" t="s">
        <v>50</v>
      </c>
      <c r="G183" t="s">
        <v>2130</v>
      </c>
      <c r="H183" t="s">
        <v>2131</v>
      </c>
      <c r="I183" t="s">
        <v>102</v>
      </c>
      <c r="J183" t="s">
        <v>27</v>
      </c>
      <c r="K183" t="s">
        <v>87</v>
      </c>
      <c r="L183" t="s">
        <v>2694</v>
      </c>
      <c r="M183">
        <v>3301</v>
      </c>
      <c r="N183" t="s">
        <v>148</v>
      </c>
      <c r="O183" t="s">
        <v>2704</v>
      </c>
      <c r="P183" t="s">
        <v>71</v>
      </c>
      <c r="Q183" t="s">
        <v>161</v>
      </c>
      <c r="R183" t="s">
        <v>2705</v>
      </c>
      <c r="S183">
        <v>371.96999999999997</v>
      </c>
      <c r="T183">
        <v>3</v>
      </c>
      <c r="U183">
        <v>0</v>
      </c>
      <c r="V183">
        <v>66.954599999999971</v>
      </c>
    </row>
    <row r="184" spans="1:22" x14ac:dyDescent="0.25">
      <c r="A184">
        <v>877</v>
      </c>
      <c r="B184" t="s">
        <v>2703</v>
      </c>
      <c r="C184">
        <v>2013</v>
      </c>
      <c r="D184" s="8">
        <v>41291</v>
      </c>
      <c r="E184" s="8">
        <v>41295</v>
      </c>
      <c r="F184" t="s">
        <v>50</v>
      </c>
      <c r="G184" t="s">
        <v>2130</v>
      </c>
      <c r="H184" t="s">
        <v>2131</v>
      </c>
      <c r="I184" t="s">
        <v>102</v>
      </c>
      <c r="J184" t="s">
        <v>27</v>
      </c>
      <c r="K184" t="s">
        <v>87</v>
      </c>
      <c r="L184" t="s">
        <v>2694</v>
      </c>
      <c r="M184">
        <v>3301</v>
      </c>
      <c r="N184" t="s">
        <v>148</v>
      </c>
      <c r="O184" t="s">
        <v>1018</v>
      </c>
      <c r="P184" t="s">
        <v>71</v>
      </c>
      <c r="Q184" t="s">
        <v>161</v>
      </c>
      <c r="R184" t="s">
        <v>1019</v>
      </c>
      <c r="S184">
        <v>29.99</v>
      </c>
      <c r="T184">
        <v>1</v>
      </c>
      <c r="U184">
        <v>0</v>
      </c>
      <c r="V184">
        <v>13.195600000000002</v>
      </c>
    </row>
    <row r="185" spans="1:22" x14ac:dyDescent="0.25">
      <c r="A185">
        <v>876</v>
      </c>
      <c r="B185" t="s">
        <v>2703</v>
      </c>
      <c r="C185">
        <v>2013</v>
      </c>
      <c r="D185" s="8">
        <v>41291</v>
      </c>
      <c r="E185" s="8">
        <v>41295</v>
      </c>
      <c r="F185" t="s">
        <v>50</v>
      </c>
      <c r="G185" t="s">
        <v>2130</v>
      </c>
      <c r="H185" t="s">
        <v>2131</v>
      </c>
      <c r="I185" t="s">
        <v>102</v>
      </c>
      <c r="J185" t="s">
        <v>27</v>
      </c>
      <c r="K185" t="s">
        <v>87</v>
      </c>
      <c r="L185" t="s">
        <v>2694</v>
      </c>
      <c r="M185">
        <v>3301</v>
      </c>
      <c r="N185" t="s">
        <v>148</v>
      </c>
      <c r="O185" t="s">
        <v>905</v>
      </c>
      <c r="P185" t="s">
        <v>32</v>
      </c>
      <c r="Q185" t="s">
        <v>65</v>
      </c>
      <c r="R185" t="s">
        <v>906</v>
      </c>
      <c r="S185">
        <v>322.59000000000003</v>
      </c>
      <c r="T185">
        <v>3</v>
      </c>
      <c r="U185">
        <v>0</v>
      </c>
      <c r="V185">
        <v>64.518000000000001</v>
      </c>
    </row>
    <row r="186" spans="1:22" x14ac:dyDescent="0.25">
      <c r="A186">
        <v>2877</v>
      </c>
      <c r="B186" t="s">
        <v>6064</v>
      </c>
      <c r="C186">
        <v>2013</v>
      </c>
      <c r="D186" s="8">
        <v>41295</v>
      </c>
      <c r="E186" s="8">
        <v>41297</v>
      </c>
      <c r="F186" t="s">
        <v>23</v>
      </c>
      <c r="G186" t="s">
        <v>1242</v>
      </c>
      <c r="H186" t="s">
        <v>1243</v>
      </c>
      <c r="I186" t="s">
        <v>26</v>
      </c>
      <c r="J186" t="s">
        <v>27</v>
      </c>
      <c r="K186" t="s">
        <v>947</v>
      </c>
      <c r="L186" t="s">
        <v>43</v>
      </c>
      <c r="M186">
        <v>92037</v>
      </c>
      <c r="N186" t="s">
        <v>44</v>
      </c>
      <c r="O186" t="s">
        <v>1280</v>
      </c>
      <c r="P186" t="s">
        <v>32</v>
      </c>
      <c r="Q186" t="s">
        <v>36</v>
      </c>
      <c r="R186" t="s">
        <v>1281</v>
      </c>
      <c r="S186">
        <v>1013.4879999999999</v>
      </c>
      <c r="T186">
        <v>7</v>
      </c>
      <c r="U186">
        <v>0.2</v>
      </c>
      <c r="V186">
        <v>76.011600000000016</v>
      </c>
    </row>
    <row r="187" spans="1:22" x14ac:dyDescent="0.25">
      <c r="A187">
        <v>2876</v>
      </c>
      <c r="B187" t="s">
        <v>6064</v>
      </c>
      <c r="C187">
        <v>2013</v>
      </c>
      <c r="D187" s="8">
        <v>41295</v>
      </c>
      <c r="E187" s="8">
        <v>41297</v>
      </c>
      <c r="F187" t="s">
        <v>23</v>
      </c>
      <c r="G187" t="s">
        <v>1242</v>
      </c>
      <c r="H187" t="s">
        <v>1243</v>
      </c>
      <c r="I187" t="s">
        <v>26</v>
      </c>
      <c r="J187" t="s">
        <v>27</v>
      </c>
      <c r="K187" t="s">
        <v>947</v>
      </c>
      <c r="L187" t="s">
        <v>43</v>
      </c>
      <c r="M187">
        <v>92037</v>
      </c>
      <c r="N187" t="s">
        <v>44</v>
      </c>
      <c r="O187" t="s">
        <v>3891</v>
      </c>
      <c r="P187" t="s">
        <v>32</v>
      </c>
      <c r="Q187" t="s">
        <v>36</v>
      </c>
      <c r="R187" t="s">
        <v>3892</v>
      </c>
      <c r="S187">
        <v>153.56800000000001</v>
      </c>
      <c r="T187">
        <v>2</v>
      </c>
      <c r="U187">
        <v>0.2</v>
      </c>
      <c r="V187">
        <v>-5.758800000000015</v>
      </c>
    </row>
    <row r="188" spans="1:22" x14ac:dyDescent="0.25">
      <c r="A188">
        <v>6238</v>
      </c>
      <c r="B188" t="s">
        <v>8769</v>
      </c>
      <c r="C188">
        <v>2013</v>
      </c>
      <c r="D188" s="8">
        <v>41296</v>
      </c>
      <c r="E188" s="8">
        <v>41303</v>
      </c>
      <c r="F188" t="s">
        <v>50</v>
      </c>
      <c r="G188" t="s">
        <v>4282</v>
      </c>
      <c r="H188" t="s">
        <v>4283</v>
      </c>
      <c r="I188" t="s">
        <v>26</v>
      </c>
      <c r="J188" t="s">
        <v>27</v>
      </c>
      <c r="K188" t="s">
        <v>266</v>
      </c>
      <c r="L188" t="s">
        <v>267</v>
      </c>
      <c r="M188">
        <v>10009</v>
      </c>
      <c r="N188" t="s">
        <v>148</v>
      </c>
      <c r="O188" t="s">
        <v>5112</v>
      </c>
      <c r="P188" t="s">
        <v>46</v>
      </c>
      <c r="Q188" t="s">
        <v>75</v>
      </c>
      <c r="R188" t="s">
        <v>5113</v>
      </c>
      <c r="S188">
        <v>26.336000000000002</v>
      </c>
      <c r="T188">
        <v>4</v>
      </c>
      <c r="U188">
        <v>0.2</v>
      </c>
      <c r="V188">
        <v>9.2176000000000009</v>
      </c>
    </row>
    <row r="189" spans="1:22" x14ac:dyDescent="0.25">
      <c r="A189">
        <v>6230</v>
      </c>
      <c r="B189" t="s">
        <v>8762</v>
      </c>
      <c r="C189">
        <v>2013</v>
      </c>
      <c r="D189" s="8">
        <v>41296</v>
      </c>
      <c r="E189" s="8">
        <v>41301</v>
      </c>
      <c r="F189" t="s">
        <v>50</v>
      </c>
      <c r="G189" t="s">
        <v>3396</v>
      </c>
      <c r="H189" t="s">
        <v>3397</v>
      </c>
      <c r="I189" t="s">
        <v>102</v>
      </c>
      <c r="J189" t="s">
        <v>27</v>
      </c>
      <c r="K189" t="s">
        <v>2180</v>
      </c>
      <c r="L189" t="s">
        <v>498</v>
      </c>
      <c r="M189">
        <v>44105</v>
      </c>
      <c r="N189" t="s">
        <v>148</v>
      </c>
      <c r="O189" t="s">
        <v>230</v>
      </c>
      <c r="P189" t="s">
        <v>71</v>
      </c>
      <c r="Q189" t="s">
        <v>161</v>
      </c>
      <c r="R189" t="s">
        <v>231</v>
      </c>
      <c r="S189">
        <v>55.176000000000002</v>
      </c>
      <c r="T189">
        <v>3</v>
      </c>
      <c r="U189">
        <v>0.2</v>
      </c>
      <c r="V189">
        <v>15.863099999999999</v>
      </c>
    </row>
    <row r="190" spans="1:22" x14ac:dyDescent="0.25">
      <c r="A190">
        <v>6229</v>
      </c>
      <c r="B190" t="s">
        <v>8762</v>
      </c>
      <c r="C190">
        <v>2013</v>
      </c>
      <c r="D190" s="8">
        <v>41296</v>
      </c>
      <c r="E190" s="8">
        <v>41301</v>
      </c>
      <c r="F190" t="s">
        <v>50</v>
      </c>
      <c r="G190" t="s">
        <v>3396</v>
      </c>
      <c r="H190" t="s">
        <v>3397</v>
      </c>
      <c r="I190" t="s">
        <v>102</v>
      </c>
      <c r="J190" t="s">
        <v>27</v>
      </c>
      <c r="K190" t="s">
        <v>2180</v>
      </c>
      <c r="L190" t="s">
        <v>498</v>
      </c>
      <c r="M190">
        <v>44105</v>
      </c>
      <c r="N190" t="s">
        <v>148</v>
      </c>
      <c r="O190" t="s">
        <v>212</v>
      </c>
      <c r="P190" t="s">
        <v>71</v>
      </c>
      <c r="Q190" t="s">
        <v>72</v>
      </c>
      <c r="R190" t="s">
        <v>213</v>
      </c>
      <c r="S190">
        <v>110.376</v>
      </c>
      <c r="T190">
        <v>4</v>
      </c>
      <c r="U190">
        <v>0.4</v>
      </c>
      <c r="V190">
        <v>-20.235600000000005</v>
      </c>
    </row>
    <row r="191" spans="1:22" x14ac:dyDescent="0.25">
      <c r="A191">
        <v>5753</v>
      </c>
      <c r="B191" t="s">
        <v>8457</v>
      </c>
      <c r="C191">
        <v>2013</v>
      </c>
      <c r="D191" s="8">
        <v>41296</v>
      </c>
      <c r="E191" s="8">
        <v>41302</v>
      </c>
      <c r="F191" t="s">
        <v>50</v>
      </c>
      <c r="G191" t="s">
        <v>1918</v>
      </c>
      <c r="H191" t="s">
        <v>1919</v>
      </c>
      <c r="I191" t="s">
        <v>26</v>
      </c>
      <c r="J191" t="s">
        <v>27</v>
      </c>
      <c r="K191" t="s">
        <v>947</v>
      </c>
      <c r="L191" t="s">
        <v>43</v>
      </c>
      <c r="M191">
        <v>92037</v>
      </c>
      <c r="N191" t="s">
        <v>44</v>
      </c>
      <c r="O191" t="s">
        <v>2414</v>
      </c>
      <c r="P191" t="s">
        <v>46</v>
      </c>
      <c r="Q191" t="s">
        <v>47</v>
      </c>
      <c r="R191" t="s">
        <v>2415</v>
      </c>
      <c r="S191">
        <v>20.65</v>
      </c>
      <c r="T191">
        <v>5</v>
      </c>
      <c r="U191">
        <v>0</v>
      </c>
      <c r="V191">
        <v>9.4989999999999988</v>
      </c>
    </row>
    <row r="192" spans="1:22" x14ac:dyDescent="0.25">
      <c r="A192">
        <v>5752</v>
      </c>
      <c r="B192" t="s">
        <v>8457</v>
      </c>
      <c r="C192">
        <v>2013</v>
      </c>
      <c r="D192" s="8">
        <v>41296</v>
      </c>
      <c r="E192" s="8">
        <v>41302</v>
      </c>
      <c r="F192" t="s">
        <v>50</v>
      </c>
      <c r="G192" t="s">
        <v>1918</v>
      </c>
      <c r="H192" t="s">
        <v>1919</v>
      </c>
      <c r="I192" t="s">
        <v>26</v>
      </c>
      <c r="J192" t="s">
        <v>27</v>
      </c>
      <c r="K192" t="s">
        <v>947</v>
      </c>
      <c r="L192" t="s">
        <v>43</v>
      </c>
      <c r="M192">
        <v>92037</v>
      </c>
      <c r="N192" t="s">
        <v>44</v>
      </c>
      <c r="O192" t="s">
        <v>8458</v>
      </c>
      <c r="P192" t="s">
        <v>46</v>
      </c>
      <c r="Q192" t="s">
        <v>47</v>
      </c>
      <c r="R192" t="s">
        <v>8459</v>
      </c>
      <c r="S192">
        <v>44.400000000000006</v>
      </c>
      <c r="T192">
        <v>3</v>
      </c>
      <c r="U192">
        <v>0</v>
      </c>
      <c r="V192">
        <v>22.200000000000003</v>
      </c>
    </row>
    <row r="193" spans="1:22" x14ac:dyDescent="0.25">
      <c r="A193">
        <v>5675</v>
      </c>
      <c r="B193" t="s">
        <v>8416</v>
      </c>
      <c r="C193">
        <v>2013</v>
      </c>
      <c r="D193" s="8">
        <v>41296</v>
      </c>
      <c r="E193" s="8">
        <v>41301</v>
      </c>
      <c r="F193" t="s">
        <v>50</v>
      </c>
      <c r="G193" t="s">
        <v>4266</v>
      </c>
      <c r="H193" t="s">
        <v>4267</v>
      </c>
      <c r="I193" t="s">
        <v>26</v>
      </c>
      <c r="J193" t="s">
        <v>27</v>
      </c>
      <c r="K193" t="s">
        <v>95</v>
      </c>
      <c r="L193" t="s">
        <v>96</v>
      </c>
      <c r="M193">
        <v>98105</v>
      </c>
      <c r="N193" t="s">
        <v>44</v>
      </c>
      <c r="O193" t="s">
        <v>2517</v>
      </c>
      <c r="P193" t="s">
        <v>46</v>
      </c>
      <c r="Q193" t="s">
        <v>90</v>
      </c>
      <c r="R193" t="s">
        <v>2518</v>
      </c>
      <c r="S193">
        <v>12.96</v>
      </c>
      <c r="T193">
        <v>2</v>
      </c>
      <c r="U193">
        <v>0</v>
      </c>
      <c r="V193">
        <v>6.2208000000000006</v>
      </c>
    </row>
    <row r="194" spans="1:22" x14ac:dyDescent="0.25">
      <c r="A194">
        <v>268</v>
      </c>
      <c r="B194" t="s">
        <v>1000</v>
      </c>
      <c r="C194">
        <v>2013</v>
      </c>
      <c r="D194" s="8">
        <v>41296</v>
      </c>
      <c r="E194" s="8">
        <v>41302</v>
      </c>
      <c r="F194" t="s">
        <v>50</v>
      </c>
      <c r="G194" t="s">
        <v>387</v>
      </c>
      <c r="H194" t="s">
        <v>388</v>
      </c>
      <c r="I194" t="s">
        <v>26</v>
      </c>
      <c r="J194" t="s">
        <v>27</v>
      </c>
      <c r="K194" t="s">
        <v>1001</v>
      </c>
      <c r="L194" t="s">
        <v>788</v>
      </c>
      <c r="M194">
        <v>7960</v>
      </c>
      <c r="N194" t="s">
        <v>148</v>
      </c>
      <c r="O194" t="s">
        <v>1002</v>
      </c>
      <c r="P194" t="s">
        <v>46</v>
      </c>
      <c r="Q194" t="s">
        <v>269</v>
      </c>
      <c r="R194" t="s">
        <v>1003</v>
      </c>
      <c r="S194">
        <v>7.5600000000000005</v>
      </c>
      <c r="T194">
        <v>6</v>
      </c>
      <c r="U194">
        <v>0</v>
      </c>
      <c r="V194">
        <v>0.3024</v>
      </c>
    </row>
    <row r="195" spans="1:22" x14ac:dyDescent="0.25">
      <c r="A195">
        <v>2694</v>
      </c>
      <c r="B195" t="s">
        <v>5835</v>
      </c>
      <c r="C195">
        <v>2013</v>
      </c>
      <c r="D195" s="8">
        <v>41296</v>
      </c>
      <c r="E195" s="8">
        <v>41302</v>
      </c>
      <c r="F195" t="s">
        <v>50</v>
      </c>
      <c r="G195" t="s">
        <v>2431</v>
      </c>
      <c r="H195" t="s">
        <v>2432</v>
      </c>
      <c r="I195" t="s">
        <v>41</v>
      </c>
      <c r="J195" t="s">
        <v>27</v>
      </c>
      <c r="K195" t="s">
        <v>95</v>
      </c>
      <c r="L195" t="s">
        <v>96</v>
      </c>
      <c r="M195">
        <v>98115</v>
      </c>
      <c r="N195" t="s">
        <v>44</v>
      </c>
      <c r="O195" t="s">
        <v>1954</v>
      </c>
      <c r="P195" t="s">
        <v>32</v>
      </c>
      <c r="Q195" t="s">
        <v>65</v>
      </c>
      <c r="R195" t="s">
        <v>1955</v>
      </c>
      <c r="S195">
        <v>109.9</v>
      </c>
      <c r="T195">
        <v>5</v>
      </c>
      <c r="U195">
        <v>0</v>
      </c>
      <c r="V195">
        <v>37.366</v>
      </c>
    </row>
    <row r="196" spans="1:22" x14ac:dyDescent="0.25">
      <c r="A196">
        <v>2473</v>
      </c>
      <c r="B196" t="s">
        <v>5532</v>
      </c>
      <c r="C196">
        <v>2013</v>
      </c>
      <c r="D196" s="8">
        <v>41296</v>
      </c>
      <c r="E196" s="8">
        <v>41302</v>
      </c>
      <c r="F196" t="s">
        <v>50</v>
      </c>
      <c r="G196" t="s">
        <v>5533</v>
      </c>
      <c r="H196" t="s">
        <v>5534</v>
      </c>
      <c r="I196" t="s">
        <v>26</v>
      </c>
      <c r="J196" t="s">
        <v>27</v>
      </c>
      <c r="K196" t="s">
        <v>1706</v>
      </c>
      <c r="L196" t="s">
        <v>88</v>
      </c>
      <c r="M196">
        <v>28314</v>
      </c>
      <c r="N196" t="s">
        <v>30</v>
      </c>
      <c r="O196" t="s">
        <v>5131</v>
      </c>
      <c r="P196" t="s">
        <v>46</v>
      </c>
      <c r="Q196" t="s">
        <v>78</v>
      </c>
      <c r="R196" t="s">
        <v>5132</v>
      </c>
      <c r="S196">
        <v>64.864000000000004</v>
      </c>
      <c r="T196">
        <v>4</v>
      </c>
      <c r="U196">
        <v>0.2</v>
      </c>
      <c r="V196">
        <v>6.4864000000000033</v>
      </c>
    </row>
    <row r="197" spans="1:22" x14ac:dyDescent="0.25">
      <c r="A197">
        <v>2472</v>
      </c>
      <c r="B197" t="s">
        <v>5532</v>
      </c>
      <c r="C197">
        <v>2013</v>
      </c>
      <c r="D197" s="8">
        <v>41296</v>
      </c>
      <c r="E197" s="8">
        <v>41302</v>
      </c>
      <c r="F197" t="s">
        <v>50</v>
      </c>
      <c r="G197" t="s">
        <v>5533</v>
      </c>
      <c r="H197" t="s">
        <v>5534</v>
      </c>
      <c r="I197" t="s">
        <v>26</v>
      </c>
      <c r="J197" t="s">
        <v>27</v>
      </c>
      <c r="K197" t="s">
        <v>1706</v>
      </c>
      <c r="L197" t="s">
        <v>88</v>
      </c>
      <c r="M197">
        <v>28314</v>
      </c>
      <c r="N197" t="s">
        <v>30</v>
      </c>
      <c r="O197" t="s">
        <v>5019</v>
      </c>
      <c r="P197" t="s">
        <v>32</v>
      </c>
      <c r="Q197" t="s">
        <v>33</v>
      </c>
      <c r="R197" t="s">
        <v>5537</v>
      </c>
      <c r="S197">
        <v>451.13599999999997</v>
      </c>
      <c r="T197">
        <v>4</v>
      </c>
      <c r="U197">
        <v>0.2</v>
      </c>
      <c r="V197">
        <v>-67.670399999999972</v>
      </c>
    </row>
    <row r="198" spans="1:22" x14ac:dyDescent="0.25">
      <c r="A198">
        <v>2471</v>
      </c>
      <c r="B198" t="s">
        <v>5532</v>
      </c>
      <c r="C198">
        <v>2013</v>
      </c>
      <c r="D198" s="8">
        <v>41296</v>
      </c>
      <c r="E198" s="8">
        <v>41302</v>
      </c>
      <c r="F198" t="s">
        <v>50</v>
      </c>
      <c r="G198" t="s">
        <v>5533</v>
      </c>
      <c r="H198" t="s">
        <v>5534</v>
      </c>
      <c r="I198" t="s">
        <v>26</v>
      </c>
      <c r="J198" t="s">
        <v>27</v>
      </c>
      <c r="K198" t="s">
        <v>1706</v>
      </c>
      <c r="L198" t="s">
        <v>88</v>
      </c>
      <c r="M198">
        <v>28314</v>
      </c>
      <c r="N198" t="s">
        <v>30</v>
      </c>
      <c r="O198" t="s">
        <v>5535</v>
      </c>
      <c r="P198" t="s">
        <v>32</v>
      </c>
      <c r="Q198" t="s">
        <v>65</v>
      </c>
      <c r="R198" t="s">
        <v>5536</v>
      </c>
      <c r="S198">
        <v>14.272</v>
      </c>
      <c r="T198">
        <v>8</v>
      </c>
      <c r="U198">
        <v>0.2</v>
      </c>
      <c r="V198">
        <v>4.281600000000001</v>
      </c>
    </row>
    <row r="199" spans="1:22" x14ac:dyDescent="0.25">
      <c r="A199">
        <v>9149</v>
      </c>
      <c r="B199" t="s">
        <v>10454</v>
      </c>
      <c r="C199">
        <v>2013</v>
      </c>
      <c r="D199" s="8">
        <v>41297</v>
      </c>
      <c r="E199" s="8">
        <v>41301</v>
      </c>
      <c r="F199" t="s">
        <v>50</v>
      </c>
      <c r="G199" t="s">
        <v>995</v>
      </c>
      <c r="H199" t="s">
        <v>996</v>
      </c>
      <c r="I199" t="s">
        <v>41</v>
      </c>
      <c r="J199" t="s">
        <v>27</v>
      </c>
      <c r="K199" t="s">
        <v>2221</v>
      </c>
      <c r="L199" t="s">
        <v>5203</v>
      </c>
      <c r="M199" t="s">
        <v>5204</v>
      </c>
      <c r="N199" t="s">
        <v>148</v>
      </c>
      <c r="O199" t="s">
        <v>3031</v>
      </c>
      <c r="P199" t="s">
        <v>46</v>
      </c>
      <c r="Q199" t="s">
        <v>59</v>
      </c>
      <c r="R199" t="s">
        <v>3032</v>
      </c>
      <c r="S199">
        <v>1564.29</v>
      </c>
      <c r="T199">
        <v>13</v>
      </c>
      <c r="U199">
        <v>0</v>
      </c>
      <c r="V199">
        <v>406.71539999999993</v>
      </c>
    </row>
    <row r="200" spans="1:22" x14ac:dyDescent="0.25">
      <c r="A200">
        <v>9148</v>
      </c>
      <c r="B200" t="s">
        <v>10454</v>
      </c>
      <c r="C200">
        <v>2013</v>
      </c>
      <c r="D200" s="8">
        <v>41297</v>
      </c>
      <c r="E200" s="8">
        <v>41301</v>
      </c>
      <c r="F200" t="s">
        <v>50</v>
      </c>
      <c r="G200" t="s">
        <v>995</v>
      </c>
      <c r="H200" t="s">
        <v>996</v>
      </c>
      <c r="I200" t="s">
        <v>41</v>
      </c>
      <c r="J200" t="s">
        <v>27</v>
      </c>
      <c r="K200" t="s">
        <v>2221</v>
      </c>
      <c r="L200" t="s">
        <v>5203</v>
      </c>
      <c r="M200" t="s">
        <v>5204</v>
      </c>
      <c r="N200" t="s">
        <v>148</v>
      </c>
      <c r="O200" t="s">
        <v>10455</v>
      </c>
      <c r="P200" t="s">
        <v>46</v>
      </c>
      <c r="Q200" t="s">
        <v>68</v>
      </c>
      <c r="R200" t="s">
        <v>10456</v>
      </c>
      <c r="S200">
        <v>8.0400000000000009</v>
      </c>
      <c r="T200">
        <v>6</v>
      </c>
      <c r="U200">
        <v>0</v>
      </c>
      <c r="V200">
        <v>2.7336</v>
      </c>
    </row>
    <row r="201" spans="1:22" x14ac:dyDescent="0.25">
      <c r="A201">
        <v>9147</v>
      </c>
      <c r="B201" t="s">
        <v>10454</v>
      </c>
      <c r="C201">
        <v>2013</v>
      </c>
      <c r="D201" s="8">
        <v>41297</v>
      </c>
      <c r="E201" s="8">
        <v>41301</v>
      </c>
      <c r="F201" t="s">
        <v>50</v>
      </c>
      <c r="G201" t="s">
        <v>995</v>
      </c>
      <c r="H201" t="s">
        <v>996</v>
      </c>
      <c r="I201" t="s">
        <v>41</v>
      </c>
      <c r="J201" t="s">
        <v>27</v>
      </c>
      <c r="K201" t="s">
        <v>2221</v>
      </c>
      <c r="L201" t="s">
        <v>5203</v>
      </c>
      <c r="M201" t="s">
        <v>5204</v>
      </c>
      <c r="N201" t="s">
        <v>148</v>
      </c>
      <c r="O201" t="s">
        <v>4542</v>
      </c>
      <c r="P201" t="s">
        <v>71</v>
      </c>
      <c r="Q201" t="s">
        <v>161</v>
      </c>
      <c r="R201" t="s">
        <v>4543</v>
      </c>
      <c r="S201">
        <v>99.98</v>
      </c>
      <c r="T201">
        <v>2</v>
      </c>
      <c r="U201">
        <v>0</v>
      </c>
      <c r="V201">
        <v>42.991400000000006</v>
      </c>
    </row>
    <row r="202" spans="1:22" x14ac:dyDescent="0.25">
      <c r="A202">
        <v>7294</v>
      </c>
      <c r="B202" t="s">
        <v>9402</v>
      </c>
      <c r="C202">
        <v>2013</v>
      </c>
      <c r="D202" s="8">
        <v>41297</v>
      </c>
      <c r="E202" s="8">
        <v>41303</v>
      </c>
      <c r="F202" t="s">
        <v>50</v>
      </c>
      <c r="G202" t="s">
        <v>4852</v>
      </c>
      <c r="H202" t="s">
        <v>4853</v>
      </c>
      <c r="I202" t="s">
        <v>26</v>
      </c>
      <c r="J202" t="s">
        <v>27</v>
      </c>
      <c r="K202" t="s">
        <v>42</v>
      </c>
      <c r="L202" t="s">
        <v>43</v>
      </c>
      <c r="M202">
        <v>90036</v>
      </c>
      <c r="N202" t="s">
        <v>44</v>
      </c>
      <c r="O202" t="s">
        <v>7654</v>
      </c>
      <c r="P202" t="s">
        <v>32</v>
      </c>
      <c r="Q202" t="s">
        <v>65</v>
      </c>
      <c r="R202" t="s">
        <v>7655</v>
      </c>
      <c r="S202">
        <v>59.99</v>
      </c>
      <c r="T202">
        <v>7</v>
      </c>
      <c r="U202">
        <v>0</v>
      </c>
      <c r="V202">
        <v>21.596400000000003</v>
      </c>
    </row>
    <row r="203" spans="1:22" x14ac:dyDescent="0.25">
      <c r="A203">
        <v>4612</v>
      </c>
      <c r="B203" t="s">
        <v>7644</v>
      </c>
      <c r="C203">
        <v>2013</v>
      </c>
      <c r="D203" s="8">
        <v>41298</v>
      </c>
      <c r="E203" s="8">
        <v>41300</v>
      </c>
      <c r="F203" t="s">
        <v>23</v>
      </c>
      <c r="G203" t="s">
        <v>3630</v>
      </c>
      <c r="H203" t="s">
        <v>3631</v>
      </c>
      <c r="I203" t="s">
        <v>41</v>
      </c>
      <c r="J203" t="s">
        <v>27</v>
      </c>
      <c r="K203" t="s">
        <v>3482</v>
      </c>
      <c r="L203" t="s">
        <v>1487</v>
      </c>
      <c r="M203">
        <v>39503</v>
      </c>
      <c r="N203" t="s">
        <v>30</v>
      </c>
      <c r="O203" t="s">
        <v>1776</v>
      </c>
      <c r="P203" t="s">
        <v>46</v>
      </c>
      <c r="Q203" t="s">
        <v>75</v>
      </c>
      <c r="R203" t="s">
        <v>1777</v>
      </c>
      <c r="S203">
        <v>31.36</v>
      </c>
      <c r="T203">
        <v>4</v>
      </c>
      <c r="U203">
        <v>0</v>
      </c>
      <c r="V203">
        <v>15.68</v>
      </c>
    </row>
    <row r="204" spans="1:22" x14ac:dyDescent="0.25">
      <c r="A204">
        <v>9361</v>
      </c>
      <c r="B204" t="s">
        <v>10568</v>
      </c>
      <c r="C204">
        <v>2013</v>
      </c>
      <c r="D204" s="8">
        <v>41299</v>
      </c>
      <c r="E204" s="8">
        <v>41302</v>
      </c>
      <c r="F204" t="s">
        <v>23</v>
      </c>
      <c r="G204" t="s">
        <v>581</v>
      </c>
      <c r="H204" t="s">
        <v>582</v>
      </c>
      <c r="I204" t="s">
        <v>41</v>
      </c>
      <c r="J204" t="s">
        <v>27</v>
      </c>
      <c r="K204" t="s">
        <v>266</v>
      </c>
      <c r="L204" t="s">
        <v>267</v>
      </c>
      <c r="M204">
        <v>10024</v>
      </c>
      <c r="N204" t="s">
        <v>148</v>
      </c>
      <c r="O204" t="s">
        <v>3324</v>
      </c>
      <c r="P204" t="s">
        <v>46</v>
      </c>
      <c r="Q204" t="s">
        <v>59</v>
      </c>
      <c r="R204" t="s">
        <v>3325</v>
      </c>
      <c r="S204">
        <v>428.68</v>
      </c>
      <c r="T204">
        <v>7</v>
      </c>
      <c r="U204">
        <v>0</v>
      </c>
      <c r="V204">
        <v>0</v>
      </c>
    </row>
    <row r="205" spans="1:22" x14ac:dyDescent="0.25">
      <c r="A205">
        <v>9360</v>
      </c>
      <c r="B205" t="s">
        <v>10568</v>
      </c>
      <c r="C205">
        <v>2013</v>
      </c>
      <c r="D205" s="8">
        <v>41299</v>
      </c>
      <c r="E205" s="8">
        <v>41302</v>
      </c>
      <c r="F205" t="s">
        <v>23</v>
      </c>
      <c r="G205" t="s">
        <v>581</v>
      </c>
      <c r="H205" t="s">
        <v>582</v>
      </c>
      <c r="I205" t="s">
        <v>41</v>
      </c>
      <c r="J205" t="s">
        <v>27</v>
      </c>
      <c r="K205" t="s">
        <v>266</v>
      </c>
      <c r="L205" t="s">
        <v>267</v>
      </c>
      <c r="M205">
        <v>10024</v>
      </c>
      <c r="N205" t="s">
        <v>148</v>
      </c>
      <c r="O205" t="s">
        <v>8503</v>
      </c>
      <c r="P205" t="s">
        <v>32</v>
      </c>
      <c r="Q205" t="s">
        <v>65</v>
      </c>
      <c r="R205" t="s">
        <v>8504</v>
      </c>
      <c r="S205">
        <v>45.98</v>
      </c>
      <c r="T205">
        <v>1</v>
      </c>
      <c r="U205">
        <v>0</v>
      </c>
      <c r="V205">
        <v>7.816599999999994</v>
      </c>
    </row>
    <row r="206" spans="1:22" x14ac:dyDescent="0.25">
      <c r="A206">
        <v>9359</v>
      </c>
      <c r="B206" t="s">
        <v>10568</v>
      </c>
      <c r="C206">
        <v>2013</v>
      </c>
      <c r="D206" s="8">
        <v>41299</v>
      </c>
      <c r="E206" s="8">
        <v>41302</v>
      </c>
      <c r="F206" t="s">
        <v>23</v>
      </c>
      <c r="G206" t="s">
        <v>581</v>
      </c>
      <c r="H206" t="s">
        <v>582</v>
      </c>
      <c r="I206" t="s">
        <v>41</v>
      </c>
      <c r="J206" t="s">
        <v>27</v>
      </c>
      <c r="K206" t="s">
        <v>266</v>
      </c>
      <c r="L206" t="s">
        <v>267</v>
      </c>
      <c r="M206">
        <v>10024</v>
      </c>
      <c r="N206" t="s">
        <v>148</v>
      </c>
      <c r="O206" t="s">
        <v>2400</v>
      </c>
      <c r="P206" t="s">
        <v>32</v>
      </c>
      <c r="Q206" t="s">
        <v>56</v>
      </c>
      <c r="R206" t="s">
        <v>2401</v>
      </c>
      <c r="S206">
        <v>313.72199999999998</v>
      </c>
      <c r="T206">
        <v>3</v>
      </c>
      <c r="U206">
        <v>0.4</v>
      </c>
      <c r="V206">
        <v>-99.34529999999998</v>
      </c>
    </row>
    <row r="207" spans="1:22" x14ac:dyDescent="0.25">
      <c r="A207">
        <v>9358</v>
      </c>
      <c r="B207" t="s">
        <v>10568</v>
      </c>
      <c r="C207">
        <v>2013</v>
      </c>
      <c r="D207" s="8">
        <v>41299</v>
      </c>
      <c r="E207" s="8">
        <v>41302</v>
      </c>
      <c r="F207" t="s">
        <v>23</v>
      </c>
      <c r="G207" t="s">
        <v>581</v>
      </c>
      <c r="H207" t="s">
        <v>582</v>
      </c>
      <c r="I207" t="s">
        <v>41</v>
      </c>
      <c r="J207" t="s">
        <v>27</v>
      </c>
      <c r="K207" t="s">
        <v>266</v>
      </c>
      <c r="L207" t="s">
        <v>267</v>
      </c>
      <c r="M207">
        <v>10024</v>
      </c>
      <c r="N207" t="s">
        <v>148</v>
      </c>
      <c r="O207" t="s">
        <v>3242</v>
      </c>
      <c r="P207" t="s">
        <v>46</v>
      </c>
      <c r="Q207" t="s">
        <v>75</v>
      </c>
      <c r="R207" t="s">
        <v>3243</v>
      </c>
      <c r="S207">
        <v>43.120000000000005</v>
      </c>
      <c r="T207">
        <v>5</v>
      </c>
      <c r="U207">
        <v>0.2</v>
      </c>
      <c r="V207">
        <v>15.091999999999995</v>
      </c>
    </row>
    <row r="208" spans="1:22" x14ac:dyDescent="0.25">
      <c r="A208">
        <v>4328</v>
      </c>
      <c r="B208" t="s">
        <v>7411</v>
      </c>
      <c r="C208">
        <v>2013</v>
      </c>
      <c r="D208" s="8">
        <v>41299</v>
      </c>
      <c r="E208" s="8">
        <v>41301</v>
      </c>
      <c r="F208" t="s">
        <v>188</v>
      </c>
      <c r="G208" t="s">
        <v>3582</v>
      </c>
      <c r="H208" t="s">
        <v>3583</v>
      </c>
      <c r="I208" t="s">
        <v>41</v>
      </c>
      <c r="J208" t="s">
        <v>27</v>
      </c>
      <c r="K208" t="s">
        <v>2126</v>
      </c>
      <c r="L208" t="s">
        <v>788</v>
      </c>
      <c r="M208">
        <v>7060</v>
      </c>
      <c r="N208" t="s">
        <v>148</v>
      </c>
      <c r="O208" t="s">
        <v>6741</v>
      </c>
      <c r="P208" t="s">
        <v>46</v>
      </c>
      <c r="Q208" t="s">
        <v>90</v>
      </c>
      <c r="R208" t="s">
        <v>6742</v>
      </c>
      <c r="S208">
        <v>18</v>
      </c>
      <c r="T208">
        <v>5</v>
      </c>
      <c r="U208">
        <v>0</v>
      </c>
      <c r="V208">
        <v>8.2799999999999994</v>
      </c>
    </row>
    <row r="209" spans="1:22" x14ac:dyDescent="0.25">
      <c r="A209">
        <v>4327</v>
      </c>
      <c r="B209" t="s">
        <v>7411</v>
      </c>
      <c r="C209">
        <v>2013</v>
      </c>
      <c r="D209" s="8">
        <v>41299</v>
      </c>
      <c r="E209" s="8">
        <v>41301</v>
      </c>
      <c r="F209" t="s">
        <v>188</v>
      </c>
      <c r="G209" t="s">
        <v>3582</v>
      </c>
      <c r="H209" t="s">
        <v>3583</v>
      </c>
      <c r="I209" t="s">
        <v>41</v>
      </c>
      <c r="J209" t="s">
        <v>27</v>
      </c>
      <c r="K209" t="s">
        <v>2126</v>
      </c>
      <c r="L209" t="s">
        <v>788</v>
      </c>
      <c r="M209">
        <v>7060</v>
      </c>
      <c r="N209" t="s">
        <v>148</v>
      </c>
      <c r="O209" t="s">
        <v>5402</v>
      </c>
      <c r="P209" t="s">
        <v>46</v>
      </c>
      <c r="Q209" t="s">
        <v>68</v>
      </c>
      <c r="R209" t="s">
        <v>5403</v>
      </c>
      <c r="S209">
        <v>9.2099999999999991</v>
      </c>
      <c r="T209">
        <v>3</v>
      </c>
      <c r="U209">
        <v>0</v>
      </c>
      <c r="V209">
        <v>2.3025000000000002</v>
      </c>
    </row>
    <row r="210" spans="1:22" x14ac:dyDescent="0.25">
      <c r="A210">
        <v>8613</v>
      </c>
      <c r="B210" t="s">
        <v>10139</v>
      </c>
      <c r="C210">
        <v>2013</v>
      </c>
      <c r="D210" s="8">
        <v>41302</v>
      </c>
      <c r="E210" s="8">
        <v>41306</v>
      </c>
      <c r="F210" t="s">
        <v>23</v>
      </c>
      <c r="G210" t="s">
        <v>3630</v>
      </c>
      <c r="H210" t="s">
        <v>3631</v>
      </c>
      <c r="I210" t="s">
        <v>41</v>
      </c>
      <c r="J210" t="s">
        <v>27</v>
      </c>
      <c r="K210" t="s">
        <v>42</v>
      </c>
      <c r="L210" t="s">
        <v>43</v>
      </c>
      <c r="M210">
        <v>90036</v>
      </c>
      <c r="N210" t="s">
        <v>44</v>
      </c>
      <c r="O210" t="s">
        <v>1561</v>
      </c>
      <c r="P210" t="s">
        <v>46</v>
      </c>
      <c r="Q210" t="s">
        <v>68</v>
      </c>
      <c r="R210" t="s">
        <v>1562</v>
      </c>
      <c r="S210">
        <v>39.68</v>
      </c>
      <c r="T210">
        <v>2</v>
      </c>
      <c r="U210">
        <v>0</v>
      </c>
      <c r="V210">
        <v>10.316800000000001</v>
      </c>
    </row>
    <row r="211" spans="1:22" x14ac:dyDescent="0.25">
      <c r="A211">
        <v>8927</v>
      </c>
      <c r="B211" t="s">
        <v>10317</v>
      </c>
      <c r="C211">
        <v>2013</v>
      </c>
      <c r="D211" s="8">
        <v>41304</v>
      </c>
      <c r="E211" s="8">
        <v>41308</v>
      </c>
      <c r="F211" t="s">
        <v>50</v>
      </c>
      <c r="G211" t="s">
        <v>5879</v>
      </c>
      <c r="H211" t="s">
        <v>5880</v>
      </c>
      <c r="I211" t="s">
        <v>26</v>
      </c>
      <c r="J211" t="s">
        <v>27</v>
      </c>
      <c r="K211" t="s">
        <v>3101</v>
      </c>
      <c r="L211" t="s">
        <v>211</v>
      </c>
      <c r="M211">
        <v>61107</v>
      </c>
      <c r="N211" t="s">
        <v>105</v>
      </c>
      <c r="O211" t="s">
        <v>1896</v>
      </c>
      <c r="P211" t="s">
        <v>32</v>
      </c>
      <c r="Q211" t="s">
        <v>56</v>
      </c>
      <c r="R211" t="s">
        <v>1897</v>
      </c>
      <c r="S211">
        <v>626.09999999999991</v>
      </c>
      <c r="T211">
        <v>3</v>
      </c>
      <c r="U211">
        <v>0.5</v>
      </c>
      <c r="V211">
        <v>-538.44600000000003</v>
      </c>
    </row>
    <row r="212" spans="1:22" x14ac:dyDescent="0.25">
      <c r="A212">
        <v>8926</v>
      </c>
      <c r="B212" t="s">
        <v>10317</v>
      </c>
      <c r="C212">
        <v>2013</v>
      </c>
      <c r="D212" s="8">
        <v>41304</v>
      </c>
      <c r="E212" s="8">
        <v>41308</v>
      </c>
      <c r="F212" t="s">
        <v>50</v>
      </c>
      <c r="G212" t="s">
        <v>5879</v>
      </c>
      <c r="H212" t="s">
        <v>5880</v>
      </c>
      <c r="I212" t="s">
        <v>26</v>
      </c>
      <c r="J212" t="s">
        <v>27</v>
      </c>
      <c r="K212" t="s">
        <v>3101</v>
      </c>
      <c r="L212" t="s">
        <v>211</v>
      </c>
      <c r="M212">
        <v>61107</v>
      </c>
      <c r="N212" t="s">
        <v>105</v>
      </c>
      <c r="O212" t="s">
        <v>2391</v>
      </c>
      <c r="P212" t="s">
        <v>46</v>
      </c>
      <c r="Q212" t="s">
        <v>75</v>
      </c>
      <c r="R212" t="s">
        <v>2392</v>
      </c>
      <c r="S212">
        <v>1.7279999999999995</v>
      </c>
      <c r="T212">
        <v>3</v>
      </c>
      <c r="U212">
        <v>0.8</v>
      </c>
      <c r="V212">
        <v>-2.678399999999999</v>
      </c>
    </row>
    <row r="213" spans="1:22" x14ac:dyDescent="0.25">
      <c r="A213">
        <v>8925</v>
      </c>
      <c r="B213" t="s">
        <v>10317</v>
      </c>
      <c r="C213">
        <v>2013</v>
      </c>
      <c r="D213" s="8">
        <v>41304</v>
      </c>
      <c r="E213" s="8">
        <v>41308</v>
      </c>
      <c r="F213" t="s">
        <v>50</v>
      </c>
      <c r="G213" t="s">
        <v>5879</v>
      </c>
      <c r="H213" t="s">
        <v>5880</v>
      </c>
      <c r="I213" t="s">
        <v>26</v>
      </c>
      <c r="J213" t="s">
        <v>27</v>
      </c>
      <c r="K213" t="s">
        <v>3101</v>
      </c>
      <c r="L213" t="s">
        <v>211</v>
      </c>
      <c r="M213">
        <v>61107</v>
      </c>
      <c r="N213" t="s">
        <v>105</v>
      </c>
      <c r="O213" t="s">
        <v>10318</v>
      </c>
      <c r="P213" t="s">
        <v>71</v>
      </c>
      <c r="Q213" t="s">
        <v>72</v>
      </c>
      <c r="R213" t="s">
        <v>10319</v>
      </c>
      <c r="S213">
        <v>1439.9680000000001</v>
      </c>
      <c r="T213">
        <v>4</v>
      </c>
      <c r="U213">
        <v>0.2</v>
      </c>
      <c r="V213">
        <v>143.99680000000006</v>
      </c>
    </row>
    <row r="214" spans="1:22" x14ac:dyDescent="0.25">
      <c r="A214">
        <v>8176</v>
      </c>
      <c r="B214" t="s">
        <v>9873</v>
      </c>
      <c r="C214">
        <v>2013</v>
      </c>
      <c r="D214" s="8">
        <v>41304</v>
      </c>
      <c r="E214" s="8">
        <v>41309</v>
      </c>
      <c r="F214" t="s">
        <v>50</v>
      </c>
      <c r="G214" t="s">
        <v>9874</v>
      </c>
      <c r="H214" t="s">
        <v>9875</v>
      </c>
      <c r="I214" t="s">
        <v>41</v>
      </c>
      <c r="J214" t="s">
        <v>27</v>
      </c>
      <c r="K214" t="s">
        <v>303</v>
      </c>
      <c r="L214" t="s">
        <v>211</v>
      </c>
      <c r="M214">
        <v>60623</v>
      </c>
      <c r="N214" t="s">
        <v>105</v>
      </c>
      <c r="O214" t="s">
        <v>296</v>
      </c>
      <c r="P214" t="s">
        <v>46</v>
      </c>
      <c r="Q214" t="s">
        <v>90</v>
      </c>
      <c r="R214" t="s">
        <v>297</v>
      </c>
      <c r="S214">
        <v>156.512</v>
      </c>
      <c r="T214">
        <v>4</v>
      </c>
      <c r="U214">
        <v>0.2</v>
      </c>
      <c r="V214">
        <v>52.822799999999987</v>
      </c>
    </row>
    <row r="215" spans="1:22" x14ac:dyDescent="0.25">
      <c r="A215">
        <v>7566</v>
      </c>
      <c r="B215" t="s">
        <v>9538</v>
      </c>
      <c r="C215">
        <v>2013</v>
      </c>
      <c r="D215" s="8">
        <v>41304</v>
      </c>
      <c r="E215" s="8">
        <v>41306</v>
      </c>
      <c r="F215" t="s">
        <v>23</v>
      </c>
      <c r="G215" t="s">
        <v>5562</v>
      </c>
      <c r="H215" t="s">
        <v>5563</v>
      </c>
      <c r="I215" t="s">
        <v>26</v>
      </c>
      <c r="J215" t="s">
        <v>27</v>
      </c>
      <c r="K215" t="s">
        <v>95</v>
      </c>
      <c r="L215" t="s">
        <v>96</v>
      </c>
      <c r="M215">
        <v>98103</v>
      </c>
      <c r="N215" t="s">
        <v>44</v>
      </c>
      <c r="O215" t="s">
        <v>4791</v>
      </c>
      <c r="P215" t="s">
        <v>32</v>
      </c>
      <c r="Q215" t="s">
        <v>33</v>
      </c>
      <c r="R215" t="s">
        <v>4792</v>
      </c>
      <c r="S215">
        <v>48.58</v>
      </c>
      <c r="T215">
        <v>1</v>
      </c>
      <c r="U215">
        <v>0</v>
      </c>
      <c r="V215">
        <v>7.7728000000000037</v>
      </c>
    </row>
    <row r="216" spans="1:22" x14ac:dyDescent="0.25">
      <c r="A216">
        <v>7565</v>
      </c>
      <c r="B216" t="s">
        <v>9538</v>
      </c>
      <c r="C216">
        <v>2013</v>
      </c>
      <c r="D216" s="8">
        <v>41304</v>
      </c>
      <c r="E216" s="8">
        <v>41306</v>
      </c>
      <c r="F216" t="s">
        <v>23</v>
      </c>
      <c r="G216" t="s">
        <v>5562</v>
      </c>
      <c r="H216" t="s">
        <v>5563</v>
      </c>
      <c r="I216" t="s">
        <v>26</v>
      </c>
      <c r="J216" t="s">
        <v>27</v>
      </c>
      <c r="K216" t="s">
        <v>95</v>
      </c>
      <c r="L216" t="s">
        <v>96</v>
      </c>
      <c r="M216">
        <v>98103</v>
      </c>
      <c r="N216" t="s">
        <v>44</v>
      </c>
      <c r="O216" t="s">
        <v>5539</v>
      </c>
      <c r="P216" t="s">
        <v>32</v>
      </c>
      <c r="Q216" t="s">
        <v>36</v>
      </c>
      <c r="R216" t="s">
        <v>5540</v>
      </c>
      <c r="S216">
        <v>435.16800000000006</v>
      </c>
      <c r="T216">
        <v>4</v>
      </c>
      <c r="U216">
        <v>0.2</v>
      </c>
      <c r="V216">
        <v>-59.835600000000042</v>
      </c>
    </row>
    <row r="217" spans="1:22" x14ac:dyDescent="0.25">
      <c r="A217">
        <v>7292</v>
      </c>
      <c r="B217" t="s">
        <v>9399</v>
      </c>
      <c r="C217">
        <v>2013</v>
      </c>
      <c r="D217" s="8">
        <v>41304</v>
      </c>
      <c r="E217" s="8">
        <v>41305</v>
      </c>
      <c r="F217" t="s">
        <v>188</v>
      </c>
      <c r="G217" t="s">
        <v>519</v>
      </c>
      <c r="H217" t="s">
        <v>520</v>
      </c>
      <c r="I217" t="s">
        <v>26</v>
      </c>
      <c r="J217" t="s">
        <v>27</v>
      </c>
      <c r="K217" t="s">
        <v>127</v>
      </c>
      <c r="L217" t="s">
        <v>43</v>
      </c>
      <c r="M217">
        <v>94122</v>
      </c>
      <c r="N217" t="s">
        <v>44</v>
      </c>
      <c r="O217" t="s">
        <v>1072</v>
      </c>
      <c r="P217" t="s">
        <v>46</v>
      </c>
      <c r="Q217" t="s">
        <v>47</v>
      </c>
      <c r="R217" t="s">
        <v>1073</v>
      </c>
      <c r="S217">
        <v>26.01</v>
      </c>
      <c r="T217">
        <v>9</v>
      </c>
      <c r="U217">
        <v>0</v>
      </c>
      <c r="V217">
        <v>12.2247</v>
      </c>
    </row>
    <row r="218" spans="1:22" x14ac:dyDescent="0.25">
      <c r="A218">
        <v>7291</v>
      </c>
      <c r="B218" t="s">
        <v>9399</v>
      </c>
      <c r="C218">
        <v>2013</v>
      </c>
      <c r="D218" s="8">
        <v>41304</v>
      </c>
      <c r="E218" s="8">
        <v>41305</v>
      </c>
      <c r="F218" t="s">
        <v>188</v>
      </c>
      <c r="G218" t="s">
        <v>519</v>
      </c>
      <c r="H218" t="s">
        <v>520</v>
      </c>
      <c r="I218" t="s">
        <v>26</v>
      </c>
      <c r="J218" t="s">
        <v>27</v>
      </c>
      <c r="K218" t="s">
        <v>127</v>
      </c>
      <c r="L218" t="s">
        <v>43</v>
      </c>
      <c r="M218">
        <v>94122</v>
      </c>
      <c r="N218" t="s">
        <v>44</v>
      </c>
      <c r="O218" t="s">
        <v>575</v>
      </c>
      <c r="P218" t="s">
        <v>46</v>
      </c>
      <c r="Q218" t="s">
        <v>75</v>
      </c>
      <c r="R218" t="s">
        <v>576</v>
      </c>
      <c r="S218">
        <v>50.783999999999999</v>
      </c>
      <c r="T218">
        <v>2</v>
      </c>
      <c r="U218">
        <v>0.2</v>
      </c>
      <c r="V218">
        <v>17.7744</v>
      </c>
    </row>
    <row r="219" spans="1:22" x14ac:dyDescent="0.25">
      <c r="A219">
        <v>7290</v>
      </c>
      <c r="B219" t="s">
        <v>9399</v>
      </c>
      <c r="C219">
        <v>2013</v>
      </c>
      <c r="D219" s="8">
        <v>41304</v>
      </c>
      <c r="E219" s="8">
        <v>41305</v>
      </c>
      <c r="F219" t="s">
        <v>188</v>
      </c>
      <c r="G219" t="s">
        <v>519</v>
      </c>
      <c r="H219" t="s">
        <v>520</v>
      </c>
      <c r="I219" t="s">
        <v>26</v>
      </c>
      <c r="J219" t="s">
        <v>27</v>
      </c>
      <c r="K219" t="s">
        <v>127</v>
      </c>
      <c r="L219" t="s">
        <v>43</v>
      </c>
      <c r="M219">
        <v>94122</v>
      </c>
      <c r="N219" t="s">
        <v>44</v>
      </c>
      <c r="O219" t="s">
        <v>1193</v>
      </c>
      <c r="P219" t="s">
        <v>46</v>
      </c>
      <c r="Q219" t="s">
        <v>59</v>
      </c>
      <c r="R219" t="s">
        <v>1194</v>
      </c>
      <c r="S219">
        <v>305.01</v>
      </c>
      <c r="T219">
        <v>9</v>
      </c>
      <c r="U219">
        <v>0</v>
      </c>
      <c r="V219">
        <v>76.252499999999998</v>
      </c>
    </row>
    <row r="220" spans="1:22" x14ac:dyDescent="0.25">
      <c r="A220">
        <v>2885</v>
      </c>
      <c r="B220" t="s">
        <v>6070</v>
      </c>
      <c r="C220">
        <v>2013</v>
      </c>
      <c r="D220" s="8">
        <v>41304</v>
      </c>
      <c r="E220" s="8">
        <v>41308</v>
      </c>
      <c r="F220" t="s">
        <v>50</v>
      </c>
      <c r="G220" t="s">
        <v>1913</v>
      </c>
      <c r="H220" t="s">
        <v>1914</v>
      </c>
      <c r="I220" t="s">
        <v>26</v>
      </c>
      <c r="J220" t="s">
        <v>27</v>
      </c>
      <c r="K220" t="s">
        <v>127</v>
      </c>
      <c r="L220" t="s">
        <v>43</v>
      </c>
      <c r="M220">
        <v>94122</v>
      </c>
      <c r="N220" t="s">
        <v>44</v>
      </c>
      <c r="O220" t="s">
        <v>2471</v>
      </c>
      <c r="P220" t="s">
        <v>46</v>
      </c>
      <c r="Q220" t="s">
        <v>75</v>
      </c>
      <c r="R220" t="s">
        <v>2472</v>
      </c>
      <c r="S220">
        <v>17.456</v>
      </c>
      <c r="T220">
        <v>2</v>
      </c>
      <c r="U220">
        <v>0.2</v>
      </c>
      <c r="V220">
        <v>5.8914</v>
      </c>
    </row>
    <row r="221" spans="1:22" x14ac:dyDescent="0.25">
      <c r="A221">
        <v>8762</v>
      </c>
      <c r="B221" t="s">
        <v>10224</v>
      </c>
      <c r="C221">
        <v>2013</v>
      </c>
      <c r="D221" s="8">
        <v>41305</v>
      </c>
      <c r="E221" s="8">
        <v>41311</v>
      </c>
      <c r="F221" t="s">
        <v>50</v>
      </c>
      <c r="G221" t="s">
        <v>3436</v>
      </c>
      <c r="H221" t="s">
        <v>3437</v>
      </c>
      <c r="I221" t="s">
        <v>102</v>
      </c>
      <c r="J221" t="s">
        <v>27</v>
      </c>
      <c r="K221" t="s">
        <v>1736</v>
      </c>
      <c r="L221" t="s">
        <v>1272</v>
      </c>
      <c r="M221">
        <v>30318</v>
      </c>
      <c r="N221" t="s">
        <v>30</v>
      </c>
      <c r="O221" t="s">
        <v>5581</v>
      </c>
      <c r="P221" t="s">
        <v>46</v>
      </c>
      <c r="Q221" t="s">
        <v>173</v>
      </c>
      <c r="R221" t="s">
        <v>5582</v>
      </c>
      <c r="S221">
        <v>125.36</v>
      </c>
      <c r="T221">
        <v>8</v>
      </c>
      <c r="U221">
        <v>0</v>
      </c>
      <c r="V221">
        <v>58.919199999999989</v>
      </c>
    </row>
    <row r="222" spans="1:22" x14ac:dyDescent="0.25">
      <c r="A222">
        <v>8761</v>
      </c>
      <c r="B222" t="s">
        <v>10224</v>
      </c>
      <c r="C222">
        <v>2013</v>
      </c>
      <c r="D222" s="8">
        <v>41305</v>
      </c>
      <c r="E222" s="8">
        <v>41311</v>
      </c>
      <c r="F222" t="s">
        <v>50</v>
      </c>
      <c r="G222" t="s">
        <v>3436</v>
      </c>
      <c r="H222" t="s">
        <v>3437</v>
      </c>
      <c r="I222" t="s">
        <v>102</v>
      </c>
      <c r="J222" t="s">
        <v>27</v>
      </c>
      <c r="K222" t="s">
        <v>1736</v>
      </c>
      <c r="L222" t="s">
        <v>1272</v>
      </c>
      <c r="M222">
        <v>30318</v>
      </c>
      <c r="N222" t="s">
        <v>30</v>
      </c>
      <c r="O222" t="s">
        <v>1742</v>
      </c>
      <c r="P222" t="s">
        <v>46</v>
      </c>
      <c r="Q222" t="s">
        <v>75</v>
      </c>
      <c r="R222" t="s">
        <v>1743</v>
      </c>
      <c r="S222">
        <v>1270.99</v>
      </c>
      <c r="T222">
        <v>1</v>
      </c>
      <c r="U222">
        <v>0</v>
      </c>
      <c r="V222">
        <v>635.495</v>
      </c>
    </row>
    <row r="223" spans="1:22" x14ac:dyDescent="0.25">
      <c r="A223">
        <v>7505</v>
      </c>
      <c r="B223" t="s">
        <v>9511</v>
      </c>
      <c r="C223">
        <v>2013</v>
      </c>
      <c r="D223" s="8">
        <v>41305</v>
      </c>
      <c r="E223" s="8">
        <v>41309</v>
      </c>
      <c r="F223" t="s">
        <v>23</v>
      </c>
      <c r="G223" t="s">
        <v>8157</v>
      </c>
      <c r="H223" t="s">
        <v>8158</v>
      </c>
      <c r="I223" t="s">
        <v>41</v>
      </c>
      <c r="J223" t="s">
        <v>27</v>
      </c>
      <c r="K223" t="s">
        <v>9512</v>
      </c>
      <c r="L223" t="s">
        <v>788</v>
      </c>
      <c r="M223">
        <v>8401</v>
      </c>
      <c r="N223" t="s">
        <v>148</v>
      </c>
      <c r="O223" t="s">
        <v>4131</v>
      </c>
      <c r="P223" t="s">
        <v>46</v>
      </c>
      <c r="Q223" t="s">
        <v>173</v>
      </c>
      <c r="R223" t="s">
        <v>186</v>
      </c>
      <c r="S223">
        <v>23.36</v>
      </c>
      <c r="T223">
        <v>2</v>
      </c>
      <c r="U223">
        <v>0</v>
      </c>
      <c r="V223">
        <v>11.68</v>
      </c>
    </row>
    <row r="224" spans="1:22" x14ac:dyDescent="0.25">
      <c r="A224">
        <v>5114</v>
      </c>
      <c r="B224" t="s">
        <v>8005</v>
      </c>
      <c r="C224">
        <v>2013</v>
      </c>
      <c r="D224" s="8">
        <v>41305</v>
      </c>
      <c r="E224" s="8">
        <v>41307</v>
      </c>
      <c r="F224" t="s">
        <v>23</v>
      </c>
      <c r="G224" t="s">
        <v>4126</v>
      </c>
      <c r="H224" t="s">
        <v>4127</v>
      </c>
      <c r="I224" t="s">
        <v>26</v>
      </c>
      <c r="J224" t="s">
        <v>27</v>
      </c>
      <c r="K224" t="s">
        <v>815</v>
      </c>
      <c r="L224" t="s">
        <v>104</v>
      </c>
      <c r="M224">
        <v>75220</v>
      </c>
      <c r="N224" t="s">
        <v>105</v>
      </c>
      <c r="O224" t="s">
        <v>5358</v>
      </c>
      <c r="P224" t="s">
        <v>46</v>
      </c>
      <c r="Q224" t="s">
        <v>90</v>
      </c>
      <c r="R224" t="s">
        <v>5359</v>
      </c>
      <c r="S224">
        <v>15.552000000000003</v>
      </c>
      <c r="T224">
        <v>3</v>
      </c>
      <c r="U224">
        <v>0.2</v>
      </c>
      <c r="V224">
        <v>5.4432</v>
      </c>
    </row>
    <row r="225" spans="1:22" x14ac:dyDescent="0.25">
      <c r="A225">
        <v>5000</v>
      </c>
      <c r="B225" t="s">
        <v>7921</v>
      </c>
      <c r="C225">
        <v>2013</v>
      </c>
      <c r="D225" s="8">
        <v>41305</v>
      </c>
      <c r="E225" s="8">
        <v>41309</v>
      </c>
      <c r="F225" t="s">
        <v>50</v>
      </c>
      <c r="G225" t="s">
        <v>2798</v>
      </c>
      <c r="H225" t="s">
        <v>2799</v>
      </c>
      <c r="I225" t="s">
        <v>102</v>
      </c>
      <c r="J225" t="s">
        <v>27</v>
      </c>
      <c r="K225" t="s">
        <v>42</v>
      </c>
      <c r="L225" t="s">
        <v>43</v>
      </c>
      <c r="M225">
        <v>90045</v>
      </c>
      <c r="N225" t="s">
        <v>44</v>
      </c>
      <c r="O225" t="s">
        <v>7922</v>
      </c>
      <c r="P225" t="s">
        <v>46</v>
      </c>
      <c r="Q225" t="s">
        <v>90</v>
      </c>
      <c r="R225" t="s">
        <v>186</v>
      </c>
      <c r="S225">
        <v>56.7</v>
      </c>
      <c r="T225">
        <v>5</v>
      </c>
      <c r="U225">
        <v>0</v>
      </c>
      <c r="V225">
        <v>27.782999999999998</v>
      </c>
    </row>
    <row r="226" spans="1:22" x14ac:dyDescent="0.25">
      <c r="A226">
        <v>4999</v>
      </c>
      <c r="B226" t="s">
        <v>7921</v>
      </c>
      <c r="C226">
        <v>2013</v>
      </c>
      <c r="D226" s="8">
        <v>41305</v>
      </c>
      <c r="E226" s="8">
        <v>41309</v>
      </c>
      <c r="F226" t="s">
        <v>50</v>
      </c>
      <c r="G226" t="s">
        <v>2798</v>
      </c>
      <c r="H226" t="s">
        <v>2799</v>
      </c>
      <c r="I226" t="s">
        <v>102</v>
      </c>
      <c r="J226" t="s">
        <v>27</v>
      </c>
      <c r="K226" t="s">
        <v>42</v>
      </c>
      <c r="L226" t="s">
        <v>43</v>
      </c>
      <c r="M226">
        <v>90045</v>
      </c>
      <c r="N226" t="s">
        <v>44</v>
      </c>
      <c r="O226" t="s">
        <v>6710</v>
      </c>
      <c r="P226" t="s">
        <v>71</v>
      </c>
      <c r="Q226" t="s">
        <v>72</v>
      </c>
      <c r="R226" t="s">
        <v>6711</v>
      </c>
      <c r="S226">
        <v>109.59200000000001</v>
      </c>
      <c r="T226">
        <v>1</v>
      </c>
      <c r="U226">
        <v>0.2</v>
      </c>
      <c r="V226">
        <v>8.2194000000000003</v>
      </c>
    </row>
    <row r="227" spans="1:22" x14ac:dyDescent="0.25">
      <c r="A227">
        <v>6342</v>
      </c>
      <c r="B227" t="s">
        <v>8839</v>
      </c>
      <c r="C227">
        <v>2014</v>
      </c>
      <c r="D227" s="8">
        <v>41640</v>
      </c>
      <c r="E227" s="8">
        <v>41642</v>
      </c>
      <c r="F227" t="s">
        <v>188</v>
      </c>
      <c r="G227" t="s">
        <v>4743</v>
      </c>
      <c r="H227" t="s">
        <v>4744</v>
      </c>
      <c r="I227" t="s">
        <v>26</v>
      </c>
      <c r="J227" t="s">
        <v>27</v>
      </c>
      <c r="K227" t="s">
        <v>2470</v>
      </c>
      <c r="L227" t="s">
        <v>498</v>
      </c>
      <c r="M227">
        <v>43130</v>
      </c>
      <c r="N227" t="s">
        <v>148</v>
      </c>
      <c r="O227" t="s">
        <v>4663</v>
      </c>
      <c r="P227" t="s">
        <v>46</v>
      </c>
      <c r="Q227" t="s">
        <v>59</v>
      </c>
      <c r="R227" t="s">
        <v>4664</v>
      </c>
      <c r="S227">
        <v>156.512</v>
      </c>
      <c r="T227">
        <v>4</v>
      </c>
      <c r="U227">
        <v>0.2</v>
      </c>
      <c r="V227">
        <v>-35.215199999999996</v>
      </c>
    </row>
    <row r="228" spans="1:22" x14ac:dyDescent="0.25">
      <c r="A228">
        <v>5739</v>
      </c>
      <c r="B228" t="s">
        <v>8451</v>
      </c>
      <c r="C228">
        <v>2014</v>
      </c>
      <c r="D228" s="8">
        <v>41640</v>
      </c>
      <c r="E228" s="8">
        <v>41646</v>
      </c>
      <c r="F228" t="s">
        <v>50</v>
      </c>
      <c r="G228" t="s">
        <v>6119</v>
      </c>
      <c r="H228" t="s">
        <v>6120</v>
      </c>
      <c r="I228" t="s">
        <v>26</v>
      </c>
      <c r="J228" t="s">
        <v>27</v>
      </c>
      <c r="K228" t="s">
        <v>127</v>
      </c>
      <c r="L228" t="s">
        <v>43</v>
      </c>
      <c r="M228">
        <v>94109</v>
      </c>
      <c r="N228" t="s">
        <v>44</v>
      </c>
      <c r="O228" t="s">
        <v>5781</v>
      </c>
      <c r="P228" t="s">
        <v>46</v>
      </c>
      <c r="Q228" t="s">
        <v>75</v>
      </c>
      <c r="R228" t="s">
        <v>5782</v>
      </c>
      <c r="S228">
        <v>38.376000000000005</v>
      </c>
      <c r="T228">
        <v>3</v>
      </c>
      <c r="U228">
        <v>0.2</v>
      </c>
      <c r="V228">
        <v>13.4316</v>
      </c>
    </row>
    <row r="229" spans="1:22" x14ac:dyDescent="0.25">
      <c r="A229">
        <v>4614</v>
      </c>
      <c r="B229" t="s">
        <v>7645</v>
      </c>
      <c r="C229">
        <v>2014</v>
      </c>
      <c r="D229" s="8">
        <v>41640</v>
      </c>
      <c r="E229" s="8">
        <v>41646</v>
      </c>
      <c r="F229" t="s">
        <v>50</v>
      </c>
      <c r="G229" t="s">
        <v>1827</v>
      </c>
      <c r="H229" t="s">
        <v>1828</v>
      </c>
      <c r="I229" t="s">
        <v>26</v>
      </c>
      <c r="J229" t="s">
        <v>27</v>
      </c>
      <c r="K229" t="s">
        <v>1521</v>
      </c>
      <c r="L229" t="s">
        <v>54</v>
      </c>
      <c r="M229">
        <v>32216</v>
      </c>
      <c r="N229" t="s">
        <v>30</v>
      </c>
      <c r="O229" t="s">
        <v>2762</v>
      </c>
      <c r="P229" t="s">
        <v>46</v>
      </c>
      <c r="Q229" t="s">
        <v>90</v>
      </c>
      <c r="R229" t="s">
        <v>2763</v>
      </c>
      <c r="S229">
        <v>23.480000000000004</v>
      </c>
      <c r="T229">
        <v>5</v>
      </c>
      <c r="U229">
        <v>0.2</v>
      </c>
      <c r="V229">
        <v>8.218</v>
      </c>
    </row>
    <row r="230" spans="1:22" x14ac:dyDescent="0.25">
      <c r="A230">
        <v>4613</v>
      </c>
      <c r="B230" t="s">
        <v>7645</v>
      </c>
      <c r="C230">
        <v>2014</v>
      </c>
      <c r="D230" s="8">
        <v>41640</v>
      </c>
      <c r="E230" s="8">
        <v>41646</v>
      </c>
      <c r="F230" t="s">
        <v>50</v>
      </c>
      <c r="G230" t="s">
        <v>1827</v>
      </c>
      <c r="H230" t="s">
        <v>1828</v>
      </c>
      <c r="I230" t="s">
        <v>26</v>
      </c>
      <c r="J230" t="s">
        <v>27</v>
      </c>
      <c r="K230" t="s">
        <v>1521</v>
      </c>
      <c r="L230" t="s">
        <v>54</v>
      </c>
      <c r="M230">
        <v>32216</v>
      </c>
      <c r="N230" t="s">
        <v>30</v>
      </c>
      <c r="O230" t="s">
        <v>1561</v>
      </c>
      <c r="P230" t="s">
        <v>46</v>
      </c>
      <c r="Q230" t="s">
        <v>68</v>
      </c>
      <c r="R230" t="s">
        <v>1562</v>
      </c>
      <c r="S230">
        <v>47.616</v>
      </c>
      <c r="T230">
        <v>3</v>
      </c>
      <c r="U230">
        <v>0.2</v>
      </c>
      <c r="V230">
        <v>3.571200000000001</v>
      </c>
    </row>
    <row r="231" spans="1:22" x14ac:dyDescent="0.25">
      <c r="A231">
        <v>2822</v>
      </c>
      <c r="B231" t="s">
        <v>5998</v>
      </c>
      <c r="C231">
        <v>2014</v>
      </c>
      <c r="D231" s="8">
        <v>41640</v>
      </c>
      <c r="E231" s="8">
        <v>41645</v>
      </c>
      <c r="F231" t="s">
        <v>50</v>
      </c>
      <c r="G231" t="s">
        <v>3147</v>
      </c>
      <c r="H231" t="s">
        <v>3148</v>
      </c>
      <c r="I231" t="s">
        <v>26</v>
      </c>
      <c r="J231" t="s">
        <v>27</v>
      </c>
      <c r="K231" t="s">
        <v>1883</v>
      </c>
      <c r="L231" t="s">
        <v>43</v>
      </c>
      <c r="M231">
        <v>92804</v>
      </c>
      <c r="N231" t="s">
        <v>44</v>
      </c>
      <c r="O231" t="s">
        <v>861</v>
      </c>
      <c r="P231" t="s">
        <v>71</v>
      </c>
      <c r="Q231" t="s">
        <v>72</v>
      </c>
      <c r="R231" t="s">
        <v>862</v>
      </c>
      <c r="S231">
        <v>302.37599999999998</v>
      </c>
      <c r="T231">
        <v>3</v>
      </c>
      <c r="U231">
        <v>0.2</v>
      </c>
      <c r="V231">
        <v>22.678200000000018</v>
      </c>
    </row>
    <row r="232" spans="1:22" x14ac:dyDescent="0.25">
      <c r="A232">
        <v>1154</v>
      </c>
      <c r="B232" t="s">
        <v>3318</v>
      </c>
      <c r="C232">
        <v>2014</v>
      </c>
      <c r="D232" s="8">
        <v>41640</v>
      </c>
      <c r="E232" s="8">
        <v>41646</v>
      </c>
      <c r="F232" t="s">
        <v>50</v>
      </c>
      <c r="G232" t="s">
        <v>1079</v>
      </c>
      <c r="H232" t="s">
        <v>1080</v>
      </c>
      <c r="I232" t="s">
        <v>41</v>
      </c>
      <c r="J232" t="s">
        <v>27</v>
      </c>
      <c r="K232" t="s">
        <v>3319</v>
      </c>
      <c r="L232" t="s">
        <v>1392</v>
      </c>
      <c r="M232">
        <v>89502</v>
      </c>
      <c r="N232" t="s">
        <v>44</v>
      </c>
      <c r="O232" t="s">
        <v>2712</v>
      </c>
      <c r="P232" t="s">
        <v>46</v>
      </c>
      <c r="Q232" t="s">
        <v>75</v>
      </c>
      <c r="R232" t="s">
        <v>2713</v>
      </c>
      <c r="S232">
        <v>159.768</v>
      </c>
      <c r="T232">
        <v>7</v>
      </c>
      <c r="U232">
        <v>0.2</v>
      </c>
      <c r="V232">
        <v>53.921700000000008</v>
      </c>
    </row>
    <row r="233" spans="1:22" x14ac:dyDescent="0.25">
      <c r="A233">
        <v>1153</v>
      </c>
      <c r="B233" t="s">
        <v>3318</v>
      </c>
      <c r="C233">
        <v>2014</v>
      </c>
      <c r="D233" s="8">
        <v>41640</v>
      </c>
      <c r="E233" s="8">
        <v>41646</v>
      </c>
      <c r="F233" t="s">
        <v>50</v>
      </c>
      <c r="G233" t="s">
        <v>1079</v>
      </c>
      <c r="H233" t="s">
        <v>1080</v>
      </c>
      <c r="I233" t="s">
        <v>41</v>
      </c>
      <c r="J233" t="s">
        <v>27</v>
      </c>
      <c r="K233" t="s">
        <v>3319</v>
      </c>
      <c r="L233" t="s">
        <v>1392</v>
      </c>
      <c r="M233">
        <v>89502</v>
      </c>
      <c r="N233" t="s">
        <v>44</v>
      </c>
      <c r="O233" t="s">
        <v>3320</v>
      </c>
      <c r="P233" t="s">
        <v>46</v>
      </c>
      <c r="Q233" t="s">
        <v>68</v>
      </c>
      <c r="R233" t="s">
        <v>3321</v>
      </c>
      <c r="S233">
        <v>3.64</v>
      </c>
      <c r="T233">
        <v>2</v>
      </c>
      <c r="U233">
        <v>0</v>
      </c>
      <c r="V233">
        <v>1.6379999999999999</v>
      </c>
    </row>
    <row r="234" spans="1:22" x14ac:dyDescent="0.25">
      <c r="A234">
        <v>8076</v>
      </c>
      <c r="B234" t="s">
        <v>9811</v>
      </c>
      <c r="C234">
        <v>2014</v>
      </c>
      <c r="D234" s="8">
        <v>41641</v>
      </c>
      <c r="E234" s="8">
        <v>41645</v>
      </c>
      <c r="F234" t="s">
        <v>50</v>
      </c>
      <c r="G234" t="s">
        <v>465</v>
      </c>
      <c r="H234" t="s">
        <v>466</v>
      </c>
      <c r="I234" t="s">
        <v>26</v>
      </c>
      <c r="J234" t="s">
        <v>27</v>
      </c>
      <c r="K234" t="s">
        <v>1681</v>
      </c>
      <c r="L234" t="s">
        <v>104</v>
      </c>
      <c r="M234">
        <v>77340</v>
      </c>
      <c r="N234" t="s">
        <v>105</v>
      </c>
      <c r="O234" t="s">
        <v>1992</v>
      </c>
      <c r="P234" t="s">
        <v>46</v>
      </c>
      <c r="Q234" t="s">
        <v>78</v>
      </c>
      <c r="R234" t="s">
        <v>1993</v>
      </c>
      <c r="S234">
        <v>15.223999999999997</v>
      </c>
      <c r="T234">
        <v>2</v>
      </c>
      <c r="U234">
        <v>0.8</v>
      </c>
      <c r="V234">
        <v>-38.821200000000012</v>
      </c>
    </row>
    <row r="235" spans="1:22" x14ac:dyDescent="0.25">
      <c r="A235">
        <v>8075</v>
      </c>
      <c r="B235" t="s">
        <v>9811</v>
      </c>
      <c r="C235">
        <v>2014</v>
      </c>
      <c r="D235" s="8">
        <v>41641</v>
      </c>
      <c r="E235" s="8">
        <v>41645</v>
      </c>
      <c r="F235" t="s">
        <v>50</v>
      </c>
      <c r="G235" t="s">
        <v>465</v>
      </c>
      <c r="H235" t="s">
        <v>466</v>
      </c>
      <c r="I235" t="s">
        <v>26</v>
      </c>
      <c r="J235" t="s">
        <v>27</v>
      </c>
      <c r="K235" t="s">
        <v>1681</v>
      </c>
      <c r="L235" t="s">
        <v>104</v>
      </c>
      <c r="M235">
        <v>77340</v>
      </c>
      <c r="N235" t="s">
        <v>105</v>
      </c>
      <c r="O235" t="s">
        <v>794</v>
      </c>
      <c r="P235" t="s">
        <v>46</v>
      </c>
      <c r="Q235" t="s">
        <v>75</v>
      </c>
      <c r="R235" t="s">
        <v>795</v>
      </c>
      <c r="S235">
        <v>13.747999999999998</v>
      </c>
      <c r="T235">
        <v>14</v>
      </c>
      <c r="U235">
        <v>0.8</v>
      </c>
      <c r="V235">
        <v>-22.684200000000004</v>
      </c>
    </row>
    <row r="236" spans="1:22" x14ac:dyDescent="0.25">
      <c r="A236">
        <v>8074</v>
      </c>
      <c r="B236" t="s">
        <v>9811</v>
      </c>
      <c r="C236">
        <v>2014</v>
      </c>
      <c r="D236" s="8">
        <v>41641</v>
      </c>
      <c r="E236" s="8">
        <v>41645</v>
      </c>
      <c r="F236" t="s">
        <v>50</v>
      </c>
      <c r="G236" t="s">
        <v>465</v>
      </c>
      <c r="H236" t="s">
        <v>466</v>
      </c>
      <c r="I236" t="s">
        <v>26</v>
      </c>
      <c r="J236" t="s">
        <v>27</v>
      </c>
      <c r="K236" t="s">
        <v>1681</v>
      </c>
      <c r="L236" t="s">
        <v>104</v>
      </c>
      <c r="M236">
        <v>77340</v>
      </c>
      <c r="N236" t="s">
        <v>105</v>
      </c>
      <c r="O236" t="s">
        <v>2443</v>
      </c>
      <c r="P236" t="s">
        <v>46</v>
      </c>
      <c r="Q236" t="s">
        <v>75</v>
      </c>
      <c r="R236" t="s">
        <v>2444</v>
      </c>
      <c r="S236">
        <v>6.469999999999998</v>
      </c>
      <c r="T236">
        <v>5</v>
      </c>
      <c r="U236">
        <v>0.8</v>
      </c>
      <c r="V236">
        <v>-9.7050000000000018</v>
      </c>
    </row>
    <row r="237" spans="1:22" x14ac:dyDescent="0.25">
      <c r="A237">
        <v>8073</v>
      </c>
      <c r="B237" t="s">
        <v>9811</v>
      </c>
      <c r="C237">
        <v>2014</v>
      </c>
      <c r="D237" s="8">
        <v>41641</v>
      </c>
      <c r="E237" s="8">
        <v>41645</v>
      </c>
      <c r="F237" t="s">
        <v>50</v>
      </c>
      <c r="G237" t="s">
        <v>465</v>
      </c>
      <c r="H237" t="s">
        <v>466</v>
      </c>
      <c r="I237" t="s">
        <v>26</v>
      </c>
      <c r="J237" t="s">
        <v>27</v>
      </c>
      <c r="K237" t="s">
        <v>1681</v>
      </c>
      <c r="L237" t="s">
        <v>104</v>
      </c>
      <c r="M237">
        <v>77340</v>
      </c>
      <c r="N237" t="s">
        <v>105</v>
      </c>
      <c r="O237" t="s">
        <v>2743</v>
      </c>
      <c r="P237" t="s">
        <v>46</v>
      </c>
      <c r="Q237" t="s">
        <v>68</v>
      </c>
      <c r="R237" t="s">
        <v>2744</v>
      </c>
      <c r="S237">
        <v>12.736000000000001</v>
      </c>
      <c r="T237">
        <v>4</v>
      </c>
      <c r="U237">
        <v>0.2</v>
      </c>
      <c r="V237">
        <v>2.2287999999999988</v>
      </c>
    </row>
    <row r="238" spans="1:22" x14ac:dyDescent="0.25">
      <c r="A238">
        <v>8072</v>
      </c>
      <c r="B238" t="s">
        <v>9811</v>
      </c>
      <c r="C238">
        <v>2014</v>
      </c>
      <c r="D238" s="8">
        <v>41641</v>
      </c>
      <c r="E238" s="8">
        <v>41645</v>
      </c>
      <c r="F238" t="s">
        <v>50</v>
      </c>
      <c r="G238" t="s">
        <v>465</v>
      </c>
      <c r="H238" t="s">
        <v>466</v>
      </c>
      <c r="I238" t="s">
        <v>26</v>
      </c>
      <c r="J238" t="s">
        <v>27</v>
      </c>
      <c r="K238" t="s">
        <v>1681</v>
      </c>
      <c r="L238" t="s">
        <v>104</v>
      </c>
      <c r="M238">
        <v>77340</v>
      </c>
      <c r="N238" t="s">
        <v>105</v>
      </c>
      <c r="O238" t="s">
        <v>2481</v>
      </c>
      <c r="P238" t="s">
        <v>32</v>
      </c>
      <c r="Q238" t="s">
        <v>36</v>
      </c>
      <c r="R238" t="s">
        <v>2482</v>
      </c>
      <c r="S238">
        <v>310.74399999999997</v>
      </c>
      <c r="T238">
        <v>4</v>
      </c>
      <c r="U238">
        <v>0.3</v>
      </c>
      <c r="V238">
        <v>-26.635199999999998</v>
      </c>
    </row>
    <row r="239" spans="1:22" x14ac:dyDescent="0.25">
      <c r="A239">
        <v>8071</v>
      </c>
      <c r="B239" t="s">
        <v>9811</v>
      </c>
      <c r="C239">
        <v>2014</v>
      </c>
      <c r="D239" s="8">
        <v>41641</v>
      </c>
      <c r="E239" s="8">
        <v>41645</v>
      </c>
      <c r="F239" t="s">
        <v>50</v>
      </c>
      <c r="G239" t="s">
        <v>465</v>
      </c>
      <c r="H239" t="s">
        <v>466</v>
      </c>
      <c r="I239" t="s">
        <v>26</v>
      </c>
      <c r="J239" t="s">
        <v>27</v>
      </c>
      <c r="K239" t="s">
        <v>1681</v>
      </c>
      <c r="L239" t="s">
        <v>104</v>
      </c>
      <c r="M239">
        <v>77340</v>
      </c>
      <c r="N239" t="s">
        <v>105</v>
      </c>
      <c r="O239" t="s">
        <v>6116</v>
      </c>
      <c r="P239" t="s">
        <v>32</v>
      </c>
      <c r="Q239" t="s">
        <v>65</v>
      </c>
      <c r="R239" t="s">
        <v>6117</v>
      </c>
      <c r="S239">
        <v>141.41999999999999</v>
      </c>
      <c r="T239">
        <v>5</v>
      </c>
      <c r="U239">
        <v>0.6</v>
      </c>
      <c r="V239">
        <v>-187.38150000000002</v>
      </c>
    </row>
    <row r="240" spans="1:22" x14ac:dyDescent="0.25">
      <c r="A240">
        <v>8070</v>
      </c>
      <c r="B240" t="s">
        <v>9811</v>
      </c>
      <c r="C240">
        <v>2014</v>
      </c>
      <c r="D240" s="8">
        <v>41641</v>
      </c>
      <c r="E240" s="8">
        <v>41645</v>
      </c>
      <c r="F240" t="s">
        <v>50</v>
      </c>
      <c r="G240" t="s">
        <v>465</v>
      </c>
      <c r="H240" t="s">
        <v>466</v>
      </c>
      <c r="I240" t="s">
        <v>26</v>
      </c>
      <c r="J240" t="s">
        <v>27</v>
      </c>
      <c r="K240" t="s">
        <v>1681</v>
      </c>
      <c r="L240" t="s">
        <v>104</v>
      </c>
      <c r="M240">
        <v>77340</v>
      </c>
      <c r="N240" t="s">
        <v>105</v>
      </c>
      <c r="O240" t="s">
        <v>1629</v>
      </c>
      <c r="P240" t="s">
        <v>46</v>
      </c>
      <c r="Q240" t="s">
        <v>59</v>
      </c>
      <c r="R240" t="s">
        <v>1630</v>
      </c>
      <c r="S240">
        <v>454.56000000000006</v>
      </c>
      <c r="T240">
        <v>5</v>
      </c>
      <c r="U240">
        <v>0.2</v>
      </c>
      <c r="V240">
        <v>-107.95800000000004</v>
      </c>
    </row>
    <row r="241" spans="1:22" x14ac:dyDescent="0.25">
      <c r="A241">
        <v>6683</v>
      </c>
      <c r="B241" t="s">
        <v>9029</v>
      </c>
      <c r="C241">
        <v>2014</v>
      </c>
      <c r="D241" s="8">
        <v>41641</v>
      </c>
      <c r="E241" s="8">
        <v>41642</v>
      </c>
      <c r="F241" t="s">
        <v>188</v>
      </c>
      <c r="G241" t="s">
        <v>4207</v>
      </c>
      <c r="H241" t="s">
        <v>4208</v>
      </c>
      <c r="I241" t="s">
        <v>102</v>
      </c>
      <c r="J241" t="s">
        <v>27</v>
      </c>
      <c r="K241" t="s">
        <v>612</v>
      </c>
      <c r="L241" t="s">
        <v>114</v>
      </c>
      <c r="M241">
        <v>53132</v>
      </c>
      <c r="N241" t="s">
        <v>105</v>
      </c>
      <c r="O241" t="s">
        <v>2936</v>
      </c>
      <c r="P241" t="s">
        <v>46</v>
      </c>
      <c r="Q241" t="s">
        <v>75</v>
      </c>
      <c r="R241" t="s">
        <v>2937</v>
      </c>
      <c r="S241">
        <v>3.6</v>
      </c>
      <c r="T241">
        <v>2</v>
      </c>
      <c r="U241">
        <v>0</v>
      </c>
      <c r="V241">
        <v>1.728</v>
      </c>
    </row>
    <row r="242" spans="1:22" x14ac:dyDescent="0.25">
      <c r="A242">
        <v>4010</v>
      </c>
      <c r="B242" t="s">
        <v>7148</v>
      </c>
      <c r="C242">
        <v>2014</v>
      </c>
      <c r="D242" s="8">
        <v>41641</v>
      </c>
      <c r="E242" s="8">
        <v>41645</v>
      </c>
      <c r="F242" t="s">
        <v>50</v>
      </c>
      <c r="G242" t="s">
        <v>519</v>
      </c>
      <c r="H242" t="s">
        <v>520</v>
      </c>
      <c r="I242" t="s">
        <v>26</v>
      </c>
      <c r="J242" t="s">
        <v>27</v>
      </c>
      <c r="K242" t="s">
        <v>42</v>
      </c>
      <c r="L242" t="s">
        <v>43</v>
      </c>
      <c r="M242">
        <v>90036</v>
      </c>
      <c r="N242" t="s">
        <v>44</v>
      </c>
      <c r="O242" t="s">
        <v>7149</v>
      </c>
      <c r="P242" t="s">
        <v>32</v>
      </c>
      <c r="Q242" t="s">
        <v>65</v>
      </c>
      <c r="R242" t="s">
        <v>7150</v>
      </c>
      <c r="S242">
        <v>474.43</v>
      </c>
      <c r="T242">
        <v>11</v>
      </c>
      <c r="U242">
        <v>0</v>
      </c>
      <c r="V242">
        <v>199.26060000000004</v>
      </c>
    </row>
    <row r="243" spans="1:22" x14ac:dyDescent="0.25">
      <c r="A243">
        <v>849</v>
      </c>
      <c r="B243" t="s">
        <v>2625</v>
      </c>
      <c r="C243">
        <v>2014</v>
      </c>
      <c r="D243" s="8">
        <v>41641</v>
      </c>
      <c r="E243" s="8">
        <v>41646</v>
      </c>
      <c r="F243" t="s">
        <v>50</v>
      </c>
      <c r="G243" t="s">
        <v>2626</v>
      </c>
      <c r="H243" t="s">
        <v>2627</v>
      </c>
      <c r="I243" t="s">
        <v>26</v>
      </c>
      <c r="J243" t="s">
        <v>27</v>
      </c>
      <c r="K243" t="s">
        <v>2628</v>
      </c>
      <c r="L243" t="s">
        <v>498</v>
      </c>
      <c r="M243">
        <v>44052</v>
      </c>
      <c r="N243" t="s">
        <v>148</v>
      </c>
      <c r="O243" t="s">
        <v>2629</v>
      </c>
      <c r="P243" t="s">
        <v>32</v>
      </c>
      <c r="Q243" t="s">
        <v>65</v>
      </c>
      <c r="R243" t="s">
        <v>2630</v>
      </c>
      <c r="S243">
        <v>48.896000000000001</v>
      </c>
      <c r="T243">
        <v>4</v>
      </c>
      <c r="U243">
        <v>0.2</v>
      </c>
      <c r="V243">
        <v>8.5567999999999991</v>
      </c>
    </row>
    <row r="244" spans="1:22" x14ac:dyDescent="0.25">
      <c r="A244">
        <v>9686</v>
      </c>
      <c r="B244" t="s">
        <v>10777</v>
      </c>
      <c r="C244">
        <v>2014</v>
      </c>
      <c r="D244" s="8">
        <v>41642</v>
      </c>
      <c r="E244" s="8">
        <v>41644</v>
      </c>
      <c r="F244" t="s">
        <v>23</v>
      </c>
      <c r="G244" t="s">
        <v>9583</v>
      </c>
      <c r="H244" t="s">
        <v>9584</v>
      </c>
      <c r="I244" t="s">
        <v>41</v>
      </c>
      <c r="J244" t="s">
        <v>27</v>
      </c>
      <c r="K244" t="s">
        <v>42</v>
      </c>
      <c r="L244" t="s">
        <v>43</v>
      </c>
      <c r="M244">
        <v>90032</v>
      </c>
      <c r="N244" t="s">
        <v>44</v>
      </c>
      <c r="O244" t="s">
        <v>5541</v>
      </c>
      <c r="P244" t="s">
        <v>71</v>
      </c>
      <c r="Q244" t="s">
        <v>161</v>
      </c>
      <c r="R244" t="s">
        <v>5542</v>
      </c>
      <c r="S244">
        <v>16.59</v>
      </c>
      <c r="T244">
        <v>1</v>
      </c>
      <c r="U244">
        <v>0</v>
      </c>
      <c r="V244">
        <v>5.8064999999999998</v>
      </c>
    </row>
    <row r="245" spans="1:22" x14ac:dyDescent="0.25">
      <c r="A245">
        <v>8364</v>
      </c>
      <c r="B245" t="s">
        <v>9977</v>
      </c>
      <c r="C245">
        <v>2014</v>
      </c>
      <c r="D245" s="8">
        <v>41642</v>
      </c>
      <c r="E245" s="8">
        <v>41644</v>
      </c>
      <c r="F245" t="s">
        <v>23</v>
      </c>
      <c r="G245" t="s">
        <v>8649</v>
      </c>
      <c r="H245" t="s">
        <v>8650</v>
      </c>
      <c r="I245" t="s">
        <v>26</v>
      </c>
      <c r="J245" t="s">
        <v>27</v>
      </c>
      <c r="K245" t="s">
        <v>4172</v>
      </c>
      <c r="L245" t="s">
        <v>104</v>
      </c>
      <c r="M245">
        <v>79907</v>
      </c>
      <c r="N245" t="s">
        <v>105</v>
      </c>
      <c r="O245" t="s">
        <v>6094</v>
      </c>
      <c r="P245" t="s">
        <v>46</v>
      </c>
      <c r="Q245" t="s">
        <v>59</v>
      </c>
      <c r="R245" t="s">
        <v>6095</v>
      </c>
      <c r="S245">
        <v>372.14400000000001</v>
      </c>
      <c r="T245">
        <v>3</v>
      </c>
      <c r="U245">
        <v>0.2</v>
      </c>
      <c r="V245">
        <v>27.910800000000009</v>
      </c>
    </row>
    <row r="246" spans="1:22" x14ac:dyDescent="0.25">
      <c r="A246">
        <v>8363</v>
      </c>
      <c r="B246" t="s">
        <v>9977</v>
      </c>
      <c r="C246">
        <v>2014</v>
      </c>
      <c r="D246" s="8">
        <v>41642</v>
      </c>
      <c r="E246" s="8">
        <v>41644</v>
      </c>
      <c r="F246" t="s">
        <v>23</v>
      </c>
      <c r="G246" t="s">
        <v>8649</v>
      </c>
      <c r="H246" t="s">
        <v>8650</v>
      </c>
      <c r="I246" t="s">
        <v>26</v>
      </c>
      <c r="J246" t="s">
        <v>27</v>
      </c>
      <c r="K246" t="s">
        <v>4172</v>
      </c>
      <c r="L246" t="s">
        <v>104</v>
      </c>
      <c r="M246">
        <v>79907</v>
      </c>
      <c r="N246" t="s">
        <v>105</v>
      </c>
      <c r="O246" t="s">
        <v>3804</v>
      </c>
      <c r="P246" t="s">
        <v>32</v>
      </c>
      <c r="Q246" t="s">
        <v>56</v>
      </c>
      <c r="R246" t="s">
        <v>3805</v>
      </c>
      <c r="S246">
        <v>913.43000000000006</v>
      </c>
      <c r="T246">
        <v>5</v>
      </c>
      <c r="U246">
        <v>0.3</v>
      </c>
      <c r="V246">
        <v>-169.63700000000009</v>
      </c>
    </row>
    <row r="247" spans="1:22" x14ac:dyDescent="0.25">
      <c r="A247">
        <v>8362</v>
      </c>
      <c r="B247" t="s">
        <v>9977</v>
      </c>
      <c r="C247">
        <v>2014</v>
      </c>
      <c r="D247" s="8">
        <v>41642</v>
      </c>
      <c r="E247" s="8">
        <v>41644</v>
      </c>
      <c r="F247" t="s">
        <v>23</v>
      </c>
      <c r="G247" t="s">
        <v>8649</v>
      </c>
      <c r="H247" t="s">
        <v>8650</v>
      </c>
      <c r="I247" t="s">
        <v>26</v>
      </c>
      <c r="J247" t="s">
        <v>27</v>
      </c>
      <c r="K247" t="s">
        <v>4172</v>
      </c>
      <c r="L247" t="s">
        <v>104</v>
      </c>
      <c r="M247">
        <v>79907</v>
      </c>
      <c r="N247" t="s">
        <v>105</v>
      </c>
      <c r="O247" t="s">
        <v>9621</v>
      </c>
      <c r="P247" t="s">
        <v>46</v>
      </c>
      <c r="Q247" t="s">
        <v>78</v>
      </c>
      <c r="R247" t="s">
        <v>9622</v>
      </c>
      <c r="S247">
        <v>5.4319999999999986</v>
      </c>
      <c r="T247">
        <v>2</v>
      </c>
      <c r="U247">
        <v>0.8</v>
      </c>
      <c r="V247">
        <v>-13.580000000000002</v>
      </c>
    </row>
    <row r="248" spans="1:22" x14ac:dyDescent="0.25">
      <c r="A248">
        <v>8361</v>
      </c>
      <c r="B248" t="s">
        <v>9977</v>
      </c>
      <c r="C248">
        <v>2014</v>
      </c>
      <c r="D248" s="8">
        <v>41642</v>
      </c>
      <c r="E248" s="8">
        <v>41644</v>
      </c>
      <c r="F248" t="s">
        <v>23</v>
      </c>
      <c r="G248" t="s">
        <v>8649</v>
      </c>
      <c r="H248" t="s">
        <v>8650</v>
      </c>
      <c r="I248" t="s">
        <v>26</v>
      </c>
      <c r="J248" t="s">
        <v>27</v>
      </c>
      <c r="K248" t="s">
        <v>4172</v>
      </c>
      <c r="L248" t="s">
        <v>104</v>
      </c>
      <c r="M248">
        <v>79907</v>
      </c>
      <c r="N248" t="s">
        <v>105</v>
      </c>
      <c r="O248" t="s">
        <v>4132</v>
      </c>
      <c r="P248" t="s">
        <v>46</v>
      </c>
      <c r="Q248" t="s">
        <v>68</v>
      </c>
      <c r="R248" t="s">
        <v>4133</v>
      </c>
      <c r="S248">
        <v>31.744</v>
      </c>
      <c r="T248">
        <v>2</v>
      </c>
      <c r="U248">
        <v>0.2</v>
      </c>
      <c r="V248">
        <v>3.9679999999999964</v>
      </c>
    </row>
    <row r="249" spans="1:22" x14ac:dyDescent="0.25">
      <c r="A249">
        <v>1343</v>
      </c>
      <c r="B249" t="s">
        <v>3702</v>
      </c>
      <c r="C249">
        <v>2014</v>
      </c>
      <c r="D249" s="8">
        <v>41642</v>
      </c>
      <c r="E249" s="8">
        <v>41644</v>
      </c>
      <c r="F249" t="s">
        <v>188</v>
      </c>
      <c r="G249" t="s">
        <v>3703</v>
      </c>
      <c r="H249" t="s">
        <v>3704</v>
      </c>
      <c r="I249" t="s">
        <v>41</v>
      </c>
      <c r="J249" t="s">
        <v>27</v>
      </c>
      <c r="K249" t="s">
        <v>1521</v>
      </c>
      <c r="L249" t="s">
        <v>88</v>
      </c>
      <c r="M249">
        <v>28540</v>
      </c>
      <c r="N249" t="s">
        <v>30</v>
      </c>
      <c r="O249" t="s">
        <v>168</v>
      </c>
      <c r="P249" t="s">
        <v>46</v>
      </c>
      <c r="Q249" t="s">
        <v>75</v>
      </c>
      <c r="R249" t="s">
        <v>169</v>
      </c>
      <c r="S249">
        <v>28.854000000000006</v>
      </c>
      <c r="T249">
        <v>6</v>
      </c>
      <c r="U249">
        <v>0.7</v>
      </c>
      <c r="V249">
        <v>-21.159599999999998</v>
      </c>
    </row>
    <row r="250" spans="1:22" x14ac:dyDescent="0.25">
      <c r="A250">
        <v>1342</v>
      </c>
      <c r="B250" t="s">
        <v>3702</v>
      </c>
      <c r="C250">
        <v>2014</v>
      </c>
      <c r="D250" s="8">
        <v>41642</v>
      </c>
      <c r="E250" s="8">
        <v>41644</v>
      </c>
      <c r="F250" t="s">
        <v>188</v>
      </c>
      <c r="G250" t="s">
        <v>3703</v>
      </c>
      <c r="H250" t="s">
        <v>3704</v>
      </c>
      <c r="I250" t="s">
        <v>41</v>
      </c>
      <c r="J250" t="s">
        <v>27</v>
      </c>
      <c r="K250" t="s">
        <v>1521</v>
      </c>
      <c r="L250" t="s">
        <v>88</v>
      </c>
      <c r="M250">
        <v>28540</v>
      </c>
      <c r="N250" t="s">
        <v>30</v>
      </c>
      <c r="O250" t="s">
        <v>3366</v>
      </c>
      <c r="P250" t="s">
        <v>46</v>
      </c>
      <c r="Q250" t="s">
        <v>75</v>
      </c>
      <c r="R250" t="s">
        <v>3367</v>
      </c>
      <c r="S250">
        <v>15.66</v>
      </c>
      <c r="T250">
        <v>5</v>
      </c>
      <c r="U250">
        <v>0.7</v>
      </c>
      <c r="V250">
        <v>-12.527999999999995</v>
      </c>
    </row>
    <row r="251" spans="1:22" x14ac:dyDescent="0.25">
      <c r="A251">
        <v>1341</v>
      </c>
      <c r="B251" t="s">
        <v>3702</v>
      </c>
      <c r="C251">
        <v>2014</v>
      </c>
      <c r="D251" s="8">
        <v>41642</v>
      </c>
      <c r="E251" s="8">
        <v>41644</v>
      </c>
      <c r="F251" t="s">
        <v>188</v>
      </c>
      <c r="G251" t="s">
        <v>3703</v>
      </c>
      <c r="H251" t="s">
        <v>3704</v>
      </c>
      <c r="I251" t="s">
        <v>41</v>
      </c>
      <c r="J251" t="s">
        <v>27</v>
      </c>
      <c r="K251" t="s">
        <v>1521</v>
      </c>
      <c r="L251" t="s">
        <v>88</v>
      </c>
      <c r="M251">
        <v>28540</v>
      </c>
      <c r="N251" t="s">
        <v>30</v>
      </c>
      <c r="O251" t="s">
        <v>3705</v>
      </c>
      <c r="P251" t="s">
        <v>71</v>
      </c>
      <c r="Q251" t="s">
        <v>682</v>
      </c>
      <c r="R251" t="s">
        <v>3706</v>
      </c>
      <c r="S251">
        <v>695.7</v>
      </c>
      <c r="T251">
        <v>2</v>
      </c>
      <c r="U251">
        <v>0.5</v>
      </c>
      <c r="V251">
        <v>-27.827999999999975</v>
      </c>
    </row>
    <row r="252" spans="1:22" x14ac:dyDescent="0.25">
      <c r="A252">
        <v>9492</v>
      </c>
      <c r="B252" t="s">
        <v>10659</v>
      </c>
      <c r="C252">
        <v>2014</v>
      </c>
      <c r="D252" s="8">
        <v>41643</v>
      </c>
      <c r="E252" s="8">
        <v>41647</v>
      </c>
      <c r="F252" t="s">
        <v>50</v>
      </c>
      <c r="G252" t="s">
        <v>1734</v>
      </c>
      <c r="H252" t="s">
        <v>1735</v>
      </c>
      <c r="I252" t="s">
        <v>26</v>
      </c>
      <c r="J252" t="s">
        <v>27</v>
      </c>
      <c r="K252" t="s">
        <v>127</v>
      </c>
      <c r="L252" t="s">
        <v>43</v>
      </c>
      <c r="M252">
        <v>94110</v>
      </c>
      <c r="N252" t="s">
        <v>44</v>
      </c>
      <c r="O252" t="s">
        <v>5206</v>
      </c>
      <c r="P252" t="s">
        <v>46</v>
      </c>
      <c r="Q252" t="s">
        <v>68</v>
      </c>
      <c r="R252" t="s">
        <v>5207</v>
      </c>
      <c r="S252">
        <v>9.120000000000001</v>
      </c>
      <c r="T252">
        <v>3</v>
      </c>
      <c r="U252">
        <v>0</v>
      </c>
      <c r="V252">
        <v>3.1007999999999996</v>
      </c>
    </row>
    <row r="253" spans="1:22" x14ac:dyDescent="0.25">
      <c r="A253">
        <v>9491</v>
      </c>
      <c r="B253" t="s">
        <v>10659</v>
      </c>
      <c r="C253">
        <v>2014</v>
      </c>
      <c r="D253" s="8">
        <v>41643</v>
      </c>
      <c r="E253" s="8">
        <v>41647</v>
      </c>
      <c r="F253" t="s">
        <v>50</v>
      </c>
      <c r="G253" t="s">
        <v>1734</v>
      </c>
      <c r="H253" t="s">
        <v>1735</v>
      </c>
      <c r="I253" t="s">
        <v>26</v>
      </c>
      <c r="J253" t="s">
        <v>27</v>
      </c>
      <c r="K253" t="s">
        <v>127</v>
      </c>
      <c r="L253" t="s">
        <v>43</v>
      </c>
      <c r="M253">
        <v>94110</v>
      </c>
      <c r="N253" t="s">
        <v>44</v>
      </c>
      <c r="O253" t="s">
        <v>1511</v>
      </c>
      <c r="P253" t="s">
        <v>46</v>
      </c>
      <c r="Q253" t="s">
        <v>75</v>
      </c>
      <c r="R253" t="s">
        <v>1512</v>
      </c>
      <c r="S253">
        <v>2022.2720000000002</v>
      </c>
      <c r="T253">
        <v>8</v>
      </c>
      <c r="U253">
        <v>0.2</v>
      </c>
      <c r="V253">
        <v>682.5168000000001</v>
      </c>
    </row>
    <row r="254" spans="1:22" x14ac:dyDescent="0.25">
      <c r="A254">
        <v>5258</v>
      </c>
      <c r="B254" t="s">
        <v>8100</v>
      </c>
      <c r="C254">
        <v>2014</v>
      </c>
      <c r="D254" s="8">
        <v>41643</v>
      </c>
      <c r="E254" s="8">
        <v>41648</v>
      </c>
      <c r="F254" t="s">
        <v>50</v>
      </c>
      <c r="G254" t="s">
        <v>951</v>
      </c>
      <c r="H254" t="s">
        <v>952</v>
      </c>
      <c r="I254" t="s">
        <v>26</v>
      </c>
      <c r="J254" t="s">
        <v>27</v>
      </c>
      <c r="K254" t="s">
        <v>4981</v>
      </c>
      <c r="L254" t="s">
        <v>43</v>
      </c>
      <c r="M254">
        <v>91730</v>
      </c>
      <c r="N254" t="s">
        <v>44</v>
      </c>
      <c r="O254" t="s">
        <v>3249</v>
      </c>
      <c r="P254" t="s">
        <v>46</v>
      </c>
      <c r="Q254" t="s">
        <v>90</v>
      </c>
      <c r="R254" t="s">
        <v>3250</v>
      </c>
      <c r="S254">
        <v>38.880000000000003</v>
      </c>
      <c r="T254">
        <v>6</v>
      </c>
      <c r="U254">
        <v>0</v>
      </c>
      <c r="V254">
        <v>18.662400000000002</v>
      </c>
    </row>
    <row r="255" spans="1:22" x14ac:dyDescent="0.25">
      <c r="A255">
        <v>4937</v>
      </c>
      <c r="B255" t="s">
        <v>7880</v>
      </c>
      <c r="C255">
        <v>2014</v>
      </c>
      <c r="D255" s="8">
        <v>41646</v>
      </c>
      <c r="E255" s="8">
        <v>41653</v>
      </c>
      <c r="F255" t="s">
        <v>50</v>
      </c>
      <c r="G255" t="s">
        <v>4207</v>
      </c>
      <c r="H255" t="s">
        <v>4208</v>
      </c>
      <c r="I255" t="s">
        <v>102</v>
      </c>
      <c r="J255" t="s">
        <v>27</v>
      </c>
      <c r="K255" t="s">
        <v>7881</v>
      </c>
      <c r="L255" t="s">
        <v>358</v>
      </c>
      <c r="M255">
        <v>35401</v>
      </c>
      <c r="N255" t="s">
        <v>30</v>
      </c>
      <c r="O255" t="s">
        <v>2106</v>
      </c>
      <c r="P255" t="s">
        <v>46</v>
      </c>
      <c r="Q255" t="s">
        <v>75</v>
      </c>
      <c r="R255" t="s">
        <v>2107</v>
      </c>
      <c r="S255">
        <v>33.74</v>
      </c>
      <c r="T255">
        <v>7</v>
      </c>
      <c r="U255">
        <v>0</v>
      </c>
      <c r="V255">
        <v>15.5204</v>
      </c>
    </row>
    <row r="256" spans="1:22" x14ac:dyDescent="0.25">
      <c r="A256">
        <v>7375</v>
      </c>
      <c r="B256" t="s">
        <v>9450</v>
      </c>
      <c r="C256">
        <v>2014</v>
      </c>
      <c r="D256" s="8">
        <v>41647</v>
      </c>
      <c r="E256" s="8">
        <v>41649</v>
      </c>
      <c r="F256" t="s">
        <v>23</v>
      </c>
      <c r="G256" t="s">
        <v>3691</v>
      </c>
      <c r="H256" t="s">
        <v>3692</v>
      </c>
      <c r="I256" t="s">
        <v>26</v>
      </c>
      <c r="J256" t="s">
        <v>27</v>
      </c>
      <c r="K256" t="s">
        <v>1173</v>
      </c>
      <c r="L256" t="s">
        <v>43</v>
      </c>
      <c r="M256">
        <v>90805</v>
      </c>
      <c r="N256" t="s">
        <v>44</v>
      </c>
      <c r="O256" t="s">
        <v>2136</v>
      </c>
      <c r="P256" t="s">
        <v>46</v>
      </c>
      <c r="Q256" t="s">
        <v>269</v>
      </c>
      <c r="R256" t="s">
        <v>186</v>
      </c>
      <c r="S256">
        <v>7.89</v>
      </c>
      <c r="T256">
        <v>1</v>
      </c>
      <c r="U256">
        <v>0</v>
      </c>
      <c r="V256">
        <v>3.5504999999999995</v>
      </c>
    </row>
    <row r="257" spans="1:22" x14ac:dyDescent="0.25">
      <c r="A257">
        <v>7374</v>
      </c>
      <c r="B257" t="s">
        <v>9450</v>
      </c>
      <c r="C257">
        <v>2014</v>
      </c>
      <c r="D257" s="8">
        <v>41647</v>
      </c>
      <c r="E257" s="8">
        <v>41649</v>
      </c>
      <c r="F257" t="s">
        <v>23</v>
      </c>
      <c r="G257" t="s">
        <v>3691</v>
      </c>
      <c r="H257" t="s">
        <v>3692</v>
      </c>
      <c r="I257" t="s">
        <v>26</v>
      </c>
      <c r="J257" t="s">
        <v>27</v>
      </c>
      <c r="K257" t="s">
        <v>1173</v>
      </c>
      <c r="L257" t="s">
        <v>43</v>
      </c>
      <c r="M257">
        <v>90805</v>
      </c>
      <c r="N257" t="s">
        <v>44</v>
      </c>
      <c r="O257" t="s">
        <v>9094</v>
      </c>
      <c r="P257" t="s">
        <v>46</v>
      </c>
      <c r="Q257" t="s">
        <v>578</v>
      </c>
      <c r="R257" t="s">
        <v>9095</v>
      </c>
      <c r="S257">
        <v>110.11</v>
      </c>
      <c r="T257">
        <v>7</v>
      </c>
      <c r="U257">
        <v>0</v>
      </c>
      <c r="V257">
        <v>31.931899999999988</v>
      </c>
    </row>
    <row r="258" spans="1:22" x14ac:dyDescent="0.25">
      <c r="A258">
        <v>7373</v>
      </c>
      <c r="B258" t="s">
        <v>9450</v>
      </c>
      <c r="C258">
        <v>2014</v>
      </c>
      <c r="D258" s="8">
        <v>41647</v>
      </c>
      <c r="E258" s="8">
        <v>41649</v>
      </c>
      <c r="F258" t="s">
        <v>23</v>
      </c>
      <c r="G258" t="s">
        <v>3691</v>
      </c>
      <c r="H258" t="s">
        <v>3692</v>
      </c>
      <c r="I258" t="s">
        <v>26</v>
      </c>
      <c r="J258" t="s">
        <v>27</v>
      </c>
      <c r="K258" t="s">
        <v>1173</v>
      </c>
      <c r="L258" t="s">
        <v>43</v>
      </c>
      <c r="M258">
        <v>90805</v>
      </c>
      <c r="N258" t="s">
        <v>44</v>
      </c>
      <c r="O258" t="s">
        <v>6446</v>
      </c>
      <c r="P258" t="s">
        <v>46</v>
      </c>
      <c r="Q258" t="s">
        <v>59</v>
      </c>
      <c r="R258" t="s">
        <v>6447</v>
      </c>
      <c r="S258">
        <v>61.019999999999996</v>
      </c>
      <c r="T258">
        <v>3</v>
      </c>
      <c r="U258">
        <v>0</v>
      </c>
      <c r="V258">
        <v>0.61019999999999541</v>
      </c>
    </row>
    <row r="259" spans="1:22" x14ac:dyDescent="0.25">
      <c r="A259">
        <v>7372</v>
      </c>
      <c r="B259" t="s">
        <v>9450</v>
      </c>
      <c r="C259">
        <v>2014</v>
      </c>
      <c r="D259" s="8">
        <v>41647</v>
      </c>
      <c r="E259" s="8">
        <v>41649</v>
      </c>
      <c r="F259" t="s">
        <v>23</v>
      </c>
      <c r="G259" t="s">
        <v>3691</v>
      </c>
      <c r="H259" t="s">
        <v>3692</v>
      </c>
      <c r="I259" t="s">
        <v>26</v>
      </c>
      <c r="J259" t="s">
        <v>27</v>
      </c>
      <c r="K259" t="s">
        <v>1173</v>
      </c>
      <c r="L259" t="s">
        <v>43</v>
      </c>
      <c r="M259">
        <v>90805</v>
      </c>
      <c r="N259" t="s">
        <v>44</v>
      </c>
      <c r="O259" t="s">
        <v>58</v>
      </c>
      <c r="P259" t="s">
        <v>46</v>
      </c>
      <c r="Q259" t="s">
        <v>59</v>
      </c>
      <c r="R259" t="s">
        <v>60</v>
      </c>
      <c r="S259">
        <v>153.78</v>
      </c>
      <c r="T259">
        <v>11</v>
      </c>
      <c r="U259">
        <v>0</v>
      </c>
      <c r="V259">
        <v>44.596199999999996</v>
      </c>
    </row>
    <row r="260" spans="1:22" x14ac:dyDescent="0.25">
      <c r="A260">
        <v>2121</v>
      </c>
      <c r="B260" t="s">
        <v>5027</v>
      </c>
      <c r="C260">
        <v>2014</v>
      </c>
      <c r="D260" s="8">
        <v>41647</v>
      </c>
      <c r="E260" s="8">
        <v>41653</v>
      </c>
      <c r="F260" t="s">
        <v>50</v>
      </c>
      <c r="G260" t="s">
        <v>3902</v>
      </c>
      <c r="H260" t="s">
        <v>3903</v>
      </c>
      <c r="I260" t="s">
        <v>26</v>
      </c>
      <c r="J260" t="s">
        <v>27</v>
      </c>
      <c r="K260" t="s">
        <v>5028</v>
      </c>
      <c r="L260" t="s">
        <v>54</v>
      </c>
      <c r="M260">
        <v>32174</v>
      </c>
      <c r="N260" t="s">
        <v>30</v>
      </c>
      <c r="O260" t="s">
        <v>2913</v>
      </c>
      <c r="P260" t="s">
        <v>46</v>
      </c>
      <c r="Q260" t="s">
        <v>75</v>
      </c>
      <c r="R260" t="s">
        <v>2914</v>
      </c>
      <c r="S260">
        <v>2.8080000000000007</v>
      </c>
      <c r="T260">
        <v>3</v>
      </c>
      <c r="U260">
        <v>0.7</v>
      </c>
      <c r="V260">
        <v>-1.9656000000000002</v>
      </c>
    </row>
    <row r="261" spans="1:22" x14ac:dyDescent="0.25">
      <c r="A261">
        <v>978</v>
      </c>
      <c r="B261" t="s">
        <v>2938</v>
      </c>
      <c r="C261">
        <v>2014</v>
      </c>
      <c r="D261" s="8">
        <v>41647</v>
      </c>
      <c r="E261" s="8">
        <v>41650</v>
      </c>
      <c r="F261" t="s">
        <v>188</v>
      </c>
      <c r="G261" t="s">
        <v>2546</v>
      </c>
      <c r="H261" t="s">
        <v>2547</v>
      </c>
      <c r="I261" t="s">
        <v>41</v>
      </c>
      <c r="J261" t="s">
        <v>27</v>
      </c>
      <c r="K261" t="s">
        <v>880</v>
      </c>
      <c r="L261" t="s">
        <v>238</v>
      </c>
      <c r="M261">
        <v>48205</v>
      </c>
      <c r="N261" t="s">
        <v>105</v>
      </c>
      <c r="O261" t="s">
        <v>681</v>
      </c>
      <c r="P261" t="s">
        <v>71</v>
      </c>
      <c r="Q261" t="s">
        <v>682</v>
      </c>
      <c r="R261" t="s">
        <v>683</v>
      </c>
      <c r="S261">
        <v>3059.982</v>
      </c>
      <c r="T261">
        <v>2</v>
      </c>
      <c r="U261">
        <v>0.1</v>
      </c>
      <c r="V261">
        <v>679.99599999999964</v>
      </c>
    </row>
    <row r="262" spans="1:22" x14ac:dyDescent="0.25">
      <c r="A262">
        <v>2290</v>
      </c>
      <c r="B262" t="s">
        <v>5299</v>
      </c>
      <c r="C262">
        <v>2014</v>
      </c>
      <c r="D262" s="8">
        <v>41648</v>
      </c>
      <c r="E262" s="8">
        <v>41651</v>
      </c>
      <c r="F262" t="s">
        <v>188</v>
      </c>
      <c r="G262" t="s">
        <v>5300</v>
      </c>
      <c r="H262" t="s">
        <v>5301</v>
      </c>
      <c r="I262" t="s">
        <v>41</v>
      </c>
      <c r="J262" t="s">
        <v>27</v>
      </c>
      <c r="K262" t="s">
        <v>95</v>
      </c>
      <c r="L262" t="s">
        <v>96</v>
      </c>
      <c r="M262">
        <v>98115</v>
      </c>
      <c r="N262" t="s">
        <v>44</v>
      </c>
      <c r="O262" t="s">
        <v>5302</v>
      </c>
      <c r="P262" t="s">
        <v>32</v>
      </c>
      <c r="Q262" t="s">
        <v>56</v>
      </c>
      <c r="R262" t="s">
        <v>5303</v>
      </c>
      <c r="S262">
        <v>892.98</v>
      </c>
      <c r="T262">
        <v>2</v>
      </c>
      <c r="U262">
        <v>0</v>
      </c>
      <c r="V262">
        <v>80.368200000000002</v>
      </c>
    </row>
    <row r="263" spans="1:22" x14ac:dyDescent="0.25">
      <c r="A263">
        <v>7221</v>
      </c>
      <c r="B263" t="s">
        <v>9354</v>
      </c>
      <c r="C263">
        <v>2014</v>
      </c>
      <c r="D263" s="8">
        <v>41649</v>
      </c>
      <c r="E263" s="8">
        <v>41653</v>
      </c>
      <c r="F263" t="s">
        <v>50</v>
      </c>
      <c r="G263" t="s">
        <v>3723</v>
      </c>
      <c r="H263" t="s">
        <v>3724</v>
      </c>
      <c r="I263" t="s">
        <v>26</v>
      </c>
      <c r="J263" t="s">
        <v>27</v>
      </c>
      <c r="K263" t="s">
        <v>146</v>
      </c>
      <c r="L263" t="s">
        <v>147</v>
      </c>
      <c r="M263">
        <v>19140</v>
      </c>
      <c r="N263" t="s">
        <v>148</v>
      </c>
      <c r="O263" t="s">
        <v>2209</v>
      </c>
      <c r="P263" t="s">
        <v>46</v>
      </c>
      <c r="Q263" t="s">
        <v>75</v>
      </c>
      <c r="R263" t="s">
        <v>2210</v>
      </c>
      <c r="S263">
        <v>274.49100000000004</v>
      </c>
      <c r="T263">
        <v>3</v>
      </c>
      <c r="U263">
        <v>0.7</v>
      </c>
      <c r="V263">
        <v>-228.74250000000006</v>
      </c>
    </row>
    <row r="264" spans="1:22" x14ac:dyDescent="0.25">
      <c r="A264">
        <v>8641</v>
      </c>
      <c r="B264" t="s">
        <v>10156</v>
      </c>
      <c r="C264">
        <v>2014</v>
      </c>
      <c r="D264" s="8">
        <v>41652</v>
      </c>
      <c r="E264" s="8">
        <v>41656</v>
      </c>
      <c r="F264" t="s">
        <v>50</v>
      </c>
      <c r="G264" t="s">
        <v>910</v>
      </c>
      <c r="H264" t="s">
        <v>911</v>
      </c>
      <c r="I264" t="s">
        <v>41</v>
      </c>
      <c r="J264" t="s">
        <v>27</v>
      </c>
      <c r="K264" t="s">
        <v>815</v>
      </c>
      <c r="L264" t="s">
        <v>104</v>
      </c>
      <c r="M264">
        <v>75217</v>
      </c>
      <c r="N264" t="s">
        <v>105</v>
      </c>
      <c r="O264" t="s">
        <v>2691</v>
      </c>
      <c r="P264" t="s">
        <v>46</v>
      </c>
      <c r="Q264" t="s">
        <v>75</v>
      </c>
      <c r="R264" t="s">
        <v>2692</v>
      </c>
      <c r="S264">
        <v>760.97999999999979</v>
      </c>
      <c r="T264">
        <v>5</v>
      </c>
      <c r="U264">
        <v>0.8</v>
      </c>
      <c r="V264">
        <v>-1141.47</v>
      </c>
    </row>
    <row r="265" spans="1:22" x14ac:dyDescent="0.25">
      <c r="A265">
        <v>5900</v>
      </c>
      <c r="B265" t="s">
        <v>8566</v>
      </c>
      <c r="C265">
        <v>2014</v>
      </c>
      <c r="D265" s="8">
        <v>41652</v>
      </c>
      <c r="E265" s="8">
        <v>41656</v>
      </c>
      <c r="F265" t="s">
        <v>50</v>
      </c>
      <c r="G265" t="s">
        <v>2679</v>
      </c>
      <c r="H265" t="s">
        <v>2680</v>
      </c>
      <c r="I265" t="s">
        <v>41</v>
      </c>
      <c r="J265" t="s">
        <v>27</v>
      </c>
      <c r="K265" t="s">
        <v>127</v>
      </c>
      <c r="L265" t="s">
        <v>43</v>
      </c>
      <c r="M265">
        <v>94110</v>
      </c>
      <c r="N265" t="s">
        <v>44</v>
      </c>
      <c r="O265" t="s">
        <v>4687</v>
      </c>
      <c r="P265" t="s">
        <v>46</v>
      </c>
      <c r="Q265" t="s">
        <v>173</v>
      </c>
      <c r="R265" t="s">
        <v>186</v>
      </c>
      <c r="S265">
        <v>9.7799999999999994</v>
      </c>
      <c r="T265">
        <v>1</v>
      </c>
      <c r="U265">
        <v>0</v>
      </c>
      <c r="V265">
        <v>4.8899999999999997</v>
      </c>
    </row>
    <row r="266" spans="1:22" x14ac:dyDescent="0.25">
      <c r="A266">
        <v>1847</v>
      </c>
      <c r="B266" t="s">
        <v>4627</v>
      </c>
      <c r="C266">
        <v>2014</v>
      </c>
      <c r="D266" s="8">
        <v>41652</v>
      </c>
      <c r="E266" s="8">
        <v>41657</v>
      </c>
      <c r="F266" t="s">
        <v>23</v>
      </c>
      <c r="G266" t="s">
        <v>4452</v>
      </c>
      <c r="H266" t="s">
        <v>4453</v>
      </c>
      <c r="I266" t="s">
        <v>102</v>
      </c>
      <c r="J266" t="s">
        <v>27</v>
      </c>
      <c r="K266" t="s">
        <v>96</v>
      </c>
      <c r="L266" t="s">
        <v>3034</v>
      </c>
      <c r="M266">
        <v>20016</v>
      </c>
      <c r="N266" t="s">
        <v>148</v>
      </c>
      <c r="O266" t="s">
        <v>4628</v>
      </c>
      <c r="P266" t="s">
        <v>32</v>
      </c>
      <c r="Q266" t="s">
        <v>65</v>
      </c>
      <c r="R266" t="s">
        <v>4629</v>
      </c>
      <c r="S266">
        <v>37.68</v>
      </c>
      <c r="T266">
        <v>2</v>
      </c>
      <c r="U266">
        <v>0</v>
      </c>
      <c r="V266">
        <v>15.825600000000001</v>
      </c>
    </row>
    <row r="267" spans="1:22" x14ac:dyDescent="0.25">
      <c r="A267">
        <v>1846</v>
      </c>
      <c r="B267" t="s">
        <v>4627</v>
      </c>
      <c r="C267">
        <v>2014</v>
      </c>
      <c r="D267" s="8">
        <v>41652</v>
      </c>
      <c r="E267" s="8">
        <v>41657</v>
      </c>
      <c r="F267" t="s">
        <v>23</v>
      </c>
      <c r="G267" t="s">
        <v>4452</v>
      </c>
      <c r="H267" t="s">
        <v>4453</v>
      </c>
      <c r="I267" t="s">
        <v>102</v>
      </c>
      <c r="J267" t="s">
        <v>27</v>
      </c>
      <c r="K267" t="s">
        <v>96</v>
      </c>
      <c r="L267" t="s">
        <v>3034</v>
      </c>
      <c r="M267">
        <v>20016</v>
      </c>
      <c r="N267" t="s">
        <v>148</v>
      </c>
      <c r="O267" t="s">
        <v>567</v>
      </c>
      <c r="P267" t="s">
        <v>46</v>
      </c>
      <c r="Q267" t="s">
        <v>90</v>
      </c>
      <c r="R267" t="s">
        <v>568</v>
      </c>
      <c r="S267">
        <v>40.08</v>
      </c>
      <c r="T267">
        <v>6</v>
      </c>
      <c r="U267">
        <v>0</v>
      </c>
      <c r="V267">
        <v>19.238399999999999</v>
      </c>
    </row>
    <row r="268" spans="1:22" x14ac:dyDescent="0.25">
      <c r="A268">
        <v>6622</v>
      </c>
      <c r="B268" t="s">
        <v>8992</v>
      </c>
      <c r="C268">
        <v>2014</v>
      </c>
      <c r="D268" s="8">
        <v>41653</v>
      </c>
      <c r="E268" s="8">
        <v>41658</v>
      </c>
      <c r="F268" t="s">
        <v>23</v>
      </c>
      <c r="G268" t="s">
        <v>3665</v>
      </c>
      <c r="H268" t="s">
        <v>3666</v>
      </c>
      <c r="I268" t="s">
        <v>41</v>
      </c>
      <c r="J268" t="s">
        <v>27</v>
      </c>
      <c r="K268" t="s">
        <v>318</v>
      </c>
      <c r="L268" t="s">
        <v>596</v>
      </c>
      <c r="M268">
        <v>65807</v>
      </c>
      <c r="N268" t="s">
        <v>105</v>
      </c>
      <c r="O268" t="s">
        <v>6698</v>
      </c>
      <c r="P268" t="s">
        <v>32</v>
      </c>
      <c r="Q268" t="s">
        <v>33</v>
      </c>
      <c r="R268" t="s">
        <v>6699</v>
      </c>
      <c r="S268">
        <v>212.94</v>
      </c>
      <c r="T268">
        <v>3</v>
      </c>
      <c r="U268">
        <v>0</v>
      </c>
      <c r="V268">
        <v>53.235000000000014</v>
      </c>
    </row>
    <row r="269" spans="1:22" x14ac:dyDescent="0.25">
      <c r="A269">
        <v>6621</v>
      </c>
      <c r="B269" t="s">
        <v>8992</v>
      </c>
      <c r="C269">
        <v>2014</v>
      </c>
      <c r="D269" s="8">
        <v>41653</v>
      </c>
      <c r="E269" s="8">
        <v>41658</v>
      </c>
      <c r="F269" t="s">
        <v>23</v>
      </c>
      <c r="G269" t="s">
        <v>3665</v>
      </c>
      <c r="H269" t="s">
        <v>3666</v>
      </c>
      <c r="I269" t="s">
        <v>41</v>
      </c>
      <c r="J269" t="s">
        <v>27</v>
      </c>
      <c r="K269" t="s">
        <v>318</v>
      </c>
      <c r="L269" t="s">
        <v>596</v>
      </c>
      <c r="M269">
        <v>65807</v>
      </c>
      <c r="N269" t="s">
        <v>105</v>
      </c>
      <c r="O269" t="s">
        <v>1800</v>
      </c>
      <c r="P269" t="s">
        <v>46</v>
      </c>
      <c r="Q269" t="s">
        <v>578</v>
      </c>
      <c r="R269" t="s">
        <v>1801</v>
      </c>
      <c r="S269">
        <v>4164.0499999999993</v>
      </c>
      <c r="T269">
        <v>5</v>
      </c>
      <c r="U269">
        <v>0</v>
      </c>
      <c r="V269">
        <v>83.281000000000063</v>
      </c>
    </row>
    <row r="270" spans="1:22" x14ac:dyDescent="0.25">
      <c r="A270">
        <v>6620</v>
      </c>
      <c r="B270" t="s">
        <v>8992</v>
      </c>
      <c r="C270">
        <v>2014</v>
      </c>
      <c r="D270" s="8">
        <v>41653</v>
      </c>
      <c r="E270" s="8">
        <v>41658</v>
      </c>
      <c r="F270" t="s">
        <v>23</v>
      </c>
      <c r="G270" t="s">
        <v>3665</v>
      </c>
      <c r="H270" t="s">
        <v>3666</v>
      </c>
      <c r="I270" t="s">
        <v>41</v>
      </c>
      <c r="J270" t="s">
        <v>27</v>
      </c>
      <c r="K270" t="s">
        <v>318</v>
      </c>
      <c r="L270" t="s">
        <v>596</v>
      </c>
      <c r="M270">
        <v>65807</v>
      </c>
      <c r="N270" t="s">
        <v>105</v>
      </c>
      <c r="O270" t="s">
        <v>8358</v>
      </c>
      <c r="P270" t="s">
        <v>46</v>
      </c>
      <c r="Q270" t="s">
        <v>68</v>
      </c>
      <c r="R270" t="s">
        <v>8359</v>
      </c>
      <c r="S270">
        <v>209.94</v>
      </c>
      <c r="T270">
        <v>6</v>
      </c>
      <c r="U270">
        <v>0</v>
      </c>
      <c r="V270">
        <v>54.584400000000002</v>
      </c>
    </row>
    <row r="271" spans="1:22" x14ac:dyDescent="0.25">
      <c r="A271">
        <v>6619</v>
      </c>
      <c r="B271" t="s">
        <v>8992</v>
      </c>
      <c r="C271">
        <v>2014</v>
      </c>
      <c r="D271" s="8">
        <v>41653</v>
      </c>
      <c r="E271" s="8">
        <v>41658</v>
      </c>
      <c r="F271" t="s">
        <v>23</v>
      </c>
      <c r="G271" t="s">
        <v>3665</v>
      </c>
      <c r="H271" t="s">
        <v>3666</v>
      </c>
      <c r="I271" t="s">
        <v>41</v>
      </c>
      <c r="J271" t="s">
        <v>27</v>
      </c>
      <c r="K271" t="s">
        <v>318</v>
      </c>
      <c r="L271" t="s">
        <v>596</v>
      </c>
      <c r="M271">
        <v>65807</v>
      </c>
      <c r="N271" t="s">
        <v>105</v>
      </c>
      <c r="O271" t="s">
        <v>5530</v>
      </c>
      <c r="P271" t="s">
        <v>46</v>
      </c>
      <c r="Q271" t="s">
        <v>90</v>
      </c>
      <c r="R271" t="s">
        <v>5531</v>
      </c>
      <c r="S271">
        <v>32.400000000000006</v>
      </c>
      <c r="T271">
        <v>5</v>
      </c>
      <c r="U271">
        <v>0</v>
      </c>
      <c r="V271">
        <v>15.552000000000001</v>
      </c>
    </row>
    <row r="272" spans="1:22" x14ac:dyDescent="0.25">
      <c r="A272">
        <v>9866</v>
      </c>
      <c r="B272" t="s">
        <v>10865</v>
      </c>
      <c r="C272">
        <v>2014</v>
      </c>
      <c r="D272" s="8">
        <v>41654</v>
      </c>
      <c r="E272" s="8">
        <v>41660</v>
      </c>
      <c r="F272" t="s">
        <v>50</v>
      </c>
      <c r="G272" t="s">
        <v>3044</v>
      </c>
      <c r="H272" t="s">
        <v>3045</v>
      </c>
      <c r="I272" t="s">
        <v>102</v>
      </c>
      <c r="J272" t="s">
        <v>27</v>
      </c>
      <c r="K272" t="s">
        <v>1464</v>
      </c>
      <c r="L272" t="s">
        <v>254</v>
      </c>
      <c r="M272">
        <v>47374</v>
      </c>
      <c r="N272" t="s">
        <v>105</v>
      </c>
      <c r="O272" t="s">
        <v>4745</v>
      </c>
      <c r="P272" t="s">
        <v>32</v>
      </c>
      <c r="Q272" t="s">
        <v>65</v>
      </c>
      <c r="R272" t="s">
        <v>4746</v>
      </c>
      <c r="S272">
        <v>18.96</v>
      </c>
      <c r="T272">
        <v>2</v>
      </c>
      <c r="U272">
        <v>0</v>
      </c>
      <c r="V272">
        <v>8.532</v>
      </c>
    </row>
    <row r="273" spans="1:22" x14ac:dyDescent="0.25">
      <c r="A273">
        <v>9865</v>
      </c>
      <c r="B273" t="s">
        <v>10865</v>
      </c>
      <c r="C273">
        <v>2014</v>
      </c>
      <c r="D273" s="8">
        <v>41654</v>
      </c>
      <c r="E273" s="8">
        <v>41660</v>
      </c>
      <c r="F273" t="s">
        <v>50</v>
      </c>
      <c r="G273" t="s">
        <v>3044</v>
      </c>
      <c r="H273" t="s">
        <v>3045</v>
      </c>
      <c r="I273" t="s">
        <v>102</v>
      </c>
      <c r="J273" t="s">
        <v>27</v>
      </c>
      <c r="K273" t="s">
        <v>1464</v>
      </c>
      <c r="L273" t="s">
        <v>254</v>
      </c>
      <c r="M273">
        <v>47374</v>
      </c>
      <c r="N273" t="s">
        <v>105</v>
      </c>
      <c r="O273" t="s">
        <v>992</v>
      </c>
      <c r="P273" t="s">
        <v>71</v>
      </c>
      <c r="Q273" t="s">
        <v>161</v>
      </c>
      <c r="R273" t="s">
        <v>993</v>
      </c>
      <c r="S273">
        <v>159.80000000000001</v>
      </c>
      <c r="T273">
        <v>4</v>
      </c>
      <c r="U273">
        <v>0</v>
      </c>
      <c r="V273">
        <v>70.312000000000012</v>
      </c>
    </row>
    <row r="274" spans="1:22" x14ac:dyDescent="0.25">
      <c r="A274">
        <v>9864</v>
      </c>
      <c r="B274" t="s">
        <v>10865</v>
      </c>
      <c r="C274">
        <v>2014</v>
      </c>
      <c r="D274" s="8">
        <v>41654</v>
      </c>
      <c r="E274" s="8">
        <v>41660</v>
      </c>
      <c r="F274" t="s">
        <v>50</v>
      </c>
      <c r="G274" t="s">
        <v>3044</v>
      </c>
      <c r="H274" t="s">
        <v>3045</v>
      </c>
      <c r="I274" t="s">
        <v>102</v>
      </c>
      <c r="J274" t="s">
        <v>27</v>
      </c>
      <c r="K274" t="s">
        <v>1464</v>
      </c>
      <c r="L274" t="s">
        <v>254</v>
      </c>
      <c r="M274">
        <v>47374</v>
      </c>
      <c r="N274" t="s">
        <v>105</v>
      </c>
      <c r="O274" t="s">
        <v>2943</v>
      </c>
      <c r="P274" t="s">
        <v>46</v>
      </c>
      <c r="Q274" t="s">
        <v>90</v>
      </c>
      <c r="R274" t="s">
        <v>2944</v>
      </c>
      <c r="S274">
        <v>11.34</v>
      </c>
      <c r="T274">
        <v>1</v>
      </c>
      <c r="U274">
        <v>0</v>
      </c>
      <c r="V274">
        <v>5.5565999999999995</v>
      </c>
    </row>
    <row r="275" spans="1:22" x14ac:dyDescent="0.25">
      <c r="A275">
        <v>9863</v>
      </c>
      <c r="B275" t="s">
        <v>10865</v>
      </c>
      <c r="C275">
        <v>2014</v>
      </c>
      <c r="D275" s="8">
        <v>41654</v>
      </c>
      <c r="E275" s="8">
        <v>41660</v>
      </c>
      <c r="F275" t="s">
        <v>50</v>
      </c>
      <c r="G275" t="s">
        <v>3044</v>
      </c>
      <c r="H275" t="s">
        <v>3045</v>
      </c>
      <c r="I275" t="s">
        <v>102</v>
      </c>
      <c r="J275" t="s">
        <v>27</v>
      </c>
      <c r="K275" t="s">
        <v>1464</v>
      </c>
      <c r="L275" t="s">
        <v>254</v>
      </c>
      <c r="M275">
        <v>47374</v>
      </c>
      <c r="N275" t="s">
        <v>105</v>
      </c>
      <c r="O275" t="s">
        <v>1657</v>
      </c>
      <c r="P275" t="s">
        <v>71</v>
      </c>
      <c r="Q275" t="s">
        <v>161</v>
      </c>
      <c r="R275" t="s">
        <v>1658</v>
      </c>
      <c r="S275">
        <v>12.12</v>
      </c>
      <c r="T275">
        <v>4</v>
      </c>
      <c r="U275">
        <v>0</v>
      </c>
      <c r="V275">
        <v>2.5451999999999995</v>
      </c>
    </row>
    <row r="276" spans="1:22" x14ac:dyDescent="0.25">
      <c r="A276">
        <v>9862</v>
      </c>
      <c r="B276" t="s">
        <v>10865</v>
      </c>
      <c r="C276">
        <v>2014</v>
      </c>
      <c r="D276" s="8">
        <v>41654</v>
      </c>
      <c r="E276" s="8">
        <v>41660</v>
      </c>
      <c r="F276" t="s">
        <v>50</v>
      </c>
      <c r="G276" t="s">
        <v>3044</v>
      </c>
      <c r="H276" t="s">
        <v>3045</v>
      </c>
      <c r="I276" t="s">
        <v>102</v>
      </c>
      <c r="J276" t="s">
        <v>27</v>
      </c>
      <c r="K276" t="s">
        <v>1464</v>
      </c>
      <c r="L276" t="s">
        <v>254</v>
      </c>
      <c r="M276">
        <v>47374</v>
      </c>
      <c r="N276" t="s">
        <v>105</v>
      </c>
      <c r="O276" t="s">
        <v>4772</v>
      </c>
      <c r="P276" t="s">
        <v>46</v>
      </c>
      <c r="Q276" t="s">
        <v>59</v>
      </c>
      <c r="R276" t="s">
        <v>186</v>
      </c>
      <c r="S276">
        <v>18.760000000000002</v>
      </c>
      <c r="T276">
        <v>2</v>
      </c>
      <c r="U276">
        <v>0</v>
      </c>
      <c r="V276">
        <v>5.2528000000000006</v>
      </c>
    </row>
    <row r="277" spans="1:22" x14ac:dyDescent="0.25">
      <c r="A277">
        <v>9861</v>
      </c>
      <c r="B277" t="s">
        <v>10865</v>
      </c>
      <c r="C277">
        <v>2014</v>
      </c>
      <c r="D277" s="8">
        <v>41654</v>
      </c>
      <c r="E277" s="8">
        <v>41660</v>
      </c>
      <c r="F277" t="s">
        <v>50</v>
      </c>
      <c r="G277" t="s">
        <v>3044</v>
      </c>
      <c r="H277" t="s">
        <v>3045</v>
      </c>
      <c r="I277" t="s">
        <v>102</v>
      </c>
      <c r="J277" t="s">
        <v>27</v>
      </c>
      <c r="K277" t="s">
        <v>1464</v>
      </c>
      <c r="L277" t="s">
        <v>254</v>
      </c>
      <c r="M277">
        <v>47374</v>
      </c>
      <c r="N277" t="s">
        <v>105</v>
      </c>
      <c r="O277" t="s">
        <v>4173</v>
      </c>
      <c r="P277" t="s">
        <v>71</v>
      </c>
      <c r="Q277" t="s">
        <v>72</v>
      </c>
      <c r="R277" t="s">
        <v>4174</v>
      </c>
      <c r="S277">
        <v>67.8</v>
      </c>
      <c r="T277">
        <v>4</v>
      </c>
      <c r="U277">
        <v>0</v>
      </c>
      <c r="V277">
        <v>1.3559999999999945</v>
      </c>
    </row>
    <row r="278" spans="1:22" x14ac:dyDescent="0.25">
      <c r="A278">
        <v>9860</v>
      </c>
      <c r="B278" t="s">
        <v>10865</v>
      </c>
      <c r="C278">
        <v>2014</v>
      </c>
      <c r="D278" s="8">
        <v>41654</v>
      </c>
      <c r="E278" s="8">
        <v>41660</v>
      </c>
      <c r="F278" t="s">
        <v>50</v>
      </c>
      <c r="G278" t="s">
        <v>3044</v>
      </c>
      <c r="H278" t="s">
        <v>3045</v>
      </c>
      <c r="I278" t="s">
        <v>102</v>
      </c>
      <c r="J278" t="s">
        <v>27</v>
      </c>
      <c r="K278" t="s">
        <v>1464</v>
      </c>
      <c r="L278" t="s">
        <v>254</v>
      </c>
      <c r="M278">
        <v>47374</v>
      </c>
      <c r="N278" t="s">
        <v>105</v>
      </c>
      <c r="O278" t="s">
        <v>1002</v>
      </c>
      <c r="P278" t="s">
        <v>46</v>
      </c>
      <c r="Q278" t="s">
        <v>269</v>
      </c>
      <c r="R278" t="s">
        <v>1003</v>
      </c>
      <c r="S278">
        <v>2.52</v>
      </c>
      <c r="T278">
        <v>2</v>
      </c>
      <c r="U278">
        <v>0</v>
      </c>
      <c r="V278">
        <v>0.1008</v>
      </c>
    </row>
    <row r="279" spans="1:22" x14ac:dyDescent="0.25">
      <c r="A279">
        <v>9859</v>
      </c>
      <c r="B279" t="s">
        <v>10865</v>
      </c>
      <c r="C279">
        <v>2014</v>
      </c>
      <c r="D279" s="8">
        <v>41654</v>
      </c>
      <c r="E279" s="8">
        <v>41660</v>
      </c>
      <c r="F279" t="s">
        <v>50</v>
      </c>
      <c r="G279" t="s">
        <v>3044</v>
      </c>
      <c r="H279" t="s">
        <v>3045</v>
      </c>
      <c r="I279" t="s">
        <v>102</v>
      </c>
      <c r="J279" t="s">
        <v>27</v>
      </c>
      <c r="K279" t="s">
        <v>1464</v>
      </c>
      <c r="L279" t="s">
        <v>254</v>
      </c>
      <c r="M279">
        <v>47374</v>
      </c>
      <c r="N279" t="s">
        <v>105</v>
      </c>
      <c r="O279" t="s">
        <v>635</v>
      </c>
      <c r="P279" t="s">
        <v>46</v>
      </c>
      <c r="Q279" t="s">
        <v>59</v>
      </c>
      <c r="R279" t="s">
        <v>636</v>
      </c>
      <c r="S279">
        <v>67.400000000000006</v>
      </c>
      <c r="T279">
        <v>5</v>
      </c>
      <c r="U279">
        <v>0</v>
      </c>
      <c r="V279">
        <v>17.523999999999997</v>
      </c>
    </row>
    <row r="280" spans="1:22" x14ac:dyDescent="0.25">
      <c r="A280">
        <v>6980</v>
      </c>
      <c r="B280" t="s">
        <v>9220</v>
      </c>
      <c r="C280">
        <v>2014</v>
      </c>
      <c r="D280" s="8">
        <v>41654</v>
      </c>
      <c r="E280" s="8">
        <v>41659</v>
      </c>
      <c r="F280" t="s">
        <v>50</v>
      </c>
      <c r="G280" t="s">
        <v>51</v>
      </c>
      <c r="H280" t="s">
        <v>52</v>
      </c>
      <c r="I280" t="s">
        <v>26</v>
      </c>
      <c r="J280" t="s">
        <v>27</v>
      </c>
      <c r="K280" t="s">
        <v>42</v>
      </c>
      <c r="L280" t="s">
        <v>43</v>
      </c>
      <c r="M280">
        <v>90036</v>
      </c>
      <c r="N280" t="s">
        <v>44</v>
      </c>
      <c r="O280" t="s">
        <v>7716</v>
      </c>
      <c r="P280" t="s">
        <v>46</v>
      </c>
      <c r="Q280" t="s">
        <v>90</v>
      </c>
      <c r="R280" t="s">
        <v>7717</v>
      </c>
      <c r="S280">
        <v>154.9</v>
      </c>
      <c r="T280">
        <v>5</v>
      </c>
      <c r="U280">
        <v>0</v>
      </c>
      <c r="V280">
        <v>69.704999999999998</v>
      </c>
    </row>
    <row r="281" spans="1:22" x14ac:dyDescent="0.25">
      <c r="A281">
        <v>4914</v>
      </c>
      <c r="B281" t="s">
        <v>7856</v>
      </c>
      <c r="C281">
        <v>2014</v>
      </c>
      <c r="D281" s="8">
        <v>41654</v>
      </c>
      <c r="E281" s="8">
        <v>41658</v>
      </c>
      <c r="F281" t="s">
        <v>50</v>
      </c>
      <c r="G281" t="s">
        <v>62</v>
      </c>
      <c r="H281" t="s">
        <v>63</v>
      </c>
      <c r="I281" t="s">
        <v>26</v>
      </c>
      <c r="J281" t="s">
        <v>27</v>
      </c>
      <c r="K281" t="s">
        <v>4886</v>
      </c>
      <c r="L281" t="s">
        <v>335</v>
      </c>
      <c r="M281">
        <v>37604</v>
      </c>
      <c r="N281" t="s">
        <v>30</v>
      </c>
      <c r="O281" t="s">
        <v>3168</v>
      </c>
      <c r="P281" t="s">
        <v>46</v>
      </c>
      <c r="Q281" t="s">
        <v>75</v>
      </c>
      <c r="R281" t="s">
        <v>3169</v>
      </c>
      <c r="S281">
        <v>2.508</v>
      </c>
      <c r="T281">
        <v>2</v>
      </c>
      <c r="U281">
        <v>0.7</v>
      </c>
      <c r="V281">
        <v>-1.8391999999999999</v>
      </c>
    </row>
    <row r="282" spans="1:22" x14ac:dyDescent="0.25">
      <c r="A282">
        <v>4913</v>
      </c>
      <c r="B282" t="s">
        <v>7856</v>
      </c>
      <c r="C282">
        <v>2014</v>
      </c>
      <c r="D282" s="8">
        <v>41654</v>
      </c>
      <c r="E282" s="8">
        <v>41658</v>
      </c>
      <c r="F282" t="s">
        <v>50</v>
      </c>
      <c r="G282" t="s">
        <v>62</v>
      </c>
      <c r="H282" t="s">
        <v>63</v>
      </c>
      <c r="I282" t="s">
        <v>26</v>
      </c>
      <c r="J282" t="s">
        <v>27</v>
      </c>
      <c r="K282" t="s">
        <v>4886</v>
      </c>
      <c r="L282" t="s">
        <v>335</v>
      </c>
      <c r="M282">
        <v>37604</v>
      </c>
      <c r="N282" t="s">
        <v>30</v>
      </c>
      <c r="O282" t="s">
        <v>5822</v>
      </c>
      <c r="P282" t="s">
        <v>46</v>
      </c>
      <c r="Q282" t="s">
        <v>75</v>
      </c>
      <c r="R282" t="s">
        <v>5823</v>
      </c>
      <c r="S282">
        <v>5.9700000000000006</v>
      </c>
      <c r="T282">
        <v>5</v>
      </c>
      <c r="U282">
        <v>0.7</v>
      </c>
      <c r="V282">
        <v>-4.577</v>
      </c>
    </row>
    <row r="283" spans="1:22" x14ac:dyDescent="0.25">
      <c r="A283">
        <v>4912</v>
      </c>
      <c r="B283" t="s">
        <v>7856</v>
      </c>
      <c r="C283">
        <v>2014</v>
      </c>
      <c r="D283" s="8">
        <v>41654</v>
      </c>
      <c r="E283" s="8">
        <v>41658</v>
      </c>
      <c r="F283" t="s">
        <v>50</v>
      </c>
      <c r="G283" t="s">
        <v>62</v>
      </c>
      <c r="H283" t="s">
        <v>63</v>
      </c>
      <c r="I283" t="s">
        <v>26</v>
      </c>
      <c r="J283" t="s">
        <v>27</v>
      </c>
      <c r="K283" t="s">
        <v>4886</v>
      </c>
      <c r="L283" t="s">
        <v>335</v>
      </c>
      <c r="M283">
        <v>37604</v>
      </c>
      <c r="N283" t="s">
        <v>30</v>
      </c>
      <c r="O283" t="s">
        <v>1671</v>
      </c>
      <c r="P283" t="s">
        <v>71</v>
      </c>
      <c r="Q283" t="s">
        <v>72</v>
      </c>
      <c r="R283" t="s">
        <v>1672</v>
      </c>
      <c r="S283">
        <v>111.98399999999999</v>
      </c>
      <c r="T283">
        <v>2</v>
      </c>
      <c r="U283">
        <v>0.2</v>
      </c>
      <c r="V283">
        <v>6.9990000000000059</v>
      </c>
    </row>
    <row r="284" spans="1:22" x14ac:dyDescent="0.25">
      <c r="A284">
        <v>4911</v>
      </c>
      <c r="B284" t="s">
        <v>7856</v>
      </c>
      <c r="C284">
        <v>2014</v>
      </c>
      <c r="D284" s="8">
        <v>41654</v>
      </c>
      <c r="E284" s="8">
        <v>41658</v>
      </c>
      <c r="F284" t="s">
        <v>50</v>
      </c>
      <c r="G284" t="s">
        <v>62</v>
      </c>
      <c r="H284" t="s">
        <v>63</v>
      </c>
      <c r="I284" t="s">
        <v>26</v>
      </c>
      <c r="J284" t="s">
        <v>27</v>
      </c>
      <c r="K284" t="s">
        <v>4886</v>
      </c>
      <c r="L284" t="s">
        <v>335</v>
      </c>
      <c r="M284">
        <v>37604</v>
      </c>
      <c r="N284" t="s">
        <v>30</v>
      </c>
      <c r="O284" t="s">
        <v>2779</v>
      </c>
      <c r="P284" t="s">
        <v>46</v>
      </c>
      <c r="Q284" t="s">
        <v>90</v>
      </c>
      <c r="R284" t="s">
        <v>2780</v>
      </c>
      <c r="S284">
        <v>36.288000000000011</v>
      </c>
      <c r="T284">
        <v>7</v>
      </c>
      <c r="U284">
        <v>0.2</v>
      </c>
      <c r="V284">
        <v>12.700800000000001</v>
      </c>
    </row>
    <row r="285" spans="1:22" x14ac:dyDescent="0.25">
      <c r="A285">
        <v>4910</v>
      </c>
      <c r="B285" t="s">
        <v>7856</v>
      </c>
      <c r="C285">
        <v>2014</v>
      </c>
      <c r="D285" s="8">
        <v>41654</v>
      </c>
      <c r="E285" s="8">
        <v>41658</v>
      </c>
      <c r="F285" t="s">
        <v>50</v>
      </c>
      <c r="G285" t="s">
        <v>62</v>
      </c>
      <c r="H285" t="s">
        <v>63</v>
      </c>
      <c r="I285" t="s">
        <v>26</v>
      </c>
      <c r="J285" t="s">
        <v>27</v>
      </c>
      <c r="K285" t="s">
        <v>4886</v>
      </c>
      <c r="L285" t="s">
        <v>335</v>
      </c>
      <c r="M285">
        <v>37604</v>
      </c>
      <c r="N285" t="s">
        <v>30</v>
      </c>
      <c r="O285" t="s">
        <v>2290</v>
      </c>
      <c r="P285" t="s">
        <v>46</v>
      </c>
      <c r="Q285" t="s">
        <v>173</v>
      </c>
      <c r="R285" t="s">
        <v>2291</v>
      </c>
      <c r="S285">
        <v>18.335999999999999</v>
      </c>
      <c r="T285">
        <v>3</v>
      </c>
      <c r="U285">
        <v>0.2</v>
      </c>
      <c r="V285">
        <v>6.6467999999999989</v>
      </c>
    </row>
    <row r="286" spans="1:22" x14ac:dyDescent="0.25">
      <c r="A286">
        <v>4166</v>
      </c>
      <c r="B286" t="s">
        <v>7262</v>
      </c>
      <c r="C286">
        <v>2014</v>
      </c>
      <c r="D286" s="8">
        <v>41654</v>
      </c>
      <c r="E286" s="8">
        <v>41656</v>
      </c>
      <c r="F286" t="s">
        <v>188</v>
      </c>
      <c r="G286" t="s">
        <v>7263</v>
      </c>
      <c r="H286" t="s">
        <v>7264</v>
      </c>
      <c r="I286" t="s">
        <v>41</v>
      </c>
      <c r="J286" t="s">
        <v>27</v>
      </c>
      <c r="K286" t="s">
        <v>456</v>
      </c>
      <c r="L286" t="s">
        <v>457</v>
      </c>
      <c r="M286">
        <v>80013</v>
      </c>
      <c r="N286" t="s">
        <v>44</v>
      </c>
      <c r="O286" t="s">
        <v>5017</v>
      </c>
      <c r="P286" t="s">
        <v>46</v>
      </c>
      <c r="Q286" t="s">
        <v>59</v>
      </c>
      <c r="R286" t="s">
        <v>5018</v>
      </c>
      <c r="S286">
        <v>168.624</v>
      </c>
      <c r="T286">
        <v>9</v>
      </c>
      <c r="U286">
        <v>0.2</v>
      </c>
      <c r="V286">
        <v>14.754599999999996</v>
      </c>
    </row>
    <row r="287" spans="1:22" x14ac:dyDescent="0.25">
      <c r="A287">
        <v>4165</v>
      </c>
      <c r="B287" t="s">
        <v>7262</v>
      </c>
      <c r="C287">
        <v>2014</v>
      </c>
      <c r="D287" s="8">
        <v>41654</v>
      </c>
      <c r="E287" s="8">
        <v>41656</v>
      </c>
      <c r="F287" t="s">
        <v>188</v>
      </c>
      <c r="G287" t="s">
        <v>7263</v>
      </c>
      <c r="H287" t="s">
        <v>7264</v>
      </c>
      <c r="I287" t="s">
        <v>41</v>
      </c>
      <c r="J287" t="s">
        <v>27</v>
      </c>
      <c r="K287" t="s">
        <v>456</v>
      </c>
      <c r="L287" t="s">
        <v>457</v>
      </c>
      <c r="M287">
        <v>80013</v>
      </c>
      <c r="N287" t="s">
        <v>44</v>
      </c>
      <c r="O287" t="s">
        <v>160</v>
      </c>
      <c r="P287" t="s">
        <v>71</v>
      </c>
      <c r="Q287" t="s">
        <v>161</v>
      </c>
      <c r="R287" t="s">
        <v>162</v>
      </c>
      <c r="S287">
        <v>169.06400000000002</v>
      </c>
      <c r="T287">
        <v>7</v>
      </c>
      <c r="U287">
        <v>0.2</v>
      </c>
      <c r="V287">
        <v>-14.793099999999995</v>
      </c>
    </row>
    <row r="288" spans="1:22" x14ac:dyDescent="0.25">
      <c r="A288">
        <v>1184</v>
      </c>
      <c r="B288" t="s">
        <v>3385</v>
      </c>
      <c r="C288">
        <v>2014</v>
      </c>
      <c r="D288" s="8">
        <v>41654</v>
      </c>
      <c r="E288" s="8">
        <v>41655</v>
      </c>
      <c r="F288" t="s">
        <v>188</v>
      </c>
      <c r="G288" t="s">
        <v>2193</v>
      </c>
      <c r="H288" t="s">
        <v>2194</v>
      </c>
      <c r="I288" t="s">
        <v>26</v>
      </c>
      <c r="J288" t="s">
        <v>27</v>
      </c>
      <c r="K288" t="s">
        <v>1521</v>
      </c>
      <c r="L288" t="s">
        <v>88</v>
      </c>
      <c r="M288">
        <v>28540</v>
      </c>
      <c r="N288" t="s">
        <v>30</v>
      </c>
      <c r="O288" t="s">
        <v>3386</v>
      </c>
      <c r="P288" t="s">
        <v>71</v>
      </c>
      <c r="Q288" t="s">
        <v>72</v>
      </c>
      <c r="R288" t="s">
        <v>3387</v>
      </c>
      <c r="S288">
        <v>7.92</v>
      </c>
      <c r="T288">
        <v>5</v>
      </c>
      <c r="U288">
        <v>0.2</v>
      </c>
      <c r="V288">
        <v>0.69300000000000006</v>
      </c>
    </row>
    <row r="289" spans="1:22" x14ac:dyDescent="0.25">
      <c r="A289">
        <v>1183</v>
      </c>
      <c r="B289" t="s">
        <v>3385</v>
      </c>
      <c r="C289">
        <v>2014</v>
      </c>
      <c r="D289" s="8">
        <v>41654</v>
      </c>
      <c r="E289" s="8">
        <v>41655</v>
      </c>
      <c r="F289" t="s">
        <v>188</v>
      </c>
      <c r="G289" t="s">
        <v>2193</v>
      </c>
      <c r="H289" t="s">
        <v>2194</v>
      </c>
      <c r="I289" t="s">
        <v>26</v>
      </c>
      <c r="J289" t="s">
        <v>27</v>
      </c>
      <c r="K289" t="s">
        <v>1521</v>
      </c>
      <c r="L289" t="s">
        <v>88</v>
      </c>
      <c r="M289">
        <v>28540</v>
      </c>
      <c r="N289" t="s">
        <v>30</v>
      </c>
      <c r="O289" t="s">
        <v>505</v>
      </c>
      <c r="P289" t="s">
        <v>46</v>
      </c>
      <c r="Q289" t="s">
        <v>173</v>
      </c>
      <c r="R289" t="s">
        <v>506</v>
      </c>
      <c r="S289">
        <v>21.744</v>
      </c>
      <c r="T289">
        <v>1</v>
      </c>
      <c r="U289">
        <v>0.2</v>
      </c>
      <c r="V289">
        <v>7.3385999999999996</v>
      </c>
    </row>
    <row r="290" spans="1:22" x14ac:dyDescent="0.25">
      <c r="A290">
        <v>6387</v>
      </c>
      <c r="B290" t="s">
        <v>8868</v>
      </c>
      <c r="C290">
        <v>2014</v>
      </c>
      <c r="D290" s="8">
        <v>41655</v>
      </c>
      <c r="E290" s="8">
        <v>41658</v>
      </c>
      <c r="F290" t="s">
        <v>188</v>
      </c>
      <c r="G290" t="s">
        <v>5562</v>
      </c>
      <c r="H290" t="s">
        <v>5563</v>
      </c>
      <c r="I290" t="s">
        <v>26</v>
      </c>
      <c r="J290" t="s">
        <v>27</v>
      </c>
      <c r="K290" t="s">
        <v>1237</v>
      </c>
      <c r="L290" t="s">
        <v>104</v>
      </c>
      <c r="M290">
        <v>78745</v>
      </c>
      <c r="N290" t="s">
        <v>105</v>
      </c>
      <c r="O290" t="s">
        <v>1596</v>
      </c>
      <c r="P290" t="s">
        <v>46</v>
      </c>
      <c r="Q290" t="s">
        <v>75</v>
      </c>
      <c r="R290" t="s">
        <v>1597</v>
      </c>
      <c r="S290">
        <v>4.2759999999999989</v>
      </c>
      <c r="T290">
        <v>1</v>
      </c>
      <c r="U290">
        <v>0.8</v>
      </c>
      <c r="V290">
        <v>-6.6278000000000006</v>
      </c>
    </row>
    <row r="291" spans="1:22" x14ac:dyDescent="0.25">
      <c r="A291">
        <v>6386</v>
      </c>
      <c r="B291" t="s">
        <v>8868</v>
      </c>
      <c r="C291">
        <v>2014</v>
      </c>
      <c r="D291" s="8">
        <v>41655</v>
      </c>
      <c r="E291" s="8">
        <v>41658</v>
      </c>
      <c r="F291" t="s">
        <v>188</v>
      </c>
      <c r="G291" t="s">
        <v>5562</v>
      </c>
      <c r="H291" t="s">
        <v>5563</v>
      </c>
      <c r="I291" t="s">
        <v>26</v>
      </c>
      <c r="J291" t="s">
        <v>27</v>
      </c>
      <c r="K291" t="s">
        <v>1237</v>
      </c>
      <c r="L291" t="s">
        <v>104</v>
      </c>
      <c r="M291">
        <v>78745</v>
      </c>
      <c r="N291" t="s">
        <v>105</v>
      </c>
      <c r="O291" t="s">
        <v>7037</v>
      </c>
      <c r="P291" t="s">
        <v>71</v>
      </c>
      <c r="Q291" t="s">
        <v>161</v>
      </c>
      <c r="R291" t="s">
        <v>7038</v>
      </c>
      <c r="S291">
        <v>62.591999999999999</v>
      </c>
      <c r="T291">
        <v>8</v>
      </c>
      <c r="U291">
        <v>0.2</v>
      </c>
      <c r="V291">
        <v>13.300799999999999</v>
      </c>
    </row>
    <row r="292" spans="1:22" x14ac:dyDescent="0.25">
      <c r="A292">
        <v>6385</v>
      </c>
      <c r="B292" t="s">
        <v>8868</v>
      </c>
      <c r="C292">
        <v>2014</v>
      </c>
      <c r="D292" s="8">
        <v>41655</v>
      </c>
      <c r="E292" s="8">
        <v>41658</v>
      </c>
      <c r="F292" t="s">
        <v>188</v>
      </c>
      <c r="G292" t="s">
        <v>5562</v>
      </c>
      <c r="H292" t="s">
        <v>5563</v>
      </c>
      <c r="I292" t="s">
        <v>26</v>
      </c>
      <c r="J292" t="s">
        <v>27</v>
      </c>
      <c r="K292" t="s">
        <v>1237</v>
      </c>
      <c r="L292" t="s">
        <v>104</v>
      </c>
      <c r="M292">
        <v>78745</v>
      </c>
      <c r="N292" t="s">
        <v>105</v>
      </c>
      <c r="O292" t="s">
        <v>1018</v>
      </c>
      <c r="P292" t="s">
        <v>71</v>
      </c>
      <c r="Q292" t="s">
        <v>161</v>
      </c>
      <c r="R292" t="s">
        <v>1019</v>
      </c>
      <c r="S292">
        <v>47.984000000000002</v>
      </c>
      <c r="T292">
        <v>2</v>
      </c>
      <c r="U292">
        <v>0.2</v>
      </c>
      <c r="V292">
        <v>14.395200000000004</v>
      </c>
    </row>
    <row r="293" spans="1:22" x14ac:dyDescent="0.25">
      <c r="A293">
        <v>6384</v>
      </c>
      <c r="B293" t="s">
        <v>8868</v>
      </c>
      <c r="C293">
        <v>2014</v>
      </c>
      <c r="D293" s="8">
        <v>41655</v>
      </c>
      <c r="E293" s="8">
        <v>41658</v>
      </c>
      <c r="F293" t="s">
        <v>188</v>
      </c>
      <c r="G293" t="s">
        <v>5562</v>
      </c>
      <c r="H293" t="s">
        <v>5563</v>
      </c>
      <c r="I293" t="s">
        <v>26</v>
      </c>
      <c r="J293" t="s">
        <v>27</v>
      </c>
      <c r="K293" t="s">
        <v>1237</v>
      </c>
      <c r="L293" t="s">
        <v>104</v>
      </c>
      <c r="M293">
        <v>78745</v>
      </c>
      <c r="N293" t="s">
        <v>105</v>
      </c>
      <c r="O293" t="s">
        <v>3127</v>
      </c>
      <c r="P293" t="s">
        <v>46</v>
      </c>
      <c r="Q293" t="s">
        <v>75</v>
      </c>
      <c r="R293" t="s">
        <v>3128</v>
      </c>
      <c r="S293">
        <v>32.783999999999992</v>
      </c>
      <c r="T293">
        <v>4</v>
      </c>
      <c r="U293">
        <v>0.8</v>
      </c>
      <c r="V293">
        <v>-52.454400000000007</v>
      </c>
    </row>
    <row r="294" spans="1:22" x14ac:dyDescent="0.25">
      <c r="A294">
        <v>5068</v>
      </c>
      <c r="B294" t="s">
        <v>7974</v>
      </c>
      <c r="C294">
        <v>2014</v>
      </c>
      <c r="D294" s="8">
        <v>41655</v>
      </c>
      <c r="E294" s="8">
        <v>41659</v>
      </c>
      <c r="F294" t="s">
        <v>50</v>
      </c>
      <c r="G294" t="s">
        <v>4176</v>
      </c>
      <c r="H294" t="s">
        <v>4177</v>
      </c>
      <c r="I294" t="s">
        <v>102</v>
      </c>
      <c r="J294" t="s">
        <v>27</v>
      </c>
      <c r="K294" t="s">
        <v>42</v>
      </c>
      <c r="L294" t="s">
        <v>43</v>
      </c>
      <c r="M294">
        <v>90008</v>
      </c>
      <c r="N294" t="s">
        <v>44</v>
      </c>
      <c r="O294" t="s">
        <v>4162</v>
      </c>
      <c r="P294" t="s">
        <v>46</v>
      </c>
      <c r="Q294" t="s">
        <v>68</v>
      </c>
      <c r="R294" t="s">
        <v>4163</v>
      </c>
      <c r="S294">
        <v>21.400000000000002</v>
      </c>
      <c r="T294">
        <v>5</v>
      </c>
      <c r="U294">
        <v>0</v>
      </c>
      <c r="V294">
        <v>6.2059999999999977</v>
      </c>
    </row>
    <row r="295" spans="1:22" x14ac:dyDescent="0.25">
      <c r="A295">
        <v>3954</v>
      </c>
      <c r="B295" t="s">
        <v>7088</v>
      </c>
      <c r="C295">
        <v>2014</v>
      </c>
      <c r="D295" s="8">
        <v>41655</v>
      </c>
      <c r="E295" s="8">
        <v>41659</v>
      </c>
      <c r="F295" t="s">
        <v>50</v>
      </c>
      <c r="G295" t="s">
        <v>1583</v>
      </c>
      <c r="H295" t="s">
        <v>1584</v>
      </c>
      <c r="I295" t="s">
        <v>26</v>
      </c>
      <c r="J295" t="s">
        <v>27</v>
      </c>
      <c r="K295" t="s">
        <v>1320</v>
      </c>
      <c r="L295" t="s">
        <v>1245</v>
      </c>
      <c r="M295">
        <v>2169</v>
      </c>
      <c r="N295" t="s">
        <v>148</v>
      </c>
      <c r="O295" t="s">
        <v>329</v>
      </c>
      <c r="P295" t="s">
        <v>46</v>
      </c>
      <c r="Q295" t="s">
        <v>90</v>
      </c>
      <c r="R295" t="s">
        <v>330</v>
      </c>
      <c r="S295">
        <v>12.7</v>
      </c>
      <c r="T295">
        <v>2</v>
      </c>
      <c r="U295">
        <v>0</v>
      </c>
      <c r="V295">
        <v>5.8419999999999996</v>
      </c>
    </row>
    <row r="296" spans="1:22" x14ac:dyDescent="0.25">
      <c r="A296">
        <v>2768</v>
      </c>
      <c r="B296" t="s">
        <v>5938</v>
      </c>
      <c r="C296">
        <v>2014</v>
      </c>
      <c r="D296" s="8">
        <v>41655</v>
      </c>
      <c r="E296" s="8">
        <v>41658</v>
      </c>
      <c r="F296" t="s">
        <v>188</v>
      </c>
      <c r="G296" t="s">
        <v>2940</v>
      </c>
      <c r="H296" t="s">
        <v>2941</v>
      </c>
      <c r="I296" t="s">
        <v>26</v>
      </c>
      <c r="J296" t="s">
        <v>27</v>
      </c>
      <c r="K296" t="s">
        <v>146</v>
      </c>
      <c r="L296" t="s">
        <v>147</v>
      </c>
      <c r="M296">
        <v>19134</v>
      </c>
      <c r="N296" t="s">
        <v>148</v>
      </c>
      <c r="O296" t="s">
        <v>937</v>
      </c>
      <c r="P296" t="s">
        <v>46</v>
      </c>
      <c r="Q296" t="s">
        <v>78</v>
      </c>
      <c r="R296" t="s">
        <v>938</v>
      </c>
      <c r="S296">
        <v>1924.1599999999999</v>
      </c>
      <c r="T296">
        <v>8</v>
      </c>
      <c r="U296">
        <v>0.2</v>
      </c>
      <c r="V296">
        <v>312.67599999999993</v>
      </c>
    </row>
    <row r="297" spans="1:22" x14ac:dyDescent="0.25">
      <c r="A297">
        <v>2767</v>
      </c>
      <c r="B297" t="s">
        <v>5938</v>
      </c>
      <c r="C297">
        <v>2014</v>
      </c>
      <c r="D297" s="8">
        <v>41655</v>
      </c>
      <c r="E297" s="8">
        <v>41658</v>
      </c>
      <c r="F297" t="s">
        <v>188</v>
      </c>
      <c r="G297" t="s">
        <v>2940</v>
      </c>
      <c r="H297" t="s">
        <v>2941</v>
      </c>
      <c r="I297" t="s">
        <v>26</v>
      </c>
      <c r="J297" t="s">
        <v>27</v>
      </c>
      <c r="K297" t="s">
        <v>146</v>
      </c>
      <c r="L297" t="s">
        <v>147</v>
      </c>
      <c r="M297">
        <v>19134</v>
      </c>
      <c r="N297" t="s">
        <v>148</v>
      </c>
      <c r="O297" t="s">
        <v>5939</v>
      </c>
      <c r="P297" t="s">
        <v>46</v>
      </c>
      <c r="Q297" t="s">
        <v>78</v>
      </c>
      <c r="R297" t="s">
        <v>5940</v>
      </c>
      <c r="S297">
        <v>34.384</v>
      </c>
      <c r="T297">
        <v>1</v>
      </c>
      <c r="U297">
        <v>0.2</v>
      </c>
      <c r="V297">
        <v>3.8681999999999945</v>
      </c>
    </row>
    <row r="298" spans="1:22" x14ac:dyDescent="0.25">
      <c r="A298">
        <v>6523</v>
      </c>
      <c r="B298" t="s">
        <v>8937</v>
      </c>
      <c r="C298">
        <v>2014</v>
      </c>
      <c r="D298" s="8">
        <v>41656</v>
      </c>
      <c r="E298" s="8">
        <v>41658</v>
      </c>
      <c r="F298" t="s">
        <v>23</v>
      </c>
      <c r="G298" t="s">
        <v>4029</v>
      </c>
      <c r="H298" t="s">
        <v>4030</v>
      </c>
      <c r="I298" t="s">
        <v>26</v>
      </c>
      <c r="J298" t="s">
        <v>27</v>
      </c>
      <c r="K298" t="s">
        <v>328</v>
      </c>
      <c r="L298" t="s">
        <v>238</v>
      </c>
      <c r="M298">
        <v>49201</v>
      </c>
      <c r="N298" t="s">
        <v>105</v>
      </c>
      <c r="O298" t="s">
        <v>8938</v>
      </c>
      <c r="P298" t="s">
        <v>46</v>
      </c>
      <c r="Q298" t="s">
        <v>90</v>
      </c>
      <c r="R298" t="s">
        <v>8939</v>
      </c>
      <c r="S298">
        <v>56.07</v>
      </c>
      <c r="T298">
        <v>7</v>
      </c>
      <c r="U298">
        <v>0</v>
      </c>
      <c r="V298">
        <v>25.231499999999997</v>
      </c>
    </row>
    <row r="299" spans="1:22" x14ac:dyDescent="0.25">
      <c r="A299">
        <v>6522</v>
      </c>
      <c r="B299" t="s">
        <v>8937</v>
      </c>
      <c r="C299">
        <v>2014</v>
      </c>
      <c r="D299" s="8">
        <v>41656</v>
      </c>
      <c r="E299" s="8">
        <v>41658</v>
      </c>
      <c r="F299" t="s">
        <v>23</v>
      </c>
      <c r="G299" t="s">
        <v>4029</v>
      </c>
      <c r="H299" t="s">
        <v>4030</v>
      </c>
      <c r="I299" t="s">
        <v>26</v>
      </c>
      <c r="J299" t="s">
        <v>27</v>
      </c>
      <c r="K299" t="s">
        <v>328</v>
      </c>
      <c r="L299" t="s">
        <v>238</v>
      </c>
      <c r="M299">
        <v>49201</v>
      </c>
      <c r="N299" t="s">
        <v>105</v>
      </c>
      <c r="O299" t="s">
        <v>7951</v>
      </c>
      <c r="P299" t="s">
        <v>32</v>
      </c>
      <c r="Q299" t="s">
        <v>36</v>
      </c>
      <c r="R299" t="s">
        <v>7952</v>
      </c>
      <c r="S299">
        <v>302.67</v>
      </c>
      <c r="T299">
        <v>3</v>
      </c>
      <c r="U299">
        <v>0</v>
      </c>
      <c r="V299">
        <v>72.640799999999999</v>
      </c>
    </row>
    <row r="300" spans="1:22" x14ac:dyDescent="0.25">
      <c r="A300">
        <v>6521</v>
      </c>
      <c r="B300" t="s">
        <v>8937</v>
      </c>
      <c r="C300">
        <v>2014</v>
      </c>
      <c r="D300" s="8">
        <v>41656</v>
      </c>
      <c r="E300" s="8">
        <v>41658</v>
      </c>
      <c r="F300" t="s">
        <v>23</v>
      </c>
      <c r="G300" t="s">
        <v>4029</v>
      </c>
      <c r="H300" t="s">
        <v>4030</v>
      </c>
      <c r="I300" t="s">
        <v>26</v>
      </c>
      <c r="J300" t="s">
        <v>27</v>
      </c>
      <c r="K300" t="s">
        <v>328</v>
      </c>
      <c r="L300" t="s">
        <v>238</v>
      </c>
      <c r="M300">
        <v>49201</v>
      </c>
      <c r="N300" t="s">
        <v>105</v>
      </c>
      <c r="O300" t="s">
        <v>1255</v>
      </c>
      <c r="P300" t="s">
        <v>46</v>
      </c>
      <c r="Q300" t="s">
        <v>75</v>
      </c>
      <c r="R300" t="s">
        <v>1256</v>
      </c>
      <c r="S300">
        <v>5443.96</v>
      </c>
      <c r="T300">
        <v>4</v>
      </c>
      <c r="U300">
        <v>0</v>
      </c>
      <c r="V300">
        <v>2504.2215999999999</v>
      </c>
    </row>
    <row r="301" spans="1:22" x14ac:dyDescent="0.25">
      <c r="A301">
        <v>5273</v>
      </c>
      <c r="B301" t="s">
        <v>8109</v>
      </c>
      <c r="C301">
        <v>2014</v>
      </c>
      <c r="D301" s="8">
        <v>41656</v>
      </c>
      <c r="E301" s="8">
        <v>41656</v>
      </c>
      <c r="F301" t="s">
        <v>1290</v>
      </c>
      <c r="G301" t="s">
        <v>6634</v>
      </c>
      <c r="H301" t="s">
        <v>6635</v>
      </c>
      <c r="I301" t="s">
        <v>41</v>
      </c>
      <c r="J301" t="s">
        <v>27</v>
      </c>
      <c r="K301" t="s">
        <v>42</v>
      </c>
      <c r="L301" t="s">
        <v>43</v>
      </c>
      <c r="M301">
        <v>90008</v>
      </c>
      <c r="N301" t="s">
        <v>44</v>
      </c>
      <c r="O301" t="s">
        <v>2803</v>
      </c>
      <c r="P301" t="s">
        <v>32</v>
      </c>
      <c r="Q301" t="s">
        <v>56</v>
      </c>
      <c r="R301" t="s">
        <v>2804</v>
      </c>
      <c r="S301">
        <v>399.67200000000003</v>
      </c>
      <c r="T301">
        <v>7</v>
      </c>
      <c r="U301">
        <v>0.2</v>
      </c>
      <c r="V301">
        <v>-14.987700000000061</v>
      </c>
    </row>
    <row r="302" spans="1:22" x14ac:dyDescent="0.25">
      <c r="A302">
        <v>5272</v>
      </c>
      <c r="B302" t="s">
        <v>8109</v>
      </c>
      <c r="C302">
        <v>2014</v>
      </c>
      <c r="D302" s="8">
        <v>41656</v>
      </c>
      <c r="E302" s="8">
        <v>41656</v>
      </c>
      <c r="F302" t="s">
        <v>1290</v>
      </c>
      <c r="G302" t="s">
        <v>6634</v>
      </c>
      <c r="H302" t="s">
        <v>6635</v>
      </c>
      <c r="I302" t="s">
        <v>41</v>
      </c>
      <c r="J302" t="s">
        <v>27</v>
      </c>
      <c r="K302" t="s">
        <v>42</v>
      </c>
      <c r="L302" t="s">
        <v>43</v>
      </c>
      <c r="M302">
        <v>90008</v>
      </c>
      <c r="N302" t="s">
        <v>44</v>
      </c>
      <c r="O302" t="s">
        <v>64</v>
      </c>
      <c r="P302" t="s">
        <v>32</v>
      </c>
      <c r="Q302" t="s">
        <v>65</v>
      </c>
      <c r="R302" t="s">
        <v>66</v>
      </c>
      <c r="S302">
        <v>27.92</v>
      </c>
      <c r="T302">
        <v>4</v>
      </c>
      <c r="U302">
        <v>0</v>
      </c>
      <c r="V302">
        <v>8.0967999999999982</v>
      </c>
    </row>
    <row r="303" spans="1:22" x14ac:dyDescent="0.25">
      <c r="A303">
        <v>9390</v>
      </c>
      <c r="B303" t="s">
        <v>10587</v>
      </c>
      <c r="C303">
        <v>2014</v>
      </c>
      <c r="D303" s="8">
        <v>41659</v>
      </c>
      <c r="E303" s="8">
        <v>41663</v>
      </c>
      <c r="F303" t="s">
        <v>50</v>
      </c>
      <c r="G303" t="s">
        <v>4468</v>
      </c>
      <c r="H303" t="s">
        <v>4469</v>
      </c>
      <c r="I303" t="s">
        <v>26</v>
      </c>
      <c r="J303" t="s">
        <v>27</v>
      </c>
      <c r="K303" t="s">
        <v>2221</v>
      </c>
      <c r="L303" t="s">
        <v>5203</v>
      </c>
      <c r="M303" t="s">
        <v>5204</v>
      </c>
      <c r="N303" t="s">
        <v>148</v>
      </c>
      <c r="O303" t="s">
        <v>172</v>
      </c>
      <c r="P303" t="s">
        <v>46</v>
      </c>
      <c r="Q303" t="s">
        <v>173</v>
      </c>
      <c r="R303" t="s">
        <v>174</v>
      </c>
      <c r="S303">
        <v>2.04</v>
      </c>
      <c r="T303">
        <v>1</v>
      </c>
      <c r="U303">
        <v>0</v>
      </c>
      <c r="V303">
        <v>0.95879999999999987</v>
      </c>
    </row>
    <row r="304" spans="1:22" x14ac:dyDescent="0.25">
      <c r="A304">
        <v>9389</v>
      </c>
      <c r="B304" t="s">
        <v>10587</v>
      </c>
      <c r="C304">
        <v>2014</v>
      </c>
      <c r="D304" s="8">
        <v>41659</v>
      </c>
      <c r="E304" s="8">
        <v>41663</v>
      </c>
      <c r="F304" t="s">
        <v>50</v>
      </c>
      <c r="G304" t="s">
        <v>4468</v>
      </c>
      <c r="H304" t="s">
        <v>4469</v>
      </c>
      <c r="I304" t="s">
        <v>26</v>
      </c>
      <c r="J304" t="s">
        <v>27</v>
      </c>
      <c r="K304" t="s">
        <v>2221</v>
      </c>
      <c r="L304" t="s">
        <v>5203</v>
      </c>
      <c r="M304" t="s">
        <v>5204</v>
      </c>
      <c r="N304" t="s">
        <v>148</v>
      </c>
      <c r="O304" t="s">
        <v>4420</v>
      </c>
      <c r="P304" t="s">
        <v>46</v>
      </c>
      <c r="Q304" t="s">
        <v>78</v>
      </c>
      <c r="R304" t="s">
        <v>4421</v>
      </c>
      <c r="S304">
        <v>542.93999999999994</v>
      </c>
      <c r="T304">
        <v>3</v>
      </c>
      <c r="U304">
        <v>0</v>
      </c>
      <c r="V304">
        <v>152.02319999999997</v>
      </c>
    </row>
    <row r="305" spans="1:22" x14ac:dyDescent="0.25">
      <c r="A305">
        <v>9388</v>
      </c>
      <c r="B305" t="s">
        <v>10587</v>
      </c>
      <c r="C305">
        <v>2014</v>
      </c>
      <c r="D305" s="8">
        <v>41659</v>
      </c>
      <c r="E305" s="8">
        <v>41663</v>
      </c>
      <c r="F305" t="s">
        <v>50</v>
      </c>
      <c r="G305" t="s">
        <v>4468</v>
      </c>
      <c r="H305" t="s">
        <v>4469</v>
      </c>
      <c r="I305" t="s">
        <v>26</v>
      </c>
      <c r="J305" t="s">
        <v>27</v>
      </c>
      <c r="K305" t="s">
        <v>2221</v>
      </c>
      <c r="L305" t="s">
        <v>5203</v>
      </c>
      <c r="M305" t="s">
        <v>5204</v>
      </c>
      <c r="N305" t="s">
        <v>148</v>
      </c>
      <c r="O305" t="s">
        <v>1251</v>
      </c>
      <c r="P305" t="s">
        <v>46</v>
      </c>
      <c r="Q305" t="s">
        <v>90</v>
      </c>
      <c r="R305" t="s">
        <v>1252</v>
      </c>
      <c r="S305">
        <v>12.28</v>
      </c>
      <c r="T305">
        <v>1</v>
      </c>
      <c r="U305">
        <v>0</v>
      </c>
      <c r="V305">
        <v>5.7715999999999994</v>
      </c>
    </row>
    <row r="306" spans="1:22" x14ac:dyDescent="0.25">
      <c r="A306">
        <v>9387</v>
      </c>
      <c r="B306" t="s">
        <v>10587</v>
      </c>
      <c r="C306">
        <v>2014</v>
      </c>
      <c r="D306" s="8">
        <v>41659</v>
      </c>
      <c r="E306" s="8">
        <v>41663</v>
      </c>
      <c r="F306" t="s">
        <v>50</v>
      </c>
      <c r="G306" t="s">
        <v>4468</v>
      </c>
      <c r="H306" t="s">
        <v>4469</v>
      </c>
      <c r="I306" t="s">
        <v>26</v>
      </c>
      <c r="J306" t="s">
        <v>27</v>
      </c>
      <c r="K306" t="s">
        <v>2221</v>
      </c>
      <c r="L306" t="s">
        <v>5203</v>
      </c>
      <c r="M306" t="s">
        <v>5204</v>
      </c>
      <c r="N306" t="s">
        <v>148</v>
      </c>
      <c r="O306" t="s">
        <v>1450</v>
      </c>
      <c r="P306" t="s">
        <v>46</v>
      </c>
      <c r="Q306" t="s">
        <v>90</v>
      </c>
      <c r="R306" t="s">
        <v>1451</v>
      </c>
      <c r="S306">
        <v>79.92</v>
      </c>
      <c r="T306">
        <v>4</v>
      </c>
      <c r="U306">
        <v>0</v>
      </c>
      <c r="V306">
        <v>37.562399999999997</v>
      </c>
    </row>
    <row r="307" spans="1:22" x14ac:dyDescent="0.25">
      <c r="A307">
        <v>9119</v>
      </c>
      <c r="B307" t="s">
        <v>10432</v>
      </c>
      <c r="C307">
        <v>2014</v>
      </c>
      <c r="D307" s="8">
        <v>41659</v>
      </c>
      <c r="E307" s="8">
        <v>41664</v>
      </c>
      <c r="F307" t="s">
        <v>23</v>
      </c>
      <c r="G307" t="s">
        <v>4330</v>
      </c>
      <c r="H307" t="s">
        <v>4331</v>
      </c>
      <c r="I307" t="s">
        <v>26</v>
      </c>
      <c r="J307" t="s">
        <v>27</v>
      </c>
      <c r="K307" t="s">
        <v>146</v>
      </c>
      <c r="L307" t="s">
        <v>147</v>
      </c>
      <c r="M307">
        <v>19140</v>
      </c>
      <c r="N307" t="s">
        <v>148</v>
      </c>
      <c r="O307" t="s">
        <v>3865</v>
      </c>
      <c r="P307" t="s">
        <v>46</v>
      </c>
      <c r="Q307" t="s">
        <v>90</v>
      </c>
      <c r="R307" t="s">
        <v>3866</v>
      </c>
      <c r="S307">
        <v>21.696000000000002</v>
      </c>
      <c r="T307">
        <v>4</v>
      </c>
      <c r="U307">
        <v>0.2</v>
      </c>
      <c r="V307">
        <v>7.0511999999999988</v>
      </c>
    </row>
    <row r="308" spans="1:22" x14ac:dyDescent="0.25">
      <c r="A308">
        <v>9118</v>
      </c>
      <c r="B308" t="s">
        <v>10432</v>
      </c>
      <c r="C308">
        <v>2014</v>
      </c>
      <c r="D308" s="8">
        <v>41659</v>
      </c>
      <c r="E308" s="8">
        <v>41664</v>
      </c>
      <c r="F308" t="s">
        <v>23</v>
      </c>
      <c r="G308" t="s">
        <v>4330</v>
      </c>
      <c r="H308" t="s">
        <v>4331</v>
      </c>
      <c r="I308" t="s">
        <v>26</v>
      </c>
      <c r="J308" t="s">
        <v>27</v>
      </c>
      <c r="K308" t="s">
        <v>146</v>
      </c>
      <c r="L308" t="s">
        <v>147</v>
      </c>
      <c r="M308">
        <v>19140</v>
      </c>
      <c r="N308" t="s">
        <v>148</v>
      </c>
      <c r="O308" t="s">
        <v>3036</v>
      </c>
      <c r="P308" t="s">
        <v>32</v>
      </c>
      <c r="Q308" t="s">
        <v>36</v>
      </c>
      <c r="R308" t="s">
        <v>3037</v>
      </c>
      <c r="S308">
        <v>887.27099999999984</v>
      </c>
      <c r="T308">
        <v>3</v>
      </c>
      <c r="U308">
        <v>0.3</v>
      </c>
      <c r="V308">
        <v>-63.376499999999965</v>
      </c>
    </row>
    <row r="309" spans="1:22" x14ac:dyDescent="0.25">
      <c r="A309">
        <v>9117</v>
      </c>
      <c r="B309" t="s">
        <v>10432</v>
      </c>
      <c r="C309">
        <v>2014</v>
      </c>
      <c r="D309" s="8">
        <v>41659</v>
      </c>
      <c r="E309" s="8">
        <v>41664</v>
      </c>
      <c r="F309" t="s">
        <v>23</v>
      </c>
      <c r="G309" t="s">
        <v>4330</v>
      </c>
      <c r="H309" t="s">
        <v>4331</v>
      </c>
      <c r="I309" t="s">
        <v>26</v>
      </c>
      <c r="J309" t="s">
        <v>27</v>
      </c>
      <c r="K309" t="s">
        <v>146</v>
      </c>
      <c r="L309" t="s">
        <v>147</v>
      </c>
      <c r="M309">
        <v>19140</v>
      </c>
      <c r="N309" t="s">
        <v>148</v>
      </c>
      <c r="O309" t="s">
        <v>2184</v>
      </c>
      <c r="P309" t="s">
        <v>32</v>
      </c>
      <c r="Q309" t="s">
        <v>65</v>
      </c>
      <c r="R309" t="s">
        <v>2185</v>
      </c>
      <c r="S309">
        <v>31.968000000000004</v>
      </c>
      <c r="T309">
        <v>2</v>
      </c>
      <c r="U309">
        <v>0.2</v>
      </c>
      <c r="V309">
        <v>6.3935999999999993</v>
      </c>
    </row>
    <row r="310" spans="1:22" x14ac:dyDescent="0.25">
      <c r="A310">
        <v>9116</v>
      </c>
      <c r="B310" t="s">
        <v>10432</v>
      </c>
      <c r="C310">
        <v>2014</v>
      </c>
      <c r="D310" s="8">
        <v>41659</v>
      </c>
      <c r="E310" s="8">
        <v>41664</v>
      </c>
      <c r="F310" t="s">
        <v>23</v>
      </c>
      <c r="G310" t="s">
        <v>4330</v>
      </c>
      <c r="H310" t="s">
        <v>4331</v>
      </c>
      <c r="I310" t="s">
        <v>26</v>
      </c>
      <c r="J310" t="s">
        <v>27</v>
      </c>
      <c r="K310" t="s">
        <v>146</v>
      </c>
      <c r="L310" t="s">
        <v>147</v>
      </c>
      <c r="M310">
        <v>19140</v>
      </c>
      <c r="N310" t="s">
        <v>148</v>
      </c>
      <c r="O310" t="s">
        <v>4464</v>
      </c>
      <c r="P310" t="s">
        <v>71</v>
      </c>
      <c r="Q310" t="s">
        <v>72</v>
      </c>
      <c r="R310" t="s">
        <v>4465</v>
      </c>
      <c r="S310">
        <v>429.59999999999997</v>
      </c>
      <c r="T310">
        <v>2</v>
      </c>
      <c r="U310">
        <v>0.4</v>
      </c>
      <c r="V310">
        <v>-93.079999999999984</v>
      </c>
    </row>
    <row r="311" spans="1:22" x14ac:dyDescent="0.25">
      <c r="A311">
        <v>1885</v>
      </c>
      <c r="B311" t="s">
        <v>4689</v>
      </c>
      <c r="C311">
        <v>2014</v>
      </c>
      <c r="D311" s="8">
        <v>41659</v>
      </c>
      <c r="E311" s="8">
        <v>41663</v>
      </c>
      <c r="F311" t="s">
        <v>23</v>
      </c>
      <c r="G311" t="s">
        <v>2450</v>
      </c>
      <c r="H311" t="s">
        <v>2451</v>
      </c>
      <c r="I311" t="s">
        <v>26</v>
      </c>
      <c r="J311" t="s">
        <v>27</v>
      </c>
      <c r="K311" t="s">
        <v>4690</v>
      </c>
      <c r="L311" t="s">
        <v>104</v>
      </c>
      <c r="M311">
        <v>76248</v>
      </c>
      <c r="N311" t="s">
        <v>105</v>
      </c>
      <c r="O311" t="s">
        <v>4691</v>
      </c>
      <c r="P311" t="s">
        <v>46</v>
      </c>
      <c r="Q311" t="s">
        <v>47</v>
      </c>
      <c r="R311" t="s">
        <v>4692</v>
      </c>
      <c r="S311">
        <v>6</v>
      </c>
      <c r="T311">
        <v>2</v>
      </c>
      <c r="U311">
        <v>0.2</v>
      </c>
      <c r="V311">
        <v>2.0999999999999996</v>
      </c>
    </row>
    <row r="312" spans="1:22" x14ac:dyDescent="0.25">
      <c r="A312">
        <v>7408</v>
      </c>
      <c r="B312" t="s">
        <v>9465</v>
      </c>
      <c r="C312">
        <v>2014</v>
      </c>
      <c r="D312" s="8">
        <v>41660</v>
      </c>
      <c r="E312" s="8">
        <v>41661</v>
      </c>
      <c r="F312" t="s">
        <v>188</v>
      </c>
      <c r="G312" t="s">
        <v>5155</v>
      </c>
      <c r="H312" t="s">
        <v>5156</v>
      </c>
      <c r="I312" t="s">
        <v>26</v>
      </c>
      <c r="J312" t="s">
        <v>27</v>
      </c>
      <c r="K312" t="s">
        <v>303</v>
      </c>
      <c r="L312" t="s">
        <v>211</v>
      </c>
      <c r="M312">
        <v>60653</v>
      </c>
      <c r="N312" t="s">
        <v>105</v>
      </c>
      <c r="O312" t="s">
        <v>2918</v>
      </c>
      <c r="P312" t="s">
        <v>46</v>
      </c>
      <c r="Q312" t="s">
        <v>47</v>
      </c>
      <c r="R312" t="s">
        <v>2919</v>
      </c>
      <c r="S312">
        <v>11.52</v>
      </c>
      <c r="T312">
        <v>5</v>
      </c>
      <c r="U312">
        <v>0.2</v>
      </c>
      <c r="V312">
        <v>4.1760000000000002</v>
      </c>
    </row>
    <row r="313" spans="1:22" x14ac:dyDescent="0.25">
      <c r="A313">
        <v>5425</v>
      </c>
      <c r="B313" t="s">
        <v>8223</v>
      </c>
      <c r="C313">
        <v>2014</v>
      </c>
      <c r="D313" s="8">
        <v>41660</v>
      </c>
      <c r="E313" s="8">
        <v>41666</v>
      </c>
      <c r="F313" t="s">
        <v>50</v>
      </c>
      <c r="G313" t="s">
        <v>1913</v>
      </c>
      <c r="H313" t="s">
        <v>1914</v>
      </c>
      <c r="I313" t="s">
        <v>26</v>
      </c>
      <c r="J313" t="s">
        <v>27</v>
      </c>
      <c r="K313" t="s">
        <v>7706</v>
      </c>
      <c r="L313" t="s">
        <v>747</v>
      </c>
      <c r="M313">
        <v>6708</v>
      </c>
      <c r="N313" t="s">
        <v>148</v>
      </c>
      <c r="O313" t="s">
        <v>3229</v>
      </c>
      <c r="P313" t="s">
        <v>46</v>
      </c>
      <c r="Q313" t="s">
        <v>68</v>
      </c>
      <c r="R313" t="s">
        <v>3230</v>
      </c>
      <c r="S313">
        <v>3.52</v>
      </c>
      <c r="T313">
        <v>2</v>
      </c>
      <c r="U313">
        <v>0</v>
      </c>
      <c r="V313">
        <v>1.0207999999999999</v>
      </c>
    </row>
    <row r="314" spans="1:22" x14ac:dyDescent="0.25">
      <c r="A314">
        <v>2409</v>
      </c>
      <c r="B314" t="s">
        <v>5451</v>
      </c>
      <c r="C314">
        <v>2014</v>
      </c>
      <c r="D314" s="8">
        <v>41660</v>
      </c>
      <c r="E314" s="8">
        <v>41665</v>
      </c>
      <c r="F314" t="s">
        <v>50</v>
      </c>
      <c r="G314" t="s">
        <v>5452</v>
      </c>
      <c r="H314" t="s">
        <v>5453</v>
      </c>
      <c r="I314" t="s">
        <v>26</v>
      </c>
      <c r="J314" t="s">
        <v>27</v>
      </c>
      <c r="K314" t="s">
        <v>127</v>
      </c>
      <c r="L314" t="s">
        <v>43</v>
      </c>
      <c r="M314">
        <v>94122</v>
      </c>
      <c r="N314" t="s">
        <v>44</v>
      </c>
      <c r="O314" t="s">
        <v>5454</v>
      </c>
      <c r="P314" t="s">
        <v>71</v>
      </c>
      <c r="Q314" t="s">
        <v>72</v>
      </c>
      <c r="R314" t="s">
        <v>5455</v>
      </c>
      <c r="S314">
        <v>359.97600000000006</v>
      </c>
      <c r="T314">
        <v>3</v>
      </c>
      <c r="U314">
        <v>0.2</v>
      </c>
      <c r="V314">
        <v>130.49130000000002</v>
      </c>
    </row>
    <row r="315" spans="1:22" x14ac:dyDescent="0.25">
      <c r="A315">
        <v>2408</v>
      </c>
      <c r="B315" t="s">
        <v>5451</v>
      </c>
      <c r="C315">
        <v>2014</v>
      </c>
      <c r="D315" s="8">
        <v>41660</v>
      </c>
      <c r="E315" s="8">
        <v>41665</v>
      </c>
      <c r="F315" t="s">
        <v>50</v>
      </c>
      <c r="G315" t="s">
        <v>5452</v>
      </c>
      <c r="H315" t="s">
        <v>5453</v>
      </c>
      <c r="I315" t="s">
        <v>26</v>
      </c>
      <c r="J315" t="s">
        <v>27</v>
      </c>
      <c r="K315" t="s">
        <v>127</v>
      </c>
      <c r="L315" t="s">
        <v>43</v>
      </c>
      <c r="M315">
        <v>94122</v>
      </c>
      <c r="N315" t="s">
        <v>44</v>
      </c>
      <c r="O315" t="s">
        <v>4640</v>
      </c>
      <c r="P315" t="s">
        <v>46</v>
      </c>
      <c r="Q315" t="s">
        <v>68</v>
      </c>
      <c r="R315" t="s">
        <v>186</v>
      </c>
      <c r="S315">
        <v>24.2</v>
      </c>
      <c r="T315">
        <v>5</v>
      </c>
      <c r="U315">
        <v>0</v>
      </c>
      <c r="V315">
        <v>7.9859999999999998</v>
      </c>
    </row>
    <row r="316" spans="1:22" x14ac:dyDescent="0.25">
      <c r="A316">
        <v>1659</v>
      </c>
      <c r="B316" t="s">
        <v>4318</v>
      </c>
      <c r="C316">
        <v>2014</v>
      </c>
      <c r="D316" s="8">
        <v>41660</v>
      </c>
      <c r="E316" s="8">
        <v>41666</v>
      </c>
      <c r="F316" t="s">
        <v>50</v>
      </c>
      <c r="G316" t="s">
        <v>4319</v>
      </c>
      <c r="H316" t="s">
        <v>4320</v>
      </c>
      <c r="I316" t="s">
        <v>26</v>
      </c>
      <c r="J316" t="s">
        <v>27</v>
      </c>
      <c r="K316" t="s">
        <v>42</v>
      </c>
      <c r="L316" t="s">
        <v>43</v>
      </c>
      <c r="M316">
        <v>90045</v>
      </c>
      <c r="N316" t="s">
        <v>44</v>
      </c>
      <c r="O316" t="s">
        <v>4321</v>
      </c>
      <c r="P316" t="s">
        <v>71</v>
      </c>
      <c r="Q316" t="s">
        <v>72</v>
      </c>
      <c r="R316" t="s">
        <v>4322</v>
      </c>
      <c r="S316">
        <v>160.77600000000001</v>
      </c>
      <c r="T316">
        <v>3</v>
      </c>
      <c r="U316">
        <v>0.2</v>
      </c>
      <c r="V316">
        <v>10.048500000000004</v>
      </c>
    </row>
    <row r="317" spans="1:22" x14ac:dyDescent="0.25">
      <c r="A317">
        <v>440</v>
      </c>
      <c r="B317" t="s">
        <v>1536</v>
      </c>
      <c r="C317">
        <v>2014</v>
      </c>
      <c r="D317" s="8">
        <v>41660</v>
      </c>
      <c r="E317" s="8">
        <v>41663</v>
      </c>
      <c r="F317" t="s">
        <v>23</v>
      </c>
      <c r="G317" t="s">
        <v>481</v>
      </c>
      <c r="H317" t="s">
        <v>482</v>
      </c>
      <c r="I317" t="s">
        <v>41</v>
      </c>
      <c r="J317" t="s">
        <v>27</v>
      </c>
      <c r="K317" t="s">
        <v>266</v>
      </c>
      <c r="L317" t="s">
        <v>267</v>
      </c>
      <c r="M317">
        <v>10024</v>
      </c>
      <c r="N317" t="s">
        <v>148</v>
      </c>
      <c r="O317" t="s">
        <v>1537</v>
      </c>
      <c r="P317" t="s">
        <v>32</v>
      </c>
      <c r="Q317" t="s">
        <v>36</v>
      </c>
      <c r="R317" t="s">
        <v>1538</v>
      </c>
      <c r="S317">
        <v>207.84600000000003</v>
      </c>
      <c r="T317">
        <v>3</v>
      </c>
      <c r="U317">
        <v>0.1</v>
      </c>
      <c r="V317">
        <v>2.3093999999999895</v>
      </c>
    </row>
    <row r="318" spans="1:22" x14ac:dyDescent="0.25">
      <c r="A318">
        <v>9745</v>
      </c>
      <c r="B318" t="s">
        <v>10814</v>
      </c>
      <c r="C318">
        <v>2014</v>
      </c>
      <c r="D318" s="8">
        <v>41661</v>
      </c>
      <c r="E318" s="8">
        <v>41665</v>
      </c>
      <c r="F318" t="s">
        <v>50</v>
      </c>
      <c r="G318" t="s">
        <v>5838</v>
      </c>
      <c r="H318" t="s">
        <v>5839</v>
      </c>
      <c r="I318" t="s">
        <v>26</v>
      </c>
      <c r="J318" t="s">
        <v>27</v>
      </c>
      <c r="K318" t="s">
        <v>456</v>
      </c>
      <c r="L318" t="s">
        <v>211</v>
      </c>
      <c r="M318">
        <v>60505</v>
      </c>
      <c r="N318" t="s">
        <v>105</v>
      </c>
      <c r="O318" t="s">
        <v>2158</v>
      </c>
      <c r="P318" t="s">
        <v>46</v>
      </c>
      <c r="Q318" t="s">
        <v>173</v>
      </c>
      <c r="R318" t="s">
        <v>2159</v>
      </c>
      <c r="S318">
        <v>268.57600000000002</v>
      </c>
      <c r="T318">
        <v>4</v>
      </c>
      <c r="U318">
        <v>0.2</v>
      </c>
      <c r="V318">
        <v>90.64439999999999</v>
      </c>
    </row>
    <row r="319" spans="1:22" x14ac:dyDescent="0.25">
      <c r="A319">
        <v>2684</v>
      </c>
      <c r="B319" t="s">
        <v>5812</v>
      </c>
      <c r="C319">
        <v>2014</v>
      </c>
      <c r="D319" s="8">
        <v>41661</v>
      </c>
      <c r="E319" s="8">
        <v>41667</v>
      </c>
      <c r="F319" t="s">
        <v>50</v>
      </c>
      <c r="G319" t="s">
        <v>3503</v>
      </c>
      <c r="H319" t="s">
        <v>3504</v>
      </c>
      <c r="I319" t="s">
        <v>102</v>
      </c>
      <c r="J319" t="s">
        <v>27</v>
      </c>
      <c r="K319" t="s">
        <v>328</v>
      </c>
      <c r="L319" t="s">
        <v>238</v>
      </c>
      <c r="M319">
        <v>49201</v>
      </c>
      <c r="N319" t="s">
        <v>105</v>
      </c>
      <c r="O319" t="s">
        <v>5817</v>
      </c>
      <c r="P319" t="s">
        <v>71</v>
      </c>
      <c r="Q319" t="s">
        <v>72</v>
      </c>
      <c r="R319" t="s">
        <v>5818</v>
      </c>
      <c r="S319">
        <v>164.99</v>
      </c>
      <c r="T319">
        <v>1</v>
      </c>
      <c r="U319">
        <v>0</v>
      </c>
      <c r="V319">
        <v>49.496999999999986</v>
      </c>
    </row>
    <row r="320" spans="1:22" x14ac:dyDescent="0.25">
      <c r="A320">
        <v>2683</v>
      </c>
      <c r="B320" t="s">
        <v>5812</v>
      </c>
      <c r="C320">
        <v>2014</v>
      </c>
      <c r="D320" s="8">
        <v>41661</v>
      </c>
      <c r="E320" s="8">
        <v>41667</v>
      </c>
      <c r="F320" t="s">
        <v>50</v>
      </c>
      <c r="G320" t="s">
        <v>3503</v>
      </c>
      <c r="H320" t="s">
        <v>3504</v>
      </c>
      <c r="I320" t="s">
        <v>102</v>
      </c>
      <c r="J320" t="s">
        <v>27</v>
      </c>
      <c r="K320" t="s">
        <v>328</v>
      </c>
      <c r="L320" t="s">
        <v>238</v>
      </c>
      <c r="M320">
        <v>49201</v>
      </c>
      <c r="N320" t="s">
        <v>105</v>
      </c>
      <c r="O320" t="s">
        <v>5815</v>
      </c>
      <c r="P320" t="s">
        <v>71</v>
      </c>
      <c r="Q320" t="s">
        <v>682</v>
      </c>
      <c r="R320" t="s">
        <v>5816</v>
      </c>
      <c r="S320">
        <v>350.97300000000007</v>
      </c>
      <c r="T320">
        <v>3</v>
      </c>
      <c r="U320">
        <v>0.1</v>
      </c>
      <c r="V320">
        <v>152.08829999999998</v>
      </c>
    </row>
    <row r="321" spans="1:22" x14ac:dyDescent="0.25">
      <c r="A321">
        <v>2682</v>
      </c>
      <c r="B321" t="s">
        <v>5812</v>
      </c>
      <c r="C321">
        <v>2014</v>
      </c>
      <c r="D321" s="8">
        <v>41661</v>
      </c>
      <c r="E321" s="8">
        <v>41667</v>
      </c>
      <c r="F321" t="s">
        <v>50</v>
      </c>
      <c r="G321" t="s">
        <v>3503</v>
      </c>
      <c r="H321" t="s">
        <v>3504</v>
      </c>
      <c r="I321" t="s">
        <v>102</v>
      </c>
      <c r="J321" t="s">
        <v>27</v>
      </c>
      <c r="K321" t="s">
        <v>328</v>
      </c>
      <c r="L321" t="s">
        <v>238</v>
      </c>
      <c r="M321">
        <v>49201</v>
      </c>
      <c r="N321" t="s">
        <v>105</v>
      </c>
      <c r="O321" t="s">
        <v>5813</v>
      </c>
      <c r="P321" t="s">
        <v>46</v>
      </c>
      <c r="Q321" t="s">
        <v>75</v>
      </c>
      <c r="R321" t="s">
        <v>5814</v>
      </c>
      <c r="S321">
        <v>89.52</v>
      </c>
      <c r="T321">
        <v>4</v>
      </c>
      <c r="U321">
        <v>0</v>
      </c>
      <c r="V321">
        <v>42.074399999999997</v>
      </c>
    </row>
    <row r="322" spans="1:22" x14ac:dyDescent="0.25">
      <c r="A322">
        <v>2681</v>
      </c>
      <c r="B322" t="s">
        <v>5812</v>
      </c>
      <c r="C322">
        <v>2014</v>
      </c>
      <c r="D322" s="8">
        <v>41661</v>
      </c>
      <c r="E322" s="8">
        <v>41667</v>
      </c>
      <c r="F322" t="s">
        <v>50</v>
      </c>
      <c r="G322" t="s">
        <v>3503</v>
      </c>
      <c r="H322" t="s">
        <v>3504</v>
      </c>
      <c r="I322" t="s">
        <v>102</v>
      </c>
      <c r="J322" t="s">
        <v>27</v>
      </c>
      <c r="K322" t="s">
        <v>328</v>
      </c>
      <c r="L322" t="s">
        <v>238</v>
      </c>
      <c r="M322">
        <v>49201</v>
      </c>
      <c r="N322" t="s">
        <v>105</v>
      </c>
      <c r="O322" t="s">
        <v>2704</v>
      </c>
      <c r="P322" t="s">
        <v>71</v>
      </c>
      <c r="Q322" t="s">
        <v>161</v>
      </c>
      <c r="R322" t="s">
        <v>2705</v>
      </c>
      <c r="S322">
        <v>619.94999999999993</v>
      </c>
      <c r="T322">
        <v>5</v>
      </c>
      <c r="U322">
        <v>0</v>
      </c>
      <c r="V322">
        <v>111.59099999999995</v>
      </c>
    </row>
    <row r="323" spans="1:22" x14ac:dyDescent="0.25">
      <c r="A323">
        <v>2680</v>
      </c>
      <c r="B323" t="s">
        <v>5812</v>
      </c>
      <c r="C323">
        <v>2014</v>
      </c>
      <c r="D323" s="8">
        <v>41661</v>
      </c>
      <c r="E323" s="8">
        <v>41667</v>
      </c>
      <c r="F323" t="s">
        <v>50</v>
      </c>
      <c r="G323" t="s">
        <v>3503</v>
      </c>
      <c r="H323" t="s">
        <v>3504</v>
      </c>
      <c r="I323" t="s">
        <v>102</v>
      </c>
      <c r="J323" t="s">
        <v>27</v>
      </c>
      <c r="K323" t="s">
        <v>328</v>
      </c>
      <c r="L323" t="s">
        <v>238</v>
      </c>
      <c r="M323">
        <v>49201</v>
      </c>
      <c r="N323" t="s">
        <v>105</v>
      </c>
      <c r="O323" t="s">
        <v>2391</v>
      </c>
      <c r="P323" t="s">
        <v>46</v>
      </c>
      <c r="Q323" t="s">
        <v>75</v>
      </c>
      <c r="R323" t="s">
        <v>2392</v>
      </c>
      <c r="S323">
        <v>14.399999999999999</v>
      </c>
      <c r="T323">
        <v>5</v>
      </c>
      <c r="U323">
        <v>0</v>
      </c>
      <c r="V323">
        <v>7.056</v>
      </c>
    </row>
    <row r="324" spans="1:22" x14ac:dyDescent="0.25">
      <c r="A324">
        <v>1097</v>
      </c>
      <c r="B324" t="s">
        <v>3216</v>
      </c>
      <c r="C324">
        <v>2014</v>
      </c>
      <c r="D324" s="8">
        <v>41661</v>
      </c>
      <c r="E324" s="8">
        <v>41666</v>
      </c>
      <c r="F324" t="s">
        <v>50</v>
      </c>
      <c r="G324" t="s">
        <v>3217</v>
      </c>
      <c r="H324" t="s">
        <v>3218</v>
      </c>
      <c r="I324" t="s">
        <v>102</v>
      </c>
      <c r="J324" t="s">
        <v>27</v>
      </c>
      <c r="K324" t="s">
        <v>467</v>
      </c>
      <c r="L324" t="s">
        <v>88</v>
      </c>
      <c r="M324">
        <v>28205</v>
      </c>
      <c r="N324" t="s">
        <v>30</v>
      </c>
      <c r="O324" t="s">
        <v>3221</v>
      </c>
      <c r="P324" t="s">
        <v>46</v>
      </c>
      <c r="Q324" t="s">
        <v>75</v>
      </c>
      <c r="R324" t="s">
        <v>3222</v>
      </c>
      <c r="S324">
        <v>35.783999999999999</v>
      </c>
      <c r="T324">
        <v>7</v>
      </c>
      <c r="U324">
        <v>0.7</v>
      </c>
      <c r="V324">
        <v>-28.627200000000009</v>
      </c>
    </row>
    <row r="325" spans="1:22" x14ac:dyDescent="0.25">
      <c r="A325">
        <v>1096</v>
      </c>
      <c r="B325" t="s">
        <v>3216</v>
      </c>
      <c r="C325">
        <v>2014</v>
      </c>
      <c r="D325" s="8">
        <v>41661</v>
      </c>
      <c r="E325" s="8">
        <v>41666</v>
      </c>
      <c r="F325" t="s">
        <v>50</v>
      </c>
      <c r="G325" t="s">
        <v>3217</v>
      </c>
      <c r="H325" t="s">
        <v>3218</v>
      </c>
      <c r="I325" t="s">
        <v>102</v>
      </c>
      <c r="J325" t="s">
        <v>27</v>
      </c>
      <c r="K325" t="s">
        <v>467</v>
      </c>
      <c r="L325" t="s">
        <v>88</v>
      </c>
      <c r="M325">
        <v>28205</v>
      </c>
      <c r="N325" t="s">
        <v>30</v>
      </c>
      <c r="O325" t="s">
        <v>3219</v>
      </c>
      <c r="P325" t="s">
        <v>46</v>
      </c>
      <c r="Q325" t="s">
        <v>59</v>
      </c>
      <c r="R325" t="s">
        <v>3220</v>
      </c>
      <c r="S325">
        <v>348.20799999999997</v>
      </c>
      <c r="T325">
        <v>7</v>
      </c>
      <c r="U325">
        <v>0.2</v>
      </c>
      <c r="V325">
        <v>30.468200000000024</v>
      </c>
    </row>
    <row r="326" spans="1:22" x14ac:dyDescent="0.25">
      <c r="A326">
        <v>738</v>
      </c>
      <c r="B326" t="s">
        <v>2350</v>
      </c>
      <c r="C326">
        <v>2014</v>
      </c>
      <c r="D326" s="8">
        <v>41661</v>
      </c>
      <c r="E326" s="8">
        <v>41665</v>
      </c>
      <c r="F326" t="s">
        <v>50</v>
      </c>
      <c r="G326" t="s">
        <v>2351</v>
      </c>
      <c r="H326" t="s">
        <v>2352</v>
      </c>
      <c r="I326" t="s">
        <v>102</v>
      </c>
      <c r="J326" t="s">
        <v>27</v>
      </c>
      <c r="K326" t="s">
        <v>95</v>
      </c>
      <c r="L326" t="s">
        <v>96</v>
      </c>
      <c r="M326">
        <v>98115</v>
      </c>
      <c r="N326" t="s">
        <v>44</v>
      </c>
      <c r="O326" t="s">
        <v>2357</v>
      </c>
      <c r="P326" t="s">
        <v>46</v>
      </c>
      <c r="Q326" t="s">
        <v>75</v>
      </c>
      <c r="R326" t="s">
        <v>2358</v>
      </c>
      <c r="S326">
        <v>18.72</v>
      </c>
      <c r="T326">
        <v>5</v>
      </c>
      <c r="U326">
        <v>0.2</v>
      </c>
      <c r="V326">
        <v>6.5519999999999996</v>
      </c>
    </row>
    <row r="327" spans="1:22" x14ac:dyDescent="0.25">
      <c r="A327">
        <v>737</v>
      </c>
      <c r="B327" t="s">
        <v>2350</v>
      </c>
      <c r="C327">
        <v>2014</v>
      </c>
      <c r="D327" s="8">
        <v>41661</v>
      </c>
      <c r="E327" s="8">
        <v>41665</v>
      </c>
      <c r="F327" t="s">
        <v>50</v>
      </c>
      <c r="G327" t="s">
        <v>2351</v>
      </c>
      <c r="H327" t="s">
        <v>2352</v>
      </c>
      <c r="I327" t="s">
        <v>102</v>
      </c>
      <c r="J327" t="s">
        <v>27</v>
      </c>
      <c r="K327" t="s">
        <v>95</v>
      </c>
      <c r="L327" t="s">
        <v>96</v>
      </c>
      <c r="M327">
        <v>98115</v>
      </c>
      <c r="N327" t="s">
        <v>44</v>
      </c>
      <c r="O327" t="s">
        <v>2355</v>
      </c>
      <c r="P327" t="s">
        <v>32</v>
      </c>
      <c r="Q327" t="s">
        <v>33</v>
      </c>
      <c r="R327" t="s">
        <v>2356</v>
      </c>
      <c r="S327">
        <v>84.98</v>
      </c>
      <c r="T327">
        <v>1</v>
      </c>
      <c r="U327">
        <v>0</v>
      </c>
      <c r="V327">
        <v>18.695599999999999</v>
      </c>
    </row>
    <row r="328" spans="1:22" x14ac:dyDescent="0.25">
      <c r="A328">
        <v>736</v>
      </c>
      <c r="B328" t="s">
        <v>2350</v>
      </c>
      <c r="C328">
        <v>2014</v>
      </c>
      <c r="D328" s="8">
        <v>41661</v>
      </c>
      <c r="E328" s="8">
        <v>41665</v>
      </c>
      <c r="F328" t="s">
        <v>50</v>
      </c>
      <c r="G328" t="s">
        <v>2351</v>
      </c>
      <c r="H328" t="s">
        <v>2352</v>
      </c>
      <c r="I328" t="s">
        <v>102</v>
      </c>
      <c r="J328" t="s">
        <v>27</v>
      </c>
      <c r="K328" t="s">
        <v>95</v>
      </c>
      <c r="L328" t="s">
        <v>96</v>
      </c>
      <c r="M328">
        <v>98115</v>
      </c>
      <c r="N328" t="s">
        <v>44</v>
      </c>
      <c r="O328" t="s">
        <v>232</v>
      </c>
      <c r="P328" t="s">
        <v>46</v>
      </c>
      <c r="Q328" t="s">
        <v>75</v>
      </c>
      <c r="R328" t="s">
        <v>233</v>
      </c>
      <c r="S328">
        <v>27.936000000000003</v>
      </c>
      <c r="T328">
        <v>4</v>
      </c>
      <c r="U328">
        <v>0.2</v>
      </c>
      <c r="V328">
        <v>9.4283999999999963</v>
      </c>
    </row>
    <row r="329" spans="1:22" x14ac:dyDescent="0.25">
      <c r="A329">
        <v>735</v>
      </c>
      <c r="B329" t="s">
        <v>2350</v>
      </c>
      <c r="C329">
        <v>2014</v>
      </c>
      <c r="D329" s="8">
        <v>41661</v>
      </c>
      <c r="E329" s="8">
        <v>41665</v>
      </c>
      <c r="F329" t="s">
        <v>50</v>
      </c>
      <c r="G329" t="s">
        <v>2351</v>
      </c>
      <c r="H329" t="s">
        <v>2352</v>
      </c>
      <c r="I329" t="s">
        <v>102</v>
      </c>
      <c r="J329" t="s">
        <v>27</v>
      </c>
      <c r="K329" t="s">
        <v>95</v>
      </c>
      <c r="L329" t="s">
        <v>96</v>
      </c>
      <c r="M329">
        <v>98115</v>
      </c>
      <c r="N329" t="s">
        <v>44</v>
      </c>
      <c r="O329" t="s">
        <v>1386</v>
      </c>
      <c r="P329" t="s">
        <v>46</v>
      </c>
      <c r="Q329" t="s">
        <v>75</v>
      </c>
      <c r="R329" t="s">
        <v>1387</v>
      </c>
      <c r="S329">
        <v>99.695999999999998</v>
      </c>
      <c r="T329">
        <v>6</v>
      </c>
      <c r="U329">
        <v>0.2</v>
      </c>
      <c r="V329">
        <v>33.647399999999998</v>
      </c>
    </row>
    <row r="330" spans="1:22" x14ac:dyDescent="0.25">
      <c r="A330">
        <v>734</v>
      </c>
      <c r="B330" t="s">
        <v>2350</v>
      </c>
      <c r="C330">
        <v>2014</v>
      </c>
      <c r="D330" s="8">
        <v>41661</v>
      </c>
      <c r="E330" s="8">
        <v>41665</v>
      </c>
      <c r="F330" t="s">
        <v>50</v>
      </c>
      <c r="G330" t="s">
        <v>2351</v>
      </c>
      <c r="H330" t="s">
        <v>2352</v>
      </c>
      <c r="I330" t="s">
        <v>102</v>
      </c>
      <c r="J330" t="s">
        <v>27</v>
      </c>
      <c r="K330" t="s">
        <v>95</v>
      </c>
      <c r="L330" t="s">
        <v>96</v>
      </c>
      <c r="M330">
        <v>98115</v>
      </c>
      <c r="N330" t="s">
        <v>44</v>
      </c>
      <c r="O330" t="s">
        <v>2353</v>
      </c>
      <c r="P330" t="s">
        <v>71</v>
      </c>
      <c r="Q330" t="s">
        <v>161</v>
      </c>
      <c r="R330" t="s">
        <v>2354</v>
      </c>
      <c r="S330">
        <v>179.97</v>
      </c>
      <c r="T330">
        <v>3</v>
      </c>
      <c r="U330">
        <v>0</v>
      </c>
      <c r="V330">
        <v>86.385600000000011</v>
      </c>
    </row>
    <row r="331" spans="1:22" x14ac:dyDescent="0.25">
      <c r="A331">
        <v>733</v>
      </c>
      <c r="B331" t="s">
        <v>2350</v>
      </c>
      <c r="C331">
        <v>2014</v>
      </c>
      <c r="D331" s="8">
        <v>41661</v>
      </c>
      <c r="E331" s="8">
        <v>41665</v>
      </c>
      <c r="F331" t="s">
        <v>50</v>
      </c>
      <c r="G331" t="s">
        <v>2351</v>
      </c>
      <c r="H331" t="s">
        <v>2352</v>
      </c>
      <c r="I331" t="s">
        <v>102</v>
      </c>
      <c r="J331" t="s">
        <v>27</v>
      </c>
      <c r="K331" t="s">
        <v>95</v>
      </c>
      <c r="L331" t="s">
        <v>96</v>
      </c>
      <c r="M331">
        <v>98115</v>
      </c>
      <c r="N331" t="s">
        <v>44</v>
      </c>
      <c r="O331" t="s">
        <v>1774</v>
      </c>
      <c r="P331" t="s">
        <v>46</v>
      </c>
      <c r="Q331" t="s">
        <v>59</v>
      </c>
      <c r="R331" t="s">
        <v>1775</v>
      </c>
      <c r="S331">
        <v>242.94</v>
      </c>
      <c r="T331">
        <v>3</v>
      </c>
      <c r="U331">
        <v>0</v>
      </c>
      <c r="V331">
        <v>9.7175999999999902</v>
      </c>
    </row>
    <row r="332" spans="1:22" x14ac:dyDescent="0.25">
      <c r="A332">
        <v>7985</v>
      </c>
      <c r="B332" t="s">
        <v>9767</v>
      </c>
      <c r="C332">
        <v>2014</v>
      </c>
      <c r="D332" s="8">
        <v>41662</v>
      </c>
      <c r="E332" s="8">
        <v>41665</v>
      </c>
      <c r="F332" t="s">
        <v>23</v>
      </c>
      <c r="G332" t="s">
        <v>4764</v>
      </c>
      <c r="H332" t="s">
        <v>4765</v>
      </c>
      <c r="I332" t="s">
        <v>41</v>
      </c>
      <c r="J332" t="s">
        <v>27</v>
      </c>
      <c r="K332" t="s">
        <v>303</v>
      </c>
      <c r="L332" t="s">
        <v>211</v>
      </c>
      <c r="M332">
        <v>60623</v>
      </c>
      <c r="N332" t="s">
        <v>105</v>
      </c>
      <c r="O332" t="s">
        <v>7097</v>
      </c>
      <c r="P332" t="s">
        <v>46</v>
      </c>
      <c r="Q332" t="s">
        <v>68</v>
      </c>
      <c r="R332" t="s">
        <v>7098</v>
      </c>
      <c r="S332">
        <v>7.8719999999999999</v>
      </c>
      <c r="T332">
        <v>3</v>
      </c>
      <c r="U332">
        <v>0.2</v>
      </c>
      <c r="V332">
        <v>0.88559999999999883</v>
      </c>
    </row>
    <row r="333" spans="1:22" x14ac:dyDescent="0.25">
      <c r="A333">
        <v>7984</v>
      </c>
      <c r="B333" t="s">
        <v>9767</v>
      </c>
      <c r="C333">
        <v>2014</v>
      </c>
      <c r="D333" s="8">
        <v>41662</v>
      </c>
      <c r="E333" s="8">
        <v>41665</v>
      </c>
      <c r="F333" t="s">
        <v>23</v>
      </c>
      <c r="G333" t="s">
        <v>4764</v>
      </c>
      <c r="H333" t="s">
        <v>4765</v>
      </c>
      <c r="I333" t="s">
        <v>41</v>
      </c>
      <c r="J333" t="s">
        <v>27</v>
      </c>
      <c r="K333" t="s">
        <v>303</v>
      </c>
      <c r="L333" t="s">
        <v>211</v>
      </c>
      <c r="M333">
        <v>60623</v>
      </c>
      <c r="N333" t="s">
        <v>105</v>
      </c>
      <c r="O333" t="s">
        <v>4937</v>
      </c>
      <c r="P333" t="s">
        <v>46</v>
      </c>
      <c r="Q333" t="s">
        <v>269</v>
      </c>
      <c r="R333" t="s">
        <v>186</v>
      </c>
      <c r="S333">
        <v>15.120000000000001</v>
      </c>
      <c r="T333">
        <v>5</v>
      </c>
      <c r="U333">
        <v>0.2</v>
      </c>
      <c r="V333">
        <v>4.9139999999999988</v>
      </c>
    </row>
    <row r="334" spans="1:22" x14ac:dyDescent="0.25">
      <c r="A334">
        <v>519</v>
      </c>
      <c r="B334" t="s">
        <v>1760</v>
      </c>
      <c r="C334">
        <v>2014</v>
      </c>
      <c r="D334" s="8">
        <v>41662</v>
      </c>
      <c r="E334" s="8">
        <v>41667</v>
      </c>
      <c r="F334" t="s">
        <v>50</v>
      </c>
      <c r="G334" t="s">
        <v>531</v>
      </c>
      <c r="H334" t="s">
        <v>532</v>
      </c>
      <c r="I334" t="s">
        <v>102</v>
      </c>
      <c r="J334" t="s">
        <v>27</v>
      </c>
      <c r="K334" t="s">
        <v>1761</v>
      </c>
      <c r="L334" t="s">
        <v>1762</v>
      </c>
      <c r="M334">
        <v>59405</v>
      </c>
      <c r="N334" t="s">
        <v>44</v>
      </c>
      <c r="O334" t="s">
        <v>1769</v>
      </c>
      <c r="P334" t="s">
        <v>46</v>
      </c>
      <c r="Q334" t="s">
        <v>59</v>
      </c>
      <c r="R334" t="s">
        <v>1770</v>
      </c>
      <c r="S334">
        <v>1126.02</v>
      </c>
      <c r="T334">
        <v>3</v>
      </c>
      <c r="U334">
        <v>0</v>
      </c>
      <c r="V334">
        <v>56.300999999999988</v>
      </c>
    </row>
    <row r="335" spans="1:22" x14ac:dyDescent="0.25">
      <c r="A335">
        <v>518</v>
      </c>
      <c r="B335" t="s">
        <v>1760</v>
      </c>
      <c r="C335">
        <v>2014</v>
      </c>
      <c r="D335" s="8">
        <v>41662</v>
      </c>
      <c r="E335" s="8">
        <v>41667</v>
      </c>
      <c r="F335" t="s">
        <v>50</v>
      </c>
      <c r="G335" t="s">
        <v>531</v>
      </c>
      <c r="H335" t="s">
        <v>532</v>
      </c>
      <c r="I335" t="s">
        <v>102</v>
      </c>
      <c r="J335" t="s">
        <v>27</v>
      </c>
      <c r="K335" t="s">
        <v>1761</v>
      </c>
      <c r="L335" t="s">
        <v>1762</v>
      </c>
      <c r="M335">
        <v>59405</v>
      </c>
      <c r="N335" t="s">
        <v>44</v>
      </c>
      <c r="O335" t="s">
        <v>1767</v>
      </c>
      <c r="P335" t="s">
        <v>46</v>
      </c>
      <c r="Q335" t="s">
        <v>90</v>
      </c>
      <c r="R335" t="s">
        <v>1768</v>
      </c>
      <c r="S335">
        <v>11.96</v>
      </c>
      <c r="T335">
        <v>2</v>
      </c>
      <c r="U335">
        <v>0</v>
      </c>
      <c r="V335">
        <v>5.3819999999999997</v>
      </c>
    </row>
    <row r="336" spans="1:22" x14ac:dyDescent="0.25">
      <c r="A336">
        <v>517</v>
      </c>
      <c r="B336" t="s">
        <v>1760</v>
      </c>
      <c r="C336">
        <v>2014</v>
      </c>
      <c r="D336" s="8">
        <v>41662</v>
      </c>
      <c r="E336" s="8">
        <v>41667</v>
      </c>
      <c r="F336" t="s">
        <v>50</v>
      </c>
      <c r="G336" t="s">
        <v>531</v>
      </c>
      <c r="H336" t="s">
        <v>532</v>
      </c>
      <c r="I336" t="s">
        <v>102</v>
      </c>
      <c r="J336" t="s">
        <v>27</v>
      </c>
      <c r="K336" t="s">
        <v>1761</v>
      </c>
      <c r="L336" t="s">
        <v>1762</v>
      </c>
      <c r="M336">
        <v>59405</v>
      </c>
      <c r="N336" t="s">
        <v>44</v>
      </c>
      <c r="O336" t="s">
        <v>1765</v>
      </c>
      <c r="P336" t="s">
        <v>46</v>
      </c>
      <c r="Q336" t="s">
        <v>59</v>
      </c>
      <c r="R336" t="s">
        <v>1766</v>
      </c>
      <c r="S336">
        <v>51.449999999999996</v>
      </c>
      <c r="T336">
        <v>3</v>
      </c>
      <c r="U336">
        <v>0</v>
      </c>
      <c r="V336">
        <v>13.891499999999999</v>
      </c>
    </row>
    <row r="337" spans="1:22" x14ac:dyDescent="0.25">
      <c r="A337">
        <v>516</v>
      </c>
      <c r="B337" t="s">
        <v>1760</v>
      </c>
      <c r="C337">
        <v>2014</v>
      </c>
      <c r="D337" s="8">
        <v>41662</v>
      </c>
      <c r="E337" s="8">
        <v>41667</v>
      </c>
      <c r="F337" t="s">
        <v>50</v>
      </c>
      <c r="G337" t="s">
        <v>531</v>
      </c>
      <c r="H337" t="s">
        <v>532</v>
      </c>
      <c r="I337" t="s">
        <v>102</v>
      </c>
      <c r="J337" t="s">
        <v>27</v>
      </c>
      <c r="K337" t="s">
        <v>1761</v>
      </c>
      <c r="L337" t="s">
        <v>1762</v>
      </c>
      <c r="M337">
        <v>59405</v>
      </c>
      <c r="N337" t="s">
        <v>44</v>
      </c>
      <c r="O337" t="s">
        <v>1763</v>
      </c>
      <c r="P337" t="s">
        <v>71</v>
      </c>
      <c r="Q337" t="s">
        <v>1216</v>
      </c>
      <c r="R337" t="s">
        <v>1764</v>
      </c>
      <c r="S337">
        <v>2999.95</v>
      </c>
      <c r="T337">
        <v>5</v>
      </c>
      <c r="U337">
        <v>0</v>
      </c>
      <c r="V337">
        <v>1379.9769999999999</v>
      </c>
    </row>
    <row r="338" spans="1:22" x14ac:dyDescent="0.25">
      <c r="A338">
        <v>9655</v>
      </c>
      <c r="B338" t="s">
        <v>10756</v>
      </c>
      <c r="C338">
        <v>2014</v>
      </c>
      <c r="D338" s="8">
        <v>41663</v>
      </c>
      <c r="E338" s="8">
        <v>41667</v>
      </c>
      <c r="F338" t="s">
        <v>50</v>
      </c>
      <c r="G338" t="s">
        <v>100</v>
      </c>
      <c r="H338" t="s">
        <v>101</v>
      </c>
      <c r="I338" t="s">
        <v>102</v>
      </c>
      <c r="J338" t="s">
        <v>27</v>
      </c>
      <c r="K338" t="s">
        <v>1310</v>
      </c>
      <c r="L338" t="s">
        <v>310</v>
      </c>
      <c r="M338">
        <v>85705</v>
      </c>
      <c r="N338" t="s">
        <v>44</v>
      </c>
      <c r="O338" t="s">
        <v>5112</v>
      </c>
      <c r="P338" t="s">
        <v>46</v>
      </c>
      <c r="Q338" t="s">
        <v>75</v>
      </c>
      <c r="R338" t="s">
        <v>5113</v>
      </c>
      <c r="S338">
        <v>4.9380000000000006</v>
      </c>
      <c r="T338">
        <v>2</v>
      </c>
      <c r="U338">
        <v>0.7</v>
      </c>
      <c r="V338">
        <v>-3.6212</v>
      </c>
    </row>
    <row r="339" spans="1:22" x14ac:dyDescent="0.25">
      <c r="A339">
        <v>9654</v>
      </c>
      <c r="B339" t="s">
        <v>10756</v>
      </c>
      <c r="C339">
        <v>2014</v>
      </c>
      <c r="D339" s="8">
        <v>41663</v>
      </c>
      <c r="E339" s="8">
        <v>41667</v>
      </c>
      <c r="F339" t="s">
        <v>50</v>
      </c>
      <c r="G339" t="s">
        <v>100</v>
      </c>
      <c r="H339" t="s">
        <v>101</v>
      </c>
      <c r="I339" t="s">
        <v>102</v>
      </c>
      <c r="J339" t="s">
        <v>27</v>
      </c>
      <c r="K339" t="s">
        <v>1310</v>
      </c>
      <c r="L339" t="s">
        <v>310</v>
      </c>
      <c r="M339">
        <v>85705</v>
      </c>
      <c r="N339" t="s">
        <v>44</v>
      </c>
      <c r="O339" t="s">
        <v>6920</v>
      </c>
      <c r="P339" t="s">
        <v>71</v>
      </c>
      <c r="Q339" t="s">
        <v>161</v>
      </c>
      <c r="R339" t="s">
        <v>6921</v>
      </c>
      <c r="S339">
        <v>95.984000000000009</v>
      </c>
      <c r="T339">
        <v>2</v>
      </c>
      <c r="U339">
        <v>0.2</v>
      </c>
      <c r="V339">
        <v>11.997999999999998</v>
      </c>
    </row>
    <row r="340" spans="1:22" x14ac:dyDescent="0.25">
      <c r="A340">
        <v>6360</v>
      </c>
      <c r="B340" t="s">
        <v>8848</v>
      </c>
      <c r="C340">
        <v>2014</v>
      </c>
      <c r="D340" s="8">
        <v>41663</v>
      </c>
      <c r="E340" s="8">
        <v>41668</v>
      </c>
      <c r="F340" t="s">
        <v>50</v>
      </c>
      <c r="G340" t="s">
        <v>2420</v>
      </c>
      <c r="H340" t="s">
        <v>2421</v>
      </c>
      <c r="I340" t="s">
        <v>41</v>
      </c>
      <c r="J340" t="s">
        <v>27</v>
      </c>
      <c r="K340" t="s">
        <v>95</v>
      </c>
      <c r="L340" t="s">
        <v>96</v>
      </c>
      <c r="M340">
        <v>98103</v>
      </c>
      <c r="N340" t="s">
        <v>44</v>
      </c>
      <c r="O340" t="s">
        <v>8519</v>
      </c>
      <c r="P340" t="s">
        <v>71</v>
      </c>
      <c r="Q340" t="s">
        <v>72</v>
      </c>
      <c r="R340" t="s">
        <v>8520</v>
      </c>
      <c r="S340">
        <v>86.352000000000004</v>
      </c>
      <c r="T340">
        <v>6</v>
      </c>
      <c r="U340">
        <v>0.2</v>
      </c>
      <c r="V340">
        <v>8.6352000000000011</v>
      </c>
    </row>
    <row r="341" spans="1:22" x14ac:dyDescent="0.25">
      <c r="A341">
        <v>6359</v>
      </c>
      <c r="B341" t="s">
        <v>8848</v>
      </c>
      <c r="C341">
        <v>2014</v>
      </c>
      <c r="D341" s="8">
        <v>41663</v>
      </c>
      <c r="E341" s="8">
        <v>41668</v>
      </c>
      <c r="F341" t="s">
        <v>50</v>
      </c>
      <c r="G341" t="s">
        <v>2420</v>
      </c>
      <c r="H341" t="s">
        <v>2421</v>
      </c>
      <c r="I341" t="s">
        <v>41</v>
      </c>
      <c r="J341" t="s">
        <v>27</v>
      </c>
      <c r="K341" t="s">
        <v>95</v>
      </c>
      <c r="L341" t="s">
        <v>96</v>
      </c>
      <c r="M341">
        <v>98103</v>
      </c>
      <c r="N341" t="s">
        <v>44</v>
      </c>
      <c r="O341" t="s">
        <v>3974</v>
      </c>
      <c r="P341" t="s">
        <v>46</v>
      </c>
      <c r="Q341" t="s">
        <v>90</v>
      </c>
      <c r="R341" t="s">
        <v>3975</v>
      </c>
      <c r="S341">
        <v>6.48</v>
      </c>
      <c r="T341">
        <v>1</v>
      </c>
      <c r="U341">
        <v>0</v>
      </c>
      <c r="V341">
        <v>3.1104000000000003</v>
      </c>
    </row>
    <row r="342" spans="1:22" x14ac:dyDescent="0.25">
      <c r="A342">
        <v>6358</v>
      </c>
      <c r="B342" t="s">
        <v>8848</v>
      </c>
      <c r="C342">
        <v>2014</v>
      </c>
      <c r="D342" s="8">
        <v>41663</v>
      </c>
      <c r="E342" s="8">
        <v>41668</v>
      </c>
      <c r="F342" t="s">
        <v>50</v>
      </c>
      <c r="G342" t="s">
        <v>2420</v>
      </c>
      <c r="H342" t="s">
        <v>2421</v>
      </c>
      <c r="I342" t="s">
        <v>41</v>
      </c>
      <c r="J342" t="s">
        <v>27</v>
      </c>
      <c r="K342" t="s">
        <v>95</v>
      </c>
      <c r="L342" t="s">
        <v>96</v>
      </c>
      <c r="M342">
        <v>98103</v>
      </c>
      <c r="N342" t="s">
        <v>44</v>
      </c>
      <c r="O342" t="s">
        <v>2925</v>
      </c>
      <c r="P342" t="s">
        <v>46</v>
      </c>
      <c r="Q342" t="s">
        <v>90</v>
      </c>
      <c r="R342" t="s">
        <v>2926</v>
      </c>
      <c r="S342">
        <v>25.92</v>
      </c>
      <c r="T342">
        <v>4</v>
      </c>
      <c r="U342">
        <v>0</v>
      </c>
      <c r="V342">
        <v>12.441600000000001</v>
      </c>
    </row>
    <row r="343" spans="1:22" x14ac:dyDescent="0.25">
      <c r="A343">
        <v>6357</v>
      </c>
      <c r="B343" t="s">
        <v>8848</v>
      </c>
      <c r="C343">
        <v>2014</v>
      </c>
      <c r="D343" s="8">
        <v>41663</v>
      </c>
      <c r="E343" s="8">
        <v>41668</v>
      </c>
      <c r="F343" t="s">
        <v>50</v>
      </c>
      <c r="G343" t="s">
        <v>2420</v>
      </c>
      <c r="H343" t="s">
        <v>2421</v>
      </c>
      <c r="I343" t="s">
        <v>41</v>
      </c>
      <c r="J343" t="s">
        <v>27</v>
      </c>
      <c r="K343" t="s">
        <v>95</v>
      </c>
      <c r="L343" t="s">
        <v>96</v>
      </c>
      <c r="M343">
        <v>98103</v>
      </c>
      <c r="N343" t="s">
        <v>44</v>
      </c>
      <c r="O343" t="s">
        <v>4737</v>
      </c>
      <c r="P343" t="s">
        <v>46</v>
      </c>
      <c r="Q343" t="s">
        <v>75</v>
      </c>
      <c r="R343" t="s">
        <v>4738</v>
      </c>
      <c r="S343">
        <v>19.68</v>
      </c>
      <c r="T343">
        <v>5</v>
      </c>
      <c r="U343">
        <v>0.2</v>
      </c>
      <c r="V343">
        <v>6.8879999999999981</v>
      </c>
    </row>
    <row r="344" spans="1:22" x14ac:dyDescent="0.25">
      <c r="A344">
        <v>523</v>
      </c>
      <c r="B344" t="s">
        <v>1778</v>
      </c>
      <c r="C344">
        <v>2014</v>
      </c>
      <c r="D344" s="8">
        <v>41663</v>
      </c>
      <c r="E344" s="8">
        <v>41665</v>
      </c>
      <c r="F344" t="s">
        <v>188</v>
      </c>
      <c r="G344" t="s">
        <v>1779</v>
      </c>
      <c r="H344" t="s">
        <v>1780</v>
      </c>
      <c r="I344" t="s">
        <v>41</v>
      </c>
      <c r="J344" t="s">
        <v>27</v>
      </c>
      <c r="K344" t="s">
        <v>880</v>
      </c>
      <c r="L344" t="s">
        <v>238</v>
      </c>
      <c r="M344">
        <v>48234</v>
      </c>
      <c r="N344" t="s">
        <v>105</v>
      </c>
      <c r="O344" t="s">
        <v>1701</v>
      </c>
      <c r="P344" t="s">
        <v>32</v>
      </c>
      <c r="Q344" t="s">
        <v>56</v>
      </c>
      <c r="R344" t="s">
        <v>1702</v>
      </c>
      <c r="S344">
        <v>210.98</v>
      </c>
      <c r="T344">
        <v>2</v>
      </c>
      <c r="U344">
        <v>0</v>
      </c>
      <c r="V344">
        <v>21.097999999999985</v>
      </c>
    </row>
    <row r="345" spans="1:22" x14ac:dyDescent="0.25">
      <c r="A345">
        <v>9598</v>
      </c>
      <c r="B345" t="s">
        <v>10722</v>
      </c>
      <c r="C345">
        <v>2014</v>
      </c>
      <c r="D345" s="8">
        <v>41664</v>
      </c>
      <c r="E345" s="8">
        <v>41669</v>
      </c>
      <c r="F345" t="s">
        <v>50</v>
      </c>
      <c r="G345" t="s">
        <v>3939</v>
      </c>
      <c r="H345" t="s">
        <v>3940</v>
      </c>
      <c r="I345" t="s">
        <v>41</v>
      </c>
      <c r="J345" t="s">
        <v>27</v>
      </c>
      <c r="K345" t="s">
        <v>630</v>
      </c>
      <c r="L345" t="s">
        <v>43</v>
      </c>
      <c r="M345">
        <v>95123</v>
      </c>
      <c r="N345" t="s">
        <v>44</v>
      </c>
      <c r="O345" t="s">
        <v>7598</v>
      </c>
      <c r="P345" t="s">
        <v>71</v>
      </c>
      <c r="Q345" t="s">
        <v>72</v>
      </c>
      <c r="R345" t="s">
        <v>7599</v>
      </c>
      <c r="S345">
        <v>110.352</v>
      </c>
      <c r="T345">
        <v>3</v>
      </c>
      <c r="U345">
        <v>0.2</v>
      </c>
      <c r="V345">
        <v>8.2763999999999953</v>
      </c>
    </row>
    <row r="346" spans="1:22" x14ac:dyDescent="0.25">
      <c r="A346">
        <v>9597</v>
      </c>
      <c r="B346" t="s">
        <v>10722</v>
      </c>
      <c r="C346">
        <v>2014</v>
      </c>
      <c r="D346" s="8">
        <v>41664</v>
      </c>
      <c r="E346" s="8">
        <v>41669</v>
      </c>
      <c r="F346" t="s">
        <v>50</v>
      </c>
      <c r="G346" t="s">
        <v>3939</v>
      </c>
      <c r="H346" t="s">
        <v>3940</v>
      </c>
      <c r="I346" t="s">
        <v>41</v>
      </c>
      <c r="J346" t="s">
        <v>27</v>
      </c>
      <c r="K346" t="s">
        <v>630</v>
      </c>
      <c r="L346" t="s">
        <v>43</v>
      </c>
      <c r="M346">
        <v>95123</v>
      </c>
      <c r="N346" t="s">
        <v>44</v>
      </c>
      <c r="O346" t="s">
        <v>6989</v>
      </c>
      <c r="P346" t="s">
        <v>46</v>
      </c>
      <c r="Q346" t="s">
        <v>75</v>
      </c>
      <c r="R346" t="s">
        <v>6990</v>
      </c>
      <c r="S346">
        <v>276.78400000000005</v>
      </c>
      <c r="T346">
        <v>2</v>
      </c>
      <c r="U346">
        <v>0.2</v>
      </c>
      <c r="V346">
        <v>89.954799999999992</v>
      </c>
    </row>
    <row r="347" spans="1:22" x14ac:dyDescent="0.25">
      <c r="A347">
        <v>9596</v>
      </c>
      <c r="B347" t="s">
        <v>10722</v>
      </c>
      <c r="C347">
        <v>2014</v>
      </c>
      <c r="D347" s="8">
        <v>41664</v>
      </c>
      <c r="E347" s="8">
        <v>41669</v>
      </c>
      <c r="F347" t="s">
        <v>50</v>
      </c>
      <c r="G347" t="s">
        <v>3939</v>
      </c>
      <c r="H347" t="s">
        <v>3940</v>
      </c>
      <c r="I347" t="s">
        <v>41</v>
      </c>
      <c r="J347" t="s">
        <v>27</v>
      </c>
      <c r="K347" t="s">
        <v>630</v>
      </c>
      <c r="L347" t="s">
        <v>43</v>
      </c>
      <c r="M347">
        <v>95123</v>
      </c>
      <c r="N347" t="s">
        <v>44</v>
      </c>
      <c r="O347" t="s">
        <v>141</v>
      </c>
      <c r="P347" t="s">
        <v>46</v>
      </c>
      <c r="Q347" t="s">
        <v>78</v>
      </c>
      <c r="R347" t="s">
        <v>142</v>
      </c>
      <c r="S347">
        <v>25.86</v>
      </c>
      <c r="T347">
        <v>3</v>
      </c>
      <c r="U347">
        <v>0</v>
      </c>
      <c r="V347">
        <v>6.7236000000000002</v>
      </c>
    </row>
    <row r="348" spans="1:22" x14ac:dyDescent="0.25">
      <c r="A348">
        <v>2376</v>
      </c>
      <c r="B348" t="s">
        <v>5408</v>
      </c>
      <c r="C348">
        <v>2014</v>
      </c>
      <c r="D348" s="8">
        <v>41664</v>
      </c>
      <c r="E348" s="8">
        <v>41670</v>
      </c>
      <c r="F348" t="s">
        <v>50</v>
      </c>
      <c r="G348" t="s">
        <v>1997</v>
      </c>
      <c r="H348" t="s">
        <v>1998</v>
      </c>
      <c r="I348" t="s">
        <v>26</v>
      </c>
      <c r="J348" t="s">
        <v>27</v>
      </c>
      <c r="K348" t="s">
        <v>3792</v>
      </c>
      <c r="L348" t="s">
        <v>1272</v>
      </c>
      <c r="M348">
        <v>30080</v>
      </c>
      <c r="N348" t="s">
        <v>30</v>
      </c>
      <c r="O348" t="s">
        <v>3795</v>
      </c>
      <c r="P348" t="s">
        <v>46</v>
      </c>
      <c r="Q348" t="s">
        <v>269</v>
      </c>
      <c r="R348" t="s">
        <v>3796</v>
      </c>
      <c r="S348">
        <v>5.67</v>
      </c>
      <c r="T348">
        <v>3</v>
      </c>
      <c r="U348">
        <v>0</v>
      </c>
      <c r="V348">
        <v>0.11340000000000017</v>
      </c>
    </row>
    <row r="349" spans="1:22" x14ac:dyDescent="0.25">
      <c r="A349">
        <v>8313</v>
      </c>
      <c r="B349" t="s">
        <v>9948</v>
      </c>
      <c r="C349">
        <v>2014</v>
      </c>
      <c r="D349" s="8">
        <v>41666</v>
      </c>
      <c r="E349" s="8">
        <v>41671</v>
      </c>
      <c r="F349" t="s">
        <v>50</v>
      </c>
      <c r="G349" t="s">
        <v>1842</v>
      </c>
      <c r="H349" t="s">
        <v>1843</v>
      </c>
      <c r="I349" t="s">
        <v>26</v>
      </c>
      <c r="J349" t="s">
        <v>27</v>
      </c>
      <c r="K349" t="s">
        <v>497</v>
      </c>
      <c r="L349" t="s">
        <v>1272</v>
      </c>
      <c r="M349">
        <v>31907</v>
      </c>
      <c r="N349" t="s">
        <v>30</v>
      </c>
      <c r="O349" t="s">
        <v>6146</v>
      </c>
      <c r="P349" t="s">
        <v>71</v>
      </c>
      <c r="Q349" t="s">
        <v>72</v>
      </c>
      <c r="R349" t="s">
        <v>6147</v>
      </c>
      <c r="S349">
        <v>2939.9300000000003</v>
      </c>
      <c r="T349">
        <v>7</v>
      </c>
      <c r="U349">
        <v>0</v>
      </c>
      <c r="V349">
        <v>764.38180000000011</v>
      </c>
    </row>
    <row r="350" spans="1:22" x14ac:dyDescent="0.25">
      <c r="A350">
        <v>8312</v>
      </c>
      <c r="B350" t="s">
        <v>9948</v>
      </c>
      <c r="C350">
        <v>2014</v>
      </c>
      <c r="D350" s="8">
        <v>41666</v>
      </c>
      <c r="E350" s="8">
        <v>41671</v>
      </c>
      <c r="F350" t="s">
        <v>50</v>
      </c>
      <c r="G350" t="s">
        <v>1842</v>
      </c>
      <c r="H350" t="s">
        <v>1843</v>
      </c>
      <c r="I350" t="s">
        <v>26</v>
      </c>
      <c r="J350" t="s">
        <v>27</v>
      </c>
      <c r="K350" t="s">
        <v>497</v>
      </c>
      <c r="L350" t="s">
        <v>1272</v>
      </c>
      <c r="M350">
        <v>31907</v>
      </c>
      <c r="N350" t="s">
        <v>30</v>
      </c>
      <c r="O350" t="s">
        <v>522</v>
      </c>
      <c r="P350" t="s">
        <v>32</v>
      </c>
      <c r="Q350" t="s">
        <v>65</v>
      </c>
      <c r="R350" t="s">
        <v>523</v>
      </c>
      <c r="S350">
        <v>62.72</v>
      </c>
      <c r="T350">
        <v>4</v>
      </c>
      <c r="U350">
        <v>0</v>
      </c>
      <c r="V350">
        <v>24.460799999999999</v>
      </c>
    </row>
    <row r="351" spans="1:22" x14ac:dyDescent="0.25">
      <c r="A351">
        <v>7820</v>
      </c>
      <c r="B351" t="s">
        <v>9683</v>
      </c>
      <c r="C351">
        <v>2014</v>
      </c>
      <c r="D351" s="8">
        <v>41666</v>
      </c>
      <c r="E351" s="8">
        <v>41670</v>
      </c>
      <c r="F351" t="s">
        <v>50</v>
      </c>
      <c r="G351" t="s">
        <v>1453</v>
      </c>
      <c r="H351" t="s">
        <v>1454</v>
      </c>
      <c r="I351" t="s">
        <v>26</v>
      </c>
      <c r="J351" t="s">
        <v>27</v>
      </c>
      <c r="K351" t="s">
        <v>127</v>
      </c>
      <c r="L351" t="s">
        <v>43</v>
      </c>
      <c r="M351">
        <v>94109</v>
      </c>
      <c r="N351" t="s">
        <v>44</v>
      </c>
      <c r="O351" t="s">
        <v>4313</v>
      </c>
      <c r="P351" t="s">
        <v>46</v>
      </c>
      <c r="Q351" t="s">
        <v>269</v>
      </c>
      <c r="R351" t="s">
        <v>4314</v>
      </c>
      <c r="S351">
        <v>11.84</v>
      </c>
      <c r="T351">
        <v>8</v>
      </c>
      <c r="U351">
        <v>0</v>
      </c>
      <c r="V351">
        <v>5.6831999999999994</v>
      </c>
    </row>
    <row r="352" spans="1:22" x14ac:dyDescent="0.25">
      <c r="A352">
        <v>5492</v>
      </c>
      <c r="B352" t="s">
        <v>8282</v>
      </c>
      <c r="C352">
        <v>2014</v>
      </c>
      <c r="D352" s="8">
        <v>41666</v>
      </c>
      <c r="E352" s="8">
        <v>41667</v>
      </c>
      <c r="F352" t="s">
        <v>188</v>
      </c>
      <c r="G352" t="s">
        <v>24</v>
      </c>
      <c r="H352" t="s">
        <v>25</v>
      </c>
      <c r="I352" t="s">
        <v>26</v>
      </c>
      <c r="J352" t="s">
        <v>27</v>
      </c>
      <c r="K352" t="s">
        <v>184</v>
      </c>
      <c r="L352" t="s">
        <v>104</v>
      </c>
      <c r="M352">
        <v>77070</v>
      </c>
      <c r="N352" t="s">
        <v>105</v>
      </c>
      <c r="O352" t="s">
        <v>349</v>
      </c>
      <c r="P352" t="s">
        <v>46</v>
      </c>
      <c r="Q352" t="s">
        <v>59</v>
      </c>
      <c r="R352" t="s">
        <v>350</v>
      </c>
      <c r="S352">
        <v>18.16</v>
      </c>
      <c r="T352">
        <v>2</v>
      </c>
      <c r="U352">
        <v>0.2</v>
      </c>
      <c r="V352">
        <v>1.8160000000000016</v>
      </c>
    </row>
    <row r="353" spans="1:22" x14ac:dyDescent="0.25">
      <c r="A353">
        <v>2835</v>
      </c>
      <c r="B353" t="s">
        <v>6011</v>
      </c>
      <c r="C353">
        <v>2014</v>
      </c>
      <c r="D353" s="8">
        <v>41666</v>
      </c>
      <c r="E353" s="8">
        <v>41671</v>
      </c>
      <c r="F353" t="s">
        <v>23</v>
      </c>
      <c r="G353" t="s">
        <v>6012</v>
      </c>
      <c r="H353" t="s">
        <v>6013</v>
      </c>
      <c r="I353" t="s">
        <v>41</v>
      </c>
      <c r="J353" t="s">
        <v>27</v>
      </c>
      <c r="K353" t="s">
        <v>5893</v>
      </c>
      <c r="L353" t="s">
        <v>358</v>
      </c>
      <c r="M353">
        <v>35244</v>
      </c>
      <c r="N353" t="s">
        <v>30</v>
      </c>
      <c r="O353" t="s">
        <v>748</v>
      </c>
      <c r="P353" t="s">
        <v>46</v>
      </c>
      <c r="Q353" t="s">
        <v>75</v>
      </c>
      <c r="R353" t="s">
        <v>749</v>
      </c>
      <c r="S353">
        <v>7.16</v>
      </c>
      <c r="T353">
        <v>2</v>
      </c>
      <c r="U353">
        <v>0</v>
      </c>
      <c r="V353">
        <v>3.4367999999999999</v>
      </c>
    </row>
    <row r="354" spans="1:22" x14ac:dyDescent="0.25">
      <c r="A354">
        <v>2834</v>
      </c>
      <c r="B354" t="s">
        <v>6011</v>
      </c>
      <c r="C354">
        <v>2014</v>
      </c>
      <c r="D354" s="8">
        <v>41666</v>
      </c>
      <c r="E354" s="8">
        <v>41671</v>
      </c>
      <c r="F354" t="s">
        <v>23</v>
      </c>
      <c r="G354" t="s">
        <v>6012</v>
      </c>
      <c r="H354" t="s">
        <v>6013</v>
      </c>
      <c r="I354" t="s">
        <v>41</v>
      </c>
      <c r="J354" t="s">
        <v>27</v>
      </c>
      <c r="K354" t="s">
        <v>5893</v>
      </c>
      <c r="L354" t="s">
        <v>358</v>
      </c>
      <c r="M354">
        <v>35244</v>
      </c>
      <c r="N354" t="s">
        <v>30</v>
      </c>
      <c r="O354" t="s">
        <v>640</v>
      </c>
      <c r="P354" t="s">
        <v>46</v>
      </c>
      <c r="Q354" t="s">
        <v>68</v>
      </c>
      <c r="R354" t="s">
        <v>641</v>
      </c>
      <c r="S354">
        <v>15.469999999999999</v>
      </c>
      <c r="T354">
        <v>7</v>
      </c>
      <c r="U354">
        <v>0</v>
      </c>
      <c r="V354">
        <v>4.1768999999999998</v>
      </c>
    </row>
    <row r="355" spans="1:22" x14ac:dyDescent="0.25">
      <c r="A355">
        <v>7222</v>
      </c>
      <c r="B355" t="s">
        <v>9355</v>
      </c>
      <c r="C355">
        <v>2014</v>
      </c>
      <c r="D355" s="8">
        <v>41667</v>
      </c>
      <c r="E355" s="8">
        <v>41671</v>
      </c>
      <c r="F355" t="s">
        <v>50</v>
      </c>
      <c r="G355" t="s">
        <v>5215</v>
      </c>
      <c r="H355" t="s">
        <v>5216</v>
      </c>
      <c r="I355" t="s">
        <v>26</v>
      </c>
      <c r="J355" t="s">
        <v>27</v>
      </c>
      <c r="K355" t="s">
        <v>266</v>
      </c>
      <c r="L355" t="s">
        <v>267</v>
      </c>
      <c r="M355">
        <v>10035</v>
      </c>
      <c r="N355" t="s">
        <v>148</v>
      </c>
      <c r="O355" t="s">
        <v>7598</v>
      </c>
      <c r="P355" t="s">
        <v>71</v>
      </c>
      <c r="Q355" t="s">
        <v>72</v>
      </c>
      <c r="R355" t="s">
        <v>7599</v>
      </c>
      <c r="S355">
        <v>137.94</v>
      </c>
      <c r="T355">
        <v>3</v>
      </c>
      <c r="U355">
        <v>0</v>
      </c>
      <c r="V355">
        <v>35.864399999999996</v>
      </c>
    </row>
    <row r="356" spans="1:22" x14ac:dyDescent="0.25">
      <c r="A356">
        <v>2171</v>
      </c>
      <c r="B356" t="s">
        <v>5104</v>
      </c>
      <c r="C356">
        <v>2014</v>
      </c>
      <c r="D356" s="8">
        <v>41667</v>
      </c>
      <c r="E356" s="8">
        <v>41670</v>
      </c>
      <c r="F356" t="s">
        <v>23</v>
      </c>
      <c r="G356" t="s">
        <v>5105</v>
      </c>
      <c r="H356" t="s">
        <v>5106</v>
      </c>
      <c r="I356" t="s">
        <v>26</v>
      </c>
      <c r="J356" t="s">
        <v>27</v>
      </c>
      <c r="K356" t="s">
        <v>4255</v>
      </c>
      <c r="L356" t="s">
        <v>498</v>
      </c>
      <c r="M356">
        <v>44240</v>
      </c>
      <c r="N356" t="s">
        <v>148</v>
      </c>
      <c r="O356" t="s">
        <v>692</v>
      </c>
      <c r="P356" t="s">
        <v>71</v>
      </c>
      <c r="Q356" t="s">
        <v>72</v>
      </c>
      <c r="R356" t="s">
        <v>693</v>
      </c>
      <c r="S356">
        <v>107.982</v>
      </c>
      <c r="T356">
        <v>3</v>
      </c>
      <c r="U356">
        <v>0.4</v>
      </c>
      <c r="V356">
        <v>-26.995499999999993</v>
      </c>
    </row>
    <row r="357" spans="1:22" x14ac:dyDescent="0.25">
      <c r="A357">
        <v>2170</v>
      </c>
      <c r="B357" t="s">
        <v>5104</v>
      </c>
      <c r="C357">
        <v>2014</v>
      </c>
      <c r="D357" s="8">
        <v>41667</v>
      </c>
      <c r="E357" s="8">
        <v>41670</v>
      </c>
      <c r="F357" t="s">
        <v>23</v>
      </c>
      <c r="G357" t="s">
        <v>5105</v>
      </c>
      <c r="H357" t="s">
        <v>5106</v>
      </c>
      <c r="I357" t="s">
        <v>26</v>
      </c>
      <c r="J357" t="s">
        <v>27</v>
      </c>
      <c r="K357" t="s">
        <v>4255</v>
      </c>
      <c r="L357" t="s">
        <v>498</v>
      </c>
      <c r="M357">
        <v>44240</v>
      </c>
      <c r="N357" t="s">
        <v>148</v>
      </c>
      <c r="O357" t="s">
        <v>2738</v>
      </c>
      <c r="P357" t="s">
        <v>71</v>
      </c>
      <c r="Q357" t="s">
        <v>161</v>
      </c>
      <c r="R357" t="s">
        <v>2739</v>
      </c>
      <c r="S357">
        <v>71.975999999999999</v>
      </c>
      <c r="T357">
        <v>3</v>
      </c>
      <c r="U357">
        <v>0.2</v>
      </c>
      <c r="V357">
        <v>-8.9970000000000034</v>
      </c>
    </row>
    <row r="358" spans="1:22" x14ac:dyDescent="0.25">
      <c r="A358">
        <v>2169</v>
      </c>
      <c r="B358" t="s">
        <v>5104</v>
      </c>
      <c r="C358">
        <v>2014</v>
      </c>
      <c r="D358" s="8">
        <v>41667</v>
      </c>
      <c r="E358" s="8">
        <v>41670</v>
      </c>
      <c r="F358" t="s">
        <v>23</v>
      </c>
      <c r="G358" t="s">
        <v>5105</v>
      </c>
      <c r="H358" t="s">
        <v>5106</v>
      </c>
      <c r="I358" t="s">
        <v>26</v>
      </c>
      <c r="J358" t="s">
        <v>27</v>
      </c>
      <c r="K358" t="s">
        <v>4255</v>
      </c>
      <c r="L358" t="s">
        <v>498</v>
      </c>
      <c r="M358">
        <v>44240</v>
      </c>
      <c r="N358" t="s">
        <v>148</v>
      </c>
      <c r="O358" t="s">
        <v>1987</v>
      </c>
      <c r="P358" t="s">
        <v>46</v>
      </c>
      <c r="Q358" t="s">
        <v>68</v>
      </c>
      <c r="R358" t="s">
        <v>1988</v>
      </c>
      <c r="S358">
        <v>14.015999999999998</v>
      </c>
      <c r="T358">
        <v>3</v>
      </c>
      <c r="U358">
        <v>0.2</v>
      </c>
      <c r="V358">
        <v>1.7519999999999998</v>
      </c>
    </row>
    <row r="359" spans="1:22" x14ac:dyDescent="0.25">
      <c r="A359">
        <v>6778</v>
      </c>
      <c r="B359" t="s">
        <v>9091</v>
      </c>
      <c r="C359">
        <v>2014</v>
      </c>
      <c r="D359" s="8">
        <v>41668</v>
      </c>
      <c r="E359" s="8">
        <v>41672</v>
      </c>
      <c r="F359" t="s">
        <v>50</v>
      </c>
      <c r="G359" t="s">
        <v>5789</v>
      </c>
      <c r="H359" t="s">
        <v>5790</v>
      </c>
      <c r="I359" t="s">
        <v>102</v>
      </c>
      <c r="J359" t="s">
        <v>27</v>
      </c>
      <c r="K359" t="s">
        <v>266</v>
      </c>
      <c r="L359" t="s">
        <v>267</v>
      </c>
      <c r="M359">
        <v>10009</v>
      </c>
      <c r="N359" t="s">
        <v>148</v>
      </c>
      <c r="O359" t="s">
        <v>4947</v>
      </c>
      <c r="P359" t="s">
        <v>71</v>
      </c>
      <c r="Q359" t="s">
        <v>161</v>
      </c>
      <c r="R359" t="s">
        <v>4948</v>
      </c>
      <c r="S359">
        <v>449.91</v>
      </c>
      <c r="T359">
        <v>9</v>
      </c>
      <c r="U359">
        <v>0</v>
      </c>
      <c r="V359">
        <v>157.46849999999998</v>
      </c>
    </row>
    <row r="360" spans="1:22" x14ac:dyDescent="0.25">
      <c r="A360">
        <v>4784</v>
      </c>
      <c r="B360" t="s">
        <v>7773</v>
      </c>
      <c r="C360">
        <v>2014</v>
      </c>
      <c r="D360" s="8">
        <v>41668</v>
      </c>
      <c r="E360" s="8">
        <v>41672</v>
      </c>
      <c r="F360" t="s">
        <v>50</v>
      </c>
      <c r="G360" t="s">
        <v>6173</v>
      </c>
      <c r="H360" t="s">
        <v>6174</v>
      </c>
      <c r="I360" t="s">
        <v>26</v>
      </c>
      <c r="J360" t="s">
        <v>27</v>
      </c>
      <c r="K360" t="s">
        <v>7246</v>
      </c>
      <c r="L360" t="s">
        <v>4530</v>
      </c>
      <c r="M360">
        <v>67212</v>
      </c>
      <c r="N360" t="s">
        <v>105</v>
      </c>
      <c r="O360" t="s">
        <v>3778</v>
      </c>
      <c r="P360" t="s">
        <v>46</v>
      </c>
      <c r="Q360" t="s">
        <v>90</v>
      </c>
      <c r="R360" t="s">
        <v>3779</v>
      </c>
      <c r="S360">
        <v>279.89999999999998</v>
      </c>
      <c r="T360">
        <v>5</v>
      </c>
      <c r="U360">
        <v>0</v>
      </c>
      <c r="V360">
        <v>137.15100000000001</v>
      </c>
    </row>
    <row r="361" spans="1:22" x14ac:dyDescent="0.25">
      <c r="A361">
        <v>1416</v>
      </c>
      <c r="B361" t="s">
        <v>3836</v>
      </c>
      <c r="C361">
        <v>2014</v>
      </c>
      <c r="D361" s="8">
        <v>41668</v>
      </c>
      <c r="E361" s="8">
        <v>41671</v>
      </c>
      <c r="F361" t="s">
        <v>23</v>
      </c>
      <c r="G361" t="s">
        <v>3837</v>
      </c>
      <c r="H361" t="s">
        <v>3838</v>
      </c>
      <c r="I361" t="s">
        <v>102</v>
      </c>
      <c r="J361" t="s">
        <v>27</v>
      </c>
      <c r="K361" t="s">
        <v>1711</v>
      </c>
      <c r="L361" t="s">
        <v>43</v>
      </c>
      <c r="M361">
        <v>92627</v>
      </c>
      <c r="N361" t="s">
        <v>44</v>
      </c>
      <c r="O361" t="s">
        <v>3839</v>
      </c>
      <c r="P361" t="s">
        <v>32</v>
      </c>
      <c r="Q361" t="s">
        <v>65</v>
      </c>
      <c r="R361" t="s">
        <v>3840</v>
      </c>
      <c r="S361">
        <v>37.74</v>
      </c>
      <c r="T361">
        <v>3</v>
      </c>
      <c r="U361">
        <v>0</v>
      </c>
      <c r="V361">
        <v>12.831599999999996</v>
      </c>
    </row>
    <row r="362" spans="1:22" x14ac:dyDescent="0.25">
      <c r="A362">
        <v>1415</v>
      </c>
      <c r="B362" t="s">
        <v>3836</v>
      </c>
      <c r="C362">
        <v>2014</v>
      </c>
      <c r="D362" s="8">
        <v>41668</v>
      </c>
      <c r="E362" s="8">
        <v>41671</v>
      </c>
      <c r="F362" t="s">
        <v>23</v>
      </c>
      <c r="G362" t="s">
        <v>3837</v>
      </c>
      <c r="H362" t="s">
        <v>3838</v>
      </c>
      <c r="I362" t="s">
        <v>102</v>
      </c>
      <c r="J362" t="s">
        <v>27</v>
      </c>
      <c r="K362" t="s">
        <v>1711</v>
      </c>
      <c r="L362" t="s">
        <v>43</v>
      </c>
      <c r="M362">
        <v>92627</v>
      </c>
      <c r="N362" t="s">
        <v>44</v>
      </c>
      <c r="O362" t="s">
        <v>3547</v>
      </c>
      <c r="P362" t="s">
        <v>71</v>
      </c>
      <c r="Q362" t="s">
        <v>161</v>
      </c>
      <c r="R362" t="s">
        <v>3548</v>
      </c>
      <c r="S362">
        <v>239.96999999999997</v>
      </c>
      <c r="T362">
        <v>3</v>
      </c>
      <c r="U362">
        <v>0</v>
      </c>
      <c r="V362">
        <v>26.39670000000001</v>
      </c>
    </row>
    <row r="363" spans="1:22" x14ac:dyDescent="0.25">
      <c r="A363">
        <v>9918</v>
      </c>
      <c r="B363" t="s">
        <v>10892</v>
      </c>
      <c r="C363">
        <v>2014</v>
      </c>
      <c r="D363" s="8">
        <v>41669</v>
      </c>
      <c r="E363" s="8">
        <v>41671</v>
      </c>
      <c r="F363" t="s">
        <v>23</v>
      </c>
      <c r="G363" t="s">
        <v>5452</v>
      </c>
      <c r="H363" t="s">
        <v>5453</v>
      </c>
      <c r="I363" t="s">
        <v>26</v>
      </c>
      <c r="J363" t="s">
        <v>27</v>
      </c>
      <c r="K363" t="s">
        <v>5178</v>
      </c>
      <c r="L363" t="s">
        <v>489</v>
      </c>
      <c r="M363">
        <v>52302</v>
      </c>
      <c r="N363" t="s">
        <v>105</v>
      </c>
      <c r="O363" t="s">
        <v>2045</v>
      </c>
      <c r="P363" t="s">
        <v>32</v>
      </c>
      <c r="Q363" t="s">
        <v>65</v>
      </c>
      <c r="R363" t="s">
        <v>2046</v>
      </c>
      <c r="S363">
        <v>14.91</v>
      </c>
      <c r="T363">
        <v>3</v>
      </c>
      <c r="U363">
        <v>0</v>
      </c>
      <c r="V363">
        <v>4.6220999999999997</v>
      </c>
    </row>
    <row r="364" spans="1:22" x14ac:dyDescent="0.25">
      <c r="A364">
        <v>9917</v>
      </c>
      <c r="B364" t="s">
        <v>10892</v>
      </c>
      <c r="C364">
        <v>2014</v>
      </c>
      <c r="D364" s="8">
        <v>41669</v>
      </c>
      <c r="E364" s="8">
        <v>41671</v>
      </c>
      <c r="F364" t="s">
        <v>23</v>
      </c>
      <c r="G364" t="s">
        <v>5452</v>
      </c>
      <c r="H364" t="s">
        <v>5453</v>
      </c>
      <c r="I364" t="s">
        <v>26</v>
      </c>
      <c r="J364" t="s">
        <v>27</v>
      </c>
      <c r="K364" t="s">
        <v>5178</v>
      </c>
      <c r="L364" t="s">
        <v>489</v>
      </c>
      <c r="M364">
        <v>52302</v>
      </c>
      <c r="N364" t="s">
        <v>105</v>
      </c>
      <c r="O364" t="s">
        <v>635</v>
      </c>
      <c r="P364" t="s">
        <v>46</v>
      </c>
      <c r="Q364" t="s">
        <v>59</v>
      </c>
      <c r="R364" t="s">
        <v>636</v>
      </c>
      <c r="S364">
        <v>13.48</v>
      </c>
      <c r="T364">
        <v>1</v>
      </c>
      <c r="U364">
        <v>0</v>
      </c>
      <c r="V364">
        <v>3.5047999999999995</v>
      </c>
    </row>
    <row r="365" spans="1:22" x14ac:dyDescent="0.25">
      <c r="A365">
        <v>9916</v>
      </c>
      <c r="B365" t="s">
        <v>10892</v>
      </c>
      <c r="C365">
        <v>2014</v>
      </c>
      <c r="D365" s="8">
        <v>41669</v>
      </c>
      <c r="E365" s="8">
        <v>41671</v>
      </c>
      <c r="F365" t="s">
        <v>23</v>
      </c>
      <c r="G365" t="s">
        <v>5452</v>
      </c>
      <c r="H365" t="s">
        <v>5453</v>
      </c>
      <c r="I365" t="s">
        <v>26</v>
      </c>
      <c r="J365" t="s">
        <v>27</v>
      </c>
      <c r="K365" t="s">
        <v>5178</v>
      </c>
      <c r="L365" t="s">
        <v>489</v>
      </c>
      <c r="M365">
        <v>52302</v>
      </c>
      <c r="N365" t="s">
        <v>105</v>
      </c>
      <c r="O365" t="s">
        <v>2498</v>
      </c>
      <c r="P365" t="s">
        <v>46</v>
      </c>
      <c r="Q365" t="s">
        <v>90</v>
      </c>
      <c r="R365" t="s">
        <v>2499</v>
      </c>
      <c r="S365">
        <v>94.85</v>
      </c>
      <c r="T365">
        <v>5</v>
      </c>
      <c r="U365">
        <v>0</v>
      </c>
      <c r="V365">
        <v>45.527999999999992</v>
      </c>
    </row>
    <row r="366" spans="1:22" x14ac:dyDescent="0.25">
      <c r="A366">
        <v>9915</v>
      </c>
      <c r="B366" t="s">
        <v>10892</v>
      </c>
      <c r="C366">
        <v>2014</v>
      </c>
      <c r="D366" s="8">
        <v>41669</v>
      </c>
      <c r="E366" s="8">
        <v>41671</v>
      </c>
      <c r="F366" t="s">
        <v>23</v>
      </c>
      <c r="G366" t="s">
        <v>5452</v>
      </c>
      <c r="H366" t="s">
        <v>5453</v>
      </c>
      <c r="I366" t="s">
        <v>26</v>
      </c>
      <c r="J366" t="s">
        <v>27</v>
      </c>
      <c r="K366" t="s">
        <v>5178</v>
      </c>
      <c r="L366" t="s">
        <v>489</v>
      </c>
      <c r="M366">
        <v>52302</v>
      </c>
      <c r="N366" t="s">
        <v>105</v>
      </c>
      <c r="O366" t="s">
        <v>6175</v>
      </c>
      <c r="P366" t="s">
        <v>46</v>
      </c>
      <c r="Q366" t="s">
        <v>90</v>
      </c>
      <c r="R366" t="s">
        <v>6176</v>
      </c>
      <c r="S366">
        <v>12.96</v>
      </c>
      <c r="T366">
        <v>2</v>
      </c>
      <c r="U366">
        <v>0</v>
      </c>
      <c r="V366">
        <v>6.2208000000000006</v>
      </c>
    </row>
    <row r="367" spans="1:22" x14ac:dyDescent="0.25">
      <c r="A367">
        <v>8590</v>
      </c>
      <c r="B367" t="s">
        <v>10126</v>
      </c>
      <c r="C367">
        <v>2014</v>
      </c>
      <c r="D367" s="8">
        <v>41669</v>
      </c>
      <c r="E367" s="8">
        <v>41672</v>
      </c>
      <c r="F367" t="s">
        <v>188</v>
      </c>
      <c r="G367" t="s">
        <v>3550</v>
      </c>
      <c r="H367" t="s">
        <v>3551</v>
      </c>
      <c r="I367" t="s">
        <v>26</v>
      </c>
      <c r="J367" t="s">
        <v>27</v>
      </c>
      <c r="K367" t="s">
        <v>146</v>
      </c>
      <c r="L367" t="s">
        <v>147</v>
      </c>
      <c r="M367">
        <v>19120</v>
      </c>
      <c r="N367" t="s">
        <v>148</v>
      </c>
      <c r="O367" t="s">
        <v>366</v>
      </c>
      <c r="P367" t="s">
        <v>46</v>
      </c>
      <c r="Q367" t="s">
        <v>68</v>
      </c>
      <c r="R367" t="s">
        <v>367</v>
      </c>
      <c r="S367">
        <v>4.7679999999999998</v>
      </c>
      <c r="T367">
        <v>2</v>
      </c>
      <c r="U367">
        <v>0.2</v>
      </c>
      <c r="V367">
        <v>0.47680000000000011</v>
      </c>
    </row>
    <row r="368" spans="1:22" x14ac:dyDescent="0.25">
      <c r="A368">
        <v>7028</v>
      </c>
      <c r="B368" t="s">
        <v>9248</v>
      </c>
      <c r="C368">
        <v>2014</v>
      </c>
      <c r="D368" s="8">
        <v>41669</v>
      </c>
      <c r="E368" s="8">
        <v>41676</v>
      </c>
      <c r="F368" t="s">
        <v>50</v>
      </c>
      <c r="G368" t="s">
        <v>2983</v>
      </c>
      <c r="H368" t="s">
        <v>2984</v>
      </c>
      <c r="I368" t="s">
        <v>26</v>
      </c>
      <c r="J368" t="s">
        <v>27</v>
      </c>
      <c r="K368" t="s">
        <v>266</v>
      </c>
      <c r="L368" t="s">
        <v>267</v>
      </c>
      <c r="M368">
        <v>10011</v>
      </c>
      <c r="N368" t="s">
        <v>148</v>
      </c>
      <c r="O368" t="s">
        <v>2771</v>
      </c>
      <c r="P368" t="s">
        <v>46</v>
      </c>
      <c r="Q368" t="s">
        <v>47</v>
      </c>
      <c r="R368" t="s">
        <v>2772</v>
      </c>
      <c r="S368">
        <v>5.22</v>
      </c>
      <c r="T368">
        <v>2</v>
      </c>
      <c r="U368">
        <v>0</v>
      </c>
      <c r="V368">
        <v>2.4011999999999998</v>
      </c>
    </row>
    <row r="369" spans="1:22" x14ac:dyDescent="0.25">
      <c r="A369">
        <v>5032</v>
      </c>
      <c r="B369" t="s">
        <v>7954</v>
      </c>
      <c r="C369">
        <v>2014</v>
      </c>
      <c r="D369" s="8">
        <v>41669</v>
      </c>
      <c r="E369" s="8">
        <v>41673</v>
      </c>
      <c r="F369" t="s">
        <v>50</v>
      </c>
      <c r="G369" t="s">
        <v>3010</v>
      </c>
      <c r="H369" t="s">
        <v>3011</v>
      </c>
      <c r="I369" t="s">
        <v>26</v>
      </c>
      <c r="J369" t="s">
        <v>27</v>
      </c>
      <c r="K369" t="s">
        <v>127</v>
      </c>
      <c r="L369" t="s">
        <v>43</v>
      </c>
      <c r="M369">
        <v>94109</v>
      </c>
      <c r="N369" t="s">
        <v>44</v>
      </c>
      <c r="O369" t="s">
        <v>1712</v>
      </c>
      <c r="P369" t="s">
        <v>46</v>
      </c>
      <c r="Q369" t="s">
        <v>75</v>
      </c>
      <c r="R369" t="s">
        <v>1713</v>
      </c>
      <c r="S369">
        <v>119.61600000000001</v>
      </c>
      <c r="T369">
        <v>8</v>
      </c>
      <c r="U369">
        <v>0.2</v>
      </c>
      <c r="V369">
        <v>40.370399999999997</v>
      </c>
    </row>
    <row r="370" spans="1:22" x14ac:dyDescent="0.25">
      <c r="A370">
        <v>5031</v>
      </c>
      <c r="B370" t="s">
        <v>7954</v>
      </c>
      <c r="C370">
        <v>2014</v>
      </c>
      <c r="D370" s="8">
        <v>41669</v>
      </c>
      <c r="E370" s="8">
        <v>41673</v>
      </c>
      <c r="F370" t="s">
        <v>50</v>
      </c>
      <c r="G370" t="s">
        <v>3010</v>
      </c>
      <c r="H370" t="s">
        <v>3011</v>
      </c>
      <c r="I370" t="s">
        <v>26</v>
      </c>
      <c r="J370" t="s">
        <v>27</v>
      </c>
      <c r="K370" t="s">
        <v>127</v>
      </c>
      <c r="L370" t="s">
        <v>43</v>
      </c>
      <c r="M370">
        <v>94109</v>
      </c>
      <c r="N370" t="s">
        <v>44</v>
      </c>
      <c r="O370" t="s">
        <v>5065</v>
      </c>
      <c r="P370" t="s">
        <v>46</v>
      </c>
      <c r="Q370" t="s">
        <v>578</v>
      </c>
      <c r="R370" t="s">
        <v>5066</v>
      </c>
      <c r="S370">
        <v>8.57</v>
      </c>
      <c r="T370">
        <v>1</v>
      </c>
      <c r="U370">
        <v>0</v>
      </c>
      <c r="V370">
        <v>2.2282000000000002</v>
      </c>
    </row>
    <row r="371" spans="1:22" x14ac:dyDescent="0.25">
      <c r="A371">
        <v>5030</v>
      </c>
      <c r="B371" t="s">
        <v>7954</v>
      </c>
      <c r="C371">
        <v>2014</v>
      </c>
      <c r="D371" s="8">
        <v>41669</v>
      </c>
      <c r="E371" s="8">
        <v>41673</v>
      </c>
      <c r="F371" t="s">
        <v>50</v>
      </c>
      <c r="G371" t="s">
        <v>3010</v>
      </c>
      <c r="H371" t="s">
        <v>3011</v>
      </c>
      <c r="I371" t="s">
        <v>26</v>
      </c>
      <c r="J371" t="s">
        <v>27</v>
      </c>
      <c r="K371" t="s">
        <v>127</v>
      </c>
      <c r="L371" t="s">
        <v>43</v>
      </c>
      <c r="M371">
        <v>94109</v>
      </c>
      <c r="N371" t="s">
        <v>44</v>
      </c>
      <c r="O371" t="s">
        <v>6252</v>
      </c>
      <c r="P371" t="s">
        <v>46</v>
      </c>
      <c r="Q371" t="s">
        <v>68</v>
      </c>
      <c r="R371" t="s">
        <v>6253</v>
      </c>
      <c r="S371">
        <v>8.34</v>
      </c>
      <c r="T371">
        <v>3</v>
      </c>
      <c r="U371">
        <v>0</v>
      </c>
      <c r="V371">
        <v>2.1683999999999997</v>
      </c>
    </row>
    <row r="372" spans="1:22" x14ac:dyDescent="0.25">
      <c r="A372">
        <v>3886</v>
      </c>
      <c r="B372" t="s">
        <v>7029</v>
      </c>
      <c r="C372">
        <v>2014</v>
      </c>
      <c r="D372" s="8">
        <v>41669</v>
      </c>
      <c r="E372" s="8">
        <v>41673</v>
      </c>
      <c r="F372" t="s">
        <v>50</v>
      </c>
      <c r="G372" t="s">
        <v>2035</v>
      </c>
      <c r="H372" t="s">
        <v>2036</v>
      </c>
      <c r="I372" t="s">
        <v>26</v>
      </c>
      <c r="J372" t="s">
        <v>27</v>
      </c>
      <c r="K372" t="s">
        <v>303</v>
      </c>
      <c r="L372" t="s">
        <v>211</v>
      </c>
      <c r="M372">
        <v>60653</v>
      </c>
      <c r="N372" t="s">
        <v>105</v>
      </c>
      <c r="O372" t="s">
        <v>1120</v>
      </c>
      <c r="P372" t="s">
        <v>46</v>
      </c>
      <c r="Q372" t="s">
        <v>75</v>
      </c>
      <c r="R372" t="s">
        <v>1121</v>
      </c>
      <c r="S372">
        <v>12.127999999999997</v>
      </c>
      <c r="T372">
        <v>4</v>
      </c>
      <c r="U372">
        <v>0.8</v>
      </c>
      <c r="V372">
        <v>-20.617600000000003</v>
      </c>
    </row>
    <row r="373" spans="1:22" x14ac:dyDescent="0.25">
      <c r="A373">
        <v>8366</v>
      </c>
      <c r="B373" t="s">
        <v>9980</v>
      </c>
      <c r="C373">
        <v>2014</v>
      </c>
      <c r="D373" s="8">
        <v>41670</v>
      </c>
      <c r="E373" s="8">
        <v>41673</v>
      </c>
      <c r="F373" t="s">
        <v>188</v>
      </c>
      <c r="G373" t="s">
        <v>3758</v>
      </c>
      <c r="H373" t="s">
        <v>3759</v>
      </c>
      <c r="I373" t="s">
        <v>102</v>
      </c>
      <c r="J373" t="s">
        <v>27</v>
      </c>
      <c r="K373" t="s">
        <v>95</v>
      </c>
      <c r="L373" t="s">
        <v>96</v>
      </c>
      <c r="M373">
        <v>98105</v>
      </c>
      <c r="N373" t="s">
        <v>44</v>
      </c>
      <c r="O373" t="s">
        <v>70</v>
      </c>
      <c r="P373" t="s">
        <v>71</v>
      </c>
      <c r="Q373" t="s">
        <v>72</v>
      </c>
      <c r="R373" t="s">
        <v>73</v>
      </c>
      <c r="S373">
        <v>604.76800000000003</v>
      </c>
      <c r="T373">
        <v>4</v>
      </c>
      <c r="U373">
        <v>0.2</v>
      </c>
      <c r="V373">
        <v>60.476800000000026</v>
      </c>
    </row>
    <row r="374" spans="1:22" x14ac:dyDescent="0.25">
      <c r="A374">
        <v>8271</v>
      </c>
      <c r="B374" t="s">
        <v>9924</v>
      </c>
      <c r="C374">
        <v>2014</v>
      </c>
      <c r="D374" s="8">
        <v>41670</v>
      </c>
      <c r="E374" s="8">
        <v>41677</v>
      </c>
      <c r="F374" t="s">
        <v>50</v>
      </c>
      <c r="G374" t="s">
        <v>3647</v>
      </c>
      <c r="H374" t="s">
        <v>3648</v>
      </c>
      <c r="I374" t="s">
        <v>26</v>
      </c>
      <c r="J374" t="s">
        <v>27</v>
      </c>
      <c r="K374" t="s">
        <v>456</v>
      </c>
      <c r="L374" t="s">
        <v>211</v>
      </c>
      <c r="M374">
        <v>60505</v>
      </c>
      <c r="N374" t="s">
        <v>105</v>
      </c>
      <c r="O374" t="s">
        <v>998</v>
      </c>
      <c r="P374" t="s">
        <v>46</v>
      </c>
      <c r="Q374" t="s">
        <v>68</v>
      </c>
      <c r="R374" t="s">
        <v>999</v>
      </c>
      <c r="S374">
        <v>9.3439999999999994</v>
      </c>
      <c r="T374">
        <v>2</v>
      </c>
      <c r="U374">
        <v>0.2</v>
      </c>
      <c r="V374">
        <v>3.1535999999999995</v>
      </c>
    </row>
    <row r="375" spans="1:22" x14ac:dyDescent="0.25">
      <c r="A375">
        <v>8270</v>
      </c>
      <c r="B375" t="s">
        <v>9924</v>
      </c>
      <c r="C375">
        <v>2014</v>
      </c>
      <c r="D375" s="8">
        <v>41670</v>
      </c>
      <c r="E375" s="8">
        <v>41677</v>
      </c>
      <c r="F375" t="s">
        <v>50</v>
      </c>
      <c r="G375" t="s">
        <v>3647</v>
      </c>
      <c r="H375" t="s">
        <v>3648</v>
      </c>
      <c r="I375" t="s">
        <v>26</v>
      </c>
      <c r="J375" t="s">
        <v>27</v>
      </c>
      <c r="K375" t="s">
        <v>456</v>
      </c>
      <c r="L375" t="s">
        <v>211</v>
      </c>
      <c r="M375">
        <v>60505</v>
      </c>
      <c r="N375" t="s">
        <v>105</v>
      </c>
      <c r="O375" t="s">
        <v>7943</v>
      </c>
      <c r="P375" t="s">
        <v>71</v>
      </c>
      <c r="Q375" t="s">
        <v>72</v>
      </c>
      <c r="R375" t="s">
        <v>7944</v>
      </c>
      <c r="S375">
        <v>2003.1680000000001</v>
      </c>
      <c r="T375">
        <v>4</v>
      </c>
      <c r="U375">
        <v>0.2</v>
      </c>
      <c r="V375">
        <v>250.39599999999984</v>
      </c>
    </row>
    <row r="376" spans="1:22" x14ac:dyDescent="0.25">
      <c r="A376">
        <v>8269</v>
      </c>
      <c r="B376" t="s">
        <v>9924</v>
      </c>
      <c r="C376">
        <v>2014</v>
      </c>
      <c r="D376" s="8">
        <v>41670</v>
      </c>
      <c r="E376" s="8">
        <v>41677</v>
      </c>
      <c r="F376" t="s">
        <v>50</v>
      </c>
      <c r="G376" t="s">
        <v>3647</v>
      </c>
      <c r="H376" t="s">
        <v>3648</v>
      </c>
      <c r="I376" t="s">
        <v>26</v>
      </c>
      <c r="J376" t="s">
        <v>27</v>
      </c>
      <c r="K376" t="s">
        <v>456</v>
      </c>
      <c r="L376" t="s">
        <v>211</v>
      </c>
      <c r="M376">
        <v>60505</v>
      </c>
      <c r="N376" t="s">
        <v>105</v>
      </c>
      <c r="O376" t="s">
        <v>2173</v>
      </c>
      <c r="P376" t="s">
        <v>46</v>
      </c>
      <c r="Q376" t="s">
        <v>578</v>
      </c>
      <c r="R376" t="s">
        <v>2174</v>
      </c>
      <c r="S376">
        <v>31.680000000000003</v>
      </c>
      <c r="T376">
        <v>4</v>
      </c>
      <c r="U376">
        <v>0.2</v>
      </c>
      <c r="V376">
        <v>2.7719999999999994</v>
      </c>
    </row>
    <row r="377" spans="1:22" x14ac:dyDescent="0.25">
      <c r="A377">
        <v>8268</v>
      </c>
      <c r="B377" t="s">
        <v>9924</v>
      </c>
      <c r="C377">
        <v>2014</v>
      </c>
      <c r="D377" s="8">
        <v>41670</v>
      </c>
      <c r="E377" s="8">
        <v>41677</v>
      </c>
      <c r="F377" t="s">
        <v>50</v>
      </c>
      <c r="G377" t="s">
        <v>3647</v>
      </c>
      <c r="H377" t="s">
        <v>3648</v>
      </c>
      <c r="I377" t="s">
        <v>26</v>
      </c>
      <c r="J377" t="s">
        <v>27</v>
      </c>
      <c r="K377" t="s">
        <v>456</v>
      </c>
      <c r="L377" t="s">
        <v>211</v>
      </c>
      <c r="M377">
        <v>60505</v>
      </c>
      <c r="N377" t="s">
        <v>105</v>
      </c>
      <c r="O377" t="s">
        <v>6944</v>
      </c>
      <c r="P377" t="s">
        <v>32</v>
      </c>
      <c r="Q377" t="s">
        <v>56</v>
      </c>
      <c r="R377" t="s">
        <v>6945</v>
      </c>
      <c r="S377">
        <v>69.375</v>
      </c>
      <c r="T377">
        <v>1</v>
      </c>
      <c r="U377">
        <v>0.5</v>
      </c>
      <c r="V377">
        <v>-47.174999999999997</v>
      </c>
    </row>
    <row r="378" spans="1:22" x14ac:dyDescent="0.25">
      <c r="A378">
        <v>5485</v>
      </c>
      <c r="B378" t="s">
        <v>8276</v>
      </c>
      <c r="C378">
        <v>2014</v>
      </c>
      <c r="D378" s="8">
        <v>41670</v>
      </c>
      <c r="E378" s="8">
        <v>41675</v>
      </c>
      <c r="F378" t="s">
        <v>50</v>
      </c>
      <c r="G378" t="s">
        <v>152</v>
      </c>
      <c r="H378" t="s">
        <v>153</v>
      </c>
      <c r="I378" t="s">
        <v>26</v>
      </c>
      <c r="J378" t="s">
        <v>27</v>
      </c>
      <c r="K378" t="s">
        <v>1419</v>
      </c>
      <c r="L378" t="s">
        <v>54</v>
      </c>
      <c r="M378">
        <v>33142</v>
      </c>
      <c r="N378" t="s">
        <v>30</v>
      </c>
      <c r="O378" t="s">
        <v>8277</v>
      </c>
      <c r="P378" t="s">
        <v>32</v>
      </c>
      <c r="Q378" t="s">
        <v>36</v>
      </c>
      <c r="R378" t="s">
        <v>8278</v>
      </c>
      <c r="S378">
        <v>419.13599999999997</v>
      </c>
      <c r="T378">
        <v>4</v>
      </c>
      <c r="U378">
        <v>0.2</v>
      </c>
      <c r="V378">
        <v>-68.1096</v>
      </c>
    </row>
    <row r="379" spans="1:22" x14ac:dyDescent="0.25">
      <c r="A379">
        <v>4146</v>
      </c>
      <c r="B379" t="s">
        <v>7248</v>
      </c>
      <c r="C379">
        <v>2014</v>
      </c>
      <c r="D379" s="8">
        <v>41670</v>
      </c>
      <c r="E379" s="8">
        <v>41677</v>
      </c>
      <c r="F379" t="s">
        <v>50</v>
      </c>
      <c r="G379" t="s">
        <v>2161</v>
      </c>
      <c r="H379" t="s">
        <v>2162</v>
      </c>
      <c r="I379" t="s">
        <v>102</v>
      </c>
      <c r="J379" t="s">
        <v>27</v>
      </c>
      <c r="K379" t="s">
        <v>127</v>
      </c>
      <c r="L379" t="s">
        <v>43</v>
      </c>
      <c r="M379">
        <v>94110</v>
      </c>
      <c r="N379" t="s">
        <v>44</v>
      </c>
      <c r="O379" t="s">
        <v>384</v>
      </c>
      <c r="P379" t="s">
        <v>32</v>
      </c>
      <c r="Q379" t="s">
        <v>36</v>
      </c>
      <c r="R379" t="s">
        <v>385</v>
      </c>
      <c r="S379">
        <v>120.78399999999999</v>
      </c>
      <c r="T379">
        <v>1</v>
      </c>
      <c r="U379">
        <v>0.2</v>
      </c>
      <c r="V379">
        <v>-13.588200000000001</v>
      </c>
    </row>
    <row r="380" spans="1:22" x14ac:dyDescent="0.25">
      <c r="A380">
        <v>4145</v>
      </c>
      <c r="B380" t="s">
        <v>7248</v>
      </c>
      <c r="C380">
        <v>2014</v>
      </c>
      <c r="D380" s="8">
        <v>41670</v>
      </c>
      <c r="E380" s="8">
        <v>41677</v>
      </c>
      <c r="F380" t="s">
        <v>50</v>
      </c>
      <c r="G380" t="s">
        <v>2161</v>
      </c>
      <c r="H380" t="s">
        <v>2162</v>
      </c>
      <c r="I380" t="s">
        <v>102</v>
      </c>
      <c r="J380" t="s">
        <v>27</v>
      </c>
      <c r="K380" t="s">
        <v>127</v>
      </c>
      <c r="L380" t="s">
        <v>43</v>
      </c>
      <c r="M380">
        <v>94110</v>
      </c>
      <c r="N380" t="s">
        <v>44</v>
      </c>
      <c r="O380" t="s">
        <v>7249</v>
      </c>
      <c r="P380" t="s">
        <v>46</v>
      </c>
      <c r="Q380" t="s">
        <v>68</v>
      </c>
      <c r="R380" t="s">
        <v>7250</v>
      </c>
      <c r="S380">
        <v>8.82</v>
      </c>
      <c r="T380">
        <v>3</v>
      </c>
      <c r="U380">
        <v>0</v>
      </c>
      <c r="V380">
        <v>2.3814000000000002</v>
      </c>
    </row>
    <row r="381" spans="1:22" x14ac:dyDescent="0.25">
      <c r="A381">
        <v>4144</v>
      </c>
      <c r="B381" t="s">
        <v>7248</v>
      </c>
      <c r="C381">
        <v>2014</v>
      </c>
      <c r="D381" s="8">
        <v>41670</v>
      </c>
      <c r="E381" s="8">
        <v>41677</v>
      </c>
      <c r="F381" t="s">
        <v>50</v>
      </c>
      <c r="G381" t="s">
        <v>2161</v>
      </c>
      <c r="H381" t="s">
        <v>2162</v>
      </c>
      <c r="I381" t="s">
        <v>102</v>
      </c>
      <c r="J381" t="s">
        <v>27</v>
      </c>
      <c r="K381" t="s">
        <v>127</v>
      </c>
      <c r="L381" t="s">
        <v>43</v>
      </c>
      <c r="M381">
        <v>94110</v>
      </c>
      <c r="N381" t="s">
        <v>44</v>
      </c>
      <c r="O381" t="s">
        <v>3320</v>
      </c>
      <c r="P381" t="s">
        <v>46</v>
      </c>
      <c r="Q381" t="s">
        <v>68</v>
      </c>
      <c r="R381" t="s">
        <v>3321</v>
      </c>
      <c r="S381">
        <v>12.74</v>
      </c>
      <c r="T381">
        <v>7</v>
      </c>
      <c r="U381">
        <v>0</v>
      </c>
      <c r="V381">
        <v>5.7329999999999997</v>
      </c>
    </row>
    <row r="382" spans="1:22" x14ac:dyDescent="0.25">
      <c r="A382">
        <v>2922</v>
      </c>
      <c r="B382" t="s">
        <v>6112</v>
      </c>
      <c r="C382">
        <v>2014</v>
      </c>
      <c r="D382" s="8">
        <v>41670</v>
      </c>
      <c r="E382" s="8">
        <v>41670</v>
      </c>
      <c r="F382" t="s">
        <v>1290</v>
      </c>
      <c r="G382" t="s">
        <v>3881</v>
      </c>
      <c r="H382" t="s">
        <v>3882</v>
      </c>
      <c r="I382" t="s">
        <v>26</v>
      </c>
      <c r="J382" t="s">
        <v>27</v>
      </c>
      <c r="K382" t="s">
        <v>127</v>
      </c>
      <c r="L382" t="s">
        <v>43</v>
      </c>
      <c r="M382">
        <v>94109</v>
      </c>
      <c r="N382" t="s">
        <v>44</v>
      </c>
      <c r="O382" t="s">
        <v>2164</v>
      </c>
      <c r="P382" t="s">
        <v>46</v>
      </c>
      <c r="Q382" t="s">
        <v>59</v>
      </c>
      <c r="R382" t="s">
        <v>2165</v>
      </c>
      <c r="S382">
        <v>129.30000000000001</v>
      </c>
      <c r="T382">
        <v>2</v>
      </c>
      <c r="U382">
        <v>0</v>
      </c>
      <c r="V382">
        <v>6.4649999999999892</v>
      </c>
    </row>
    <row r="383" spans="1:22" x14ac:dyDescent="0.25">
      <c r="A383">
        <v>776</v>
      </c>
      <c r="B383" t="s">
        <v>2438</v>
      </c>
      <c r="C383">
        <v>2014</v>
      </c>
      <c r="D383" s="8">
        <v>41670</v>
      </c>
      <c r="E383" s="8">
        <v>41676</v>
      </c>
      <c r="F383" t="s">
        <v>50</v>
      </c>
      <c r="G383" t="s">
        <v>2439</v>
      </c>
      <c r="H383" t="s">
        <v>2440</v>
      </c>
      <c r="I383" t="s">
        <v>41</v>
      </c>
      <c r="J383" t="s">
        <v>27</v>
      </c>
      <c r="K383" t="s">
        <v>1377</v>
      </c>
      <c r="L383" t="s">
        <v>489</v>
      </c>
      <c r="M383">
        <v>50315</v>
      </c>
      <c r="N383" t="s">
        <v>105</v>
      </c>
      <c r="O383" t="s">
        <v>2447</v>
      </c>
      <c r="P383" t="s">
        <v>32</v>
      </c>
      <c r="Q383" t="s">
        <v>65</v>
      </c>
      <c r="R383" t="s">
        <v>2448</v>
      </c>
      <c r="S383">
        <v>34.580000000000005</v>
      </c>
      <c r="T383">
        <v>7</v>
      </c>
      <c r="U383">
        <v>0</v>
      </c>
      <c r="V383">
        <v>14.523600000000002</v>
      </c>
    </row>
    <row r="384" spans="1:22" x14ac:dyDescent="0.25">
      <c r="A384">
        <v>775</v>
      </c>
      <c r="B384" t="s">
        <v>2438</v>
      </c>
      <c r="C384">
        <v>2014</v>
      </c>
      <c r="D384" s="8">
        <v>41670</v>
      </c>
      <c r="E384" s="8">
        <v>41676</v>
      </c>
      <c r="F384" t="s">
        <v>50</v>
      </c>
      <c r="G384" t="s">
        <v>2439</v>
      </c>
      <c r="H384" t="s">
        <v>2440</v>
      </c>
      <c r="I384" t="s">
        <v>41</v>
      </c>
      <c r="J384" t="s">
        <v>27</v>
      </c>
      <c r="K384" t="s">
        <v>1377</v>
      </c>
      <c r="L384" t="s">
        <v>489</v>
      </c>
      <c r="M384">
        <v>50315</v>
      </c>
      <c r="N384" t="s">
        <v>105</v>
      </c>
      <c r="O384" t="s">
        <v>2445</v>
      </c>
      <c r="P384" t="s">
        <v>46</v>
      </c>
      <c r="Q384" t="s">
        <v>68</v>
      </c>
      <c r="R384" t="s">
        <v>2446</v>
      </c>
      <c r="S384">
        <v>40.299999999999997</v>
      </c>
      <c r="T384">
        <v>2</v>
      </c>
      <c r="U384">
        <v>0</v>
      </c>
      <c r="V384">
        <v>10.881</v>
      </c>
    </row>
    <row r="385" spans="1:22" x14ac:dyDescent="0.25">
      <c r="A385">
        <v>774</v>
      </c>
      <c r="B385" t="s">
        <v>2438</v>
      </c>
      <c r="C385">
        <v>2014</v>
      </c>
      <c r="D385" s="8">
        <v>41670</v>
      </c>
      <c r="E385" s="8">
        <v>41676</v>
      </c>
      <c r="F385" t="s">
        <v>50</v>
      </c>
      <c r="G385" t="s">
        <v>2439</v>
      </c>
      <c r="H385" t="s">
        <v>2440</v>
      </c>
      <c r="I385" t="s">
        <v>41</v>
      </c>
      <c r="J385" t="s">
        <v>27</v>
      </c>
      <c r="K385" t="s">
        <v>1377</v>
      </c>
      <c r="L385" t="s">
        <v>489</v>
      </c>
      <c r="M385">
        <v>50315</v>
      </c>
      <c r="N385" t="s">
        <v>105</v>
      </c>
      <c r="O385" t="s">
        <v>74</v>
      </c>
      <c r="P385" t="s">
        <v>46</v>
      </c>
      <c r="Q385" t="s">
        <v>75</v>
      </c>
      <c r="R385" t="s">
        <v>76</v>
      </c>
      <c r="S385">
        <v>7.71</v>
      </c>
      <c r="T385">
        <v>1</v>
      </c>
      <c r="U385">
        <v>0</v>
      </c>
      <c r="V385">
        <v>3.4695</v>
      </c>
    </row>
    <row r="386" spans="1:22" x14ac:dyDescent="0.25">
      <c r="A386">
        <v>773</v>
      </c>
      <c r="B386" t="s">
        <v>2438</v>
      </c>
      <c r="C386">
        <v>2014</v>
      </c>
      <c r="D386" s="8">
        <v>41670</v>
      </c>
      <c r="E386" s="8">
        <v>41676</v>
      </c>
      <c r="F386" t="s">
        <v>50</v>
      </c>
      <c r="G386" t="s">
        <v>2439</v>
      </c>
      <c r="H386" t="s">
        <v>2440</v>
      </c>
      <c r="I386" t="s">
        <v>41</v>
      </c>
      <c r="J386" t="s">
        <v>27</v>
      </c>
      <c r="K386" t="s">
        <v>1377</v>
      </c>
      <c r="L386" t="s">
        <v>489</v>
      </c>
      <c r="M386">
        <v>50315</v>
      </c>
      <c r="N386" t="s">
        <v>105</v>
      </c>
      <c r="O386" t="s">
        <v>2443</v>
      </c>
      <c r="P386" t="s">
        <v>46</v>
      </c>
      <c r="Q386" t="s">
        <v>75</v>
      </c>
      <c r="R386" t="s">
        <v>2444</v>
      </c>
      <c r="S386">
        <v>32.35</v>
      </c>
      <c r="T386">
        <v>5</v>
      </c>
      <c r="U386">
        <v>0</v>
      </c>
      <c r="V386">
        <v>16.175000000000001</v>
      </c>
    </row>
    <row r="387" spans="1:22" x14ac:dyDescent="0.25">
      <c r="A387">
        <v>772</v>
      </c>
      <c r="B387" t="s">
        <v>2438</v>
      </c>
      <c r="C387">
        <v>2014</v>
      </c>
      <c r="D387" s="8">
        <v>41670</v>
      </c>
      <c r="E387" s="8">
        <v>41676</v>
      </c>
      <c r="F387" t="s">
        <v>50</v>
      </c>
      <c r="G387" t="s">
        <v>2439</v>
      </c>
      <c r="H387" t="s">
        <v>2440</v>
      </c>
      <c r="I387" t="s">
        <v>41</v>
      </c>
      <c r="J387" t="s">
        <v>27</v>
      </c>
      <c r="K387" t="s">
        <v>1377</v>
      </c>
      <c r="L387" t="s">
        <v>489</v>
      </c>
      <c r="M387">
        <v>50315</v>
      </c>
      <c r="N387" t="s">
        <v>105</v>
      </c>
      <c r="O387" t="s">
        <v>1204</v>
      </c>
      <c r="P387" t="s">
        <v>71</v>
      </c>
      <c r="Q387" t="s">
        <v>72</v>
      </c>
      <c r="R387" t="s">
        <v>1205</v>
      </c>
      <c r="S387">
        <v>207</v>
      </c>
      <c r="T387">
        <v>3</v>
      </c>
      <c r="U387">
        <v>0</v>
      </c>
      <c r="V387">
        <v>51.75</v>
      </c>
    </row>
    <row r="388" spans="1:22" x14ac:dyDescent="0.25">
      <c r="A388">
        <v>771</v>
      </c>
      <c r="B388" t="s">
        <v>2438</v>
      </c>
      <c r="C388">
        <v>2014</v>
      </c>
      <c r="D388" s="8">
        <v>41670</v>
      </c>
      <c r="E388" s="8">
        <v>41676</v>
      </c>
      <c r="F388" t="s">
        <v>50</v>
      </c>
      <c r="G388" t="s">
        <v>2439</v>
      </c>
      <c r="H388" t="s">
        <v>2440</v>
      </c>
      <c r="I388" t="s">
        <v>41</v>
      </c>
      <c r="J388" t="s">
        <v>27</v>
      </c>
      <c r="K388" t="s">
        <v>1377</v>
      </c>
      <c r="L388" t="s">
        <v>489</v>
      </c>
      <c r="M388">
        <v>50315</v>
      </c>
      <c r="N388" t="s">
        <v>105</v>
      </c>
      <c r="O388" t="s">
        <v>2441</v>
      </c>
      <c r="P388" t="s">
        <v>46</v>
      </c>
      <c r="Q388" t="s">
        <v>75</v>
      </c>
      <c r="R388" t="s">
        <v>2442</v>
      </c>
      <c r="S388">
        <v>18.28</v>
      </c>
      <c r="T388">
        <v>2</v>
      </c>
      <c r="U388">
        <v>0</v>
      </c>
      <c r="V388">
        <v>9.14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C8314-C3A3-4909-B528-A1B0BE9CA275}">
  <dimension ref="A3:C16"/>
  <sheetViews>
    <sheetView workbookViewId="0">
      <selection activeCell="D18" sqref="D18"/>
    </sheetView>
  </sheetViews>
  <sheetFormatPr defaultRowHeight="15" x14ac:dyDescent="0.25"/>
  <cols>
    <col min="1" max="1" width="12.42578125" bestFit="1" customWidth="1"/>
    <col min="2" max="2" width="11.28515625" bestFit="1" customWidth="1"/>
    <col min="3" max="3" width="11.85546875" bestFit="1" customWidth="1"/>
  </cols>
  <sheetData>
    <row r="3" spans="1:3" x14ac:dyDescent="0.25">
      <c r="A3" s="6" t="s">
        <v>10933</v>
      </c>
      <c r="B3" s="6" t="s">
        <v>10951</v>
      </c>
      <c r="C3" s="7" t="s">
        <v>10952</v>
      </c>
    </row>
    <row r="4" spans="1:3" x14ac:dyDescent="0.25">
      <c r="A4" s="5" t="s">
        <v>10939</v>
      </c>
      <c r="B4" s="9">
        <v>95365.937600000019</v>
      </c>
      <c r="C4" s="10">
        <v>9199.2699999999986</v>
      </c>
    </row>
    <row r="5" spans="1:3" x14ac:dyDescent="0.25">
      <c r="A5" s="5" t="s">
        <v>10940</v>
      </c>
      <c r="B5" s="9">
        <v>60172.649400000024</v>
      </c>
      <c r="C5" s="10">
        <v>10288.898699999991</v>
      </c>
    </row>
    <row r="6" spans="1:3" x14ac:dyDescent="0.25">
      <c r="A6" s="5" t="s">
        <v>10941</v>
      </c>
      <c r="B6" s="9">
        <v>199252.98399999991</v>
      </c>
      <c r="C6" s="10">
        <v>26806.573700000015</v>
      </c>
    </row>
    <row r="7" spans="1:3" x14ac:dyDescent="0.25">
      <c r="A7" s="5" t="s">
        <v>10942</v>
      </c>
      <c r="B7" s="9">
        <v>141851.5674</v>
      </c>
      <c r="C7" s="10">
        <v>13437.806799999998</v>
      </c>
    </row>
    <row r="8" spans="1:3" x14ac:dyDescent="0.25">
      <c r="A8" s="5" t="s">
        <v>10943</v>
      </c>
      <c r="B8" s="9">
        <v>156122.28669999994</v>
      </c>
      <c r="C8" s="10">
        <v>22308.51279999999</v>
      </c>
    </row>
    <row r="9" spans="1:3" x14ac:dyDescent="0.25">
      <c r="A9" s="5" t="s">
        <v>10944</v>
      </c>
      <c r="B9" s="9">
        <v>147082.61130000011</v>
      </c>
      <c r="C9" s="10">
        <v>20899.334500000012</v>
      </c>
    </row>
    <row r="10" spans="1:3" x14ac:dyDescent="0.25">
      <c r="A10" s="5" t="s">
        <v>10945</v>
      </c>
      <c r="B10" s="9">
        <v>149580.83800000031</v>
      </c>
      <c r="C10" s="10">
        <v>13535.38299999998</v>
      </c>
    </row>
    <row r="11" spans="1:3" x14ac:dyDescent="0.25">
      <c r="A11" s="5" t="s">
        <v>10946</v>
      </c>
      <c r="B11" s="9">
        <v>159589.45099999988</v>
      </c>
      <c r="C11" s="10">
        <v>21896.715399999972</v>
      </c>
    </row>
    <row r="12" spans="1:3" x14ac:dyDescent="0.25">
      <c r="A12" s="5" t="s">
        <v>10947</v>
      </c>
      <c r="B12" s="9">
        <v>309770.09970000025</v>
      </c>
      <c r="C12" s="10">
        <v>37293.192500000034</v>
      </c>
    </row>
    <row r="13" spans="1:3" x14ac:dyDescent="0.25">
      <c r="A13" s="5" t="s">
        <v>10948</v>
      </c>
      <c r="B13" s="9">
        <v>197115.20170000009</v>
      </c>
      <c r="C13" s="10">
        <v>31469.663800000035</v>
      </c>
    </row>
    <row r="14" spans="1:3" x14ac:dyDescent="0.25">
      <c r="A14" s="5" t="s">
        <v>10949</v>
      </c>
      <c r="B14" s="9">
        <v>349120.07400000008</v>
      </c>
      <c r="C14" s="10">
        <v>35825.536599999927</v>
      </c>
    </row>
    <row r="15" spans="1:3" x14ac:dyDescent="0.25">
      <c r="A15" s="5" t="s">
        <v>10950</v>
      </c>
      <c r="B15" s="9">
        <v>332177.15950000001</v>
      </c>
      <c r="C15" s="10">
        <v>43436.13390000003</v>
      </c>
    </row>
    <row r="16" spans="1:3" x14ac:dyDescent="0.25">
      <c r="A16" s="38" t="s">
        <v>10934</v>
      </c>
      <c r="B16" s="38">
        <v>2297200.8603000008</v>
      </c>
      <c r="C16" s="39">
        <v>286397.02169999998</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A3F7-3802-4091-94D6-C518D7B9E34C}">
  <dimension ref="A3:E7"/>
  <sheetViews>
    <sheetView workbookViewId="0">
      <selection activeCell="E21" sqref="E21"/>
    </sheetView>
  </sheetViews>
  <sheetFormatPr defaultRowHeight="15" x14ac:dyDescent="0.25"/>
  <cols>
    <col min="1" max="1" width="13.140625" bestFit="1" customWidth="1"/>
    <col min="2" max="2" width="11.85546875" bestFit="1" customWidth="1"/>
    <col min="4" max="4" width="13.140625" bestFit="1" customWidth="1"/>
    <col min="5" max="5" width="11.85546875" bestFit="1" customWidth="1"/>
  </cols>
  <sheetData>
    <row r="3" spans="1:5" x14ac:dyDescent="0.25">
      <c r="A3" s="31" t="s">
        <v>10933</v>
      </c>
      <c r="B3" s="32" t="s">
        <v>10952</v>
      </c>
      <c r="D3" s="15" t="s">
        <v>15</v>
      </c>
      <c r="E3" s="15" t="s">
        <v>21</v>
      </c>
    </row>
    <row r="4" spans="1:5" x14ac:dyDescent="0.25">
      <c r="A4" s="5" t="s">
        <v>71</v>
      </c>
      <c r="B4" s="33">
        <v>145454.9480999998</v>
      </c>
      <c r="D4" t="str">
        <f>A4</f>
        <v>Technology</v>
      </c>
      <c r="E4" s="17">
        <f>GETPIVOTDATA("Profit",$A$3,"Category",A4)</f>
        <v>145454.9480999998</v>
      </c>
    </row>
    <row r="5" spans="1:5" x14ac:dyDescent="0.25">
      <c r="A5" s="11" t="s">
        <v>46</v>
      </c>
      <c r="B5" s="34">
        <v>122490.8008000001</v>
      </c>
      <c r="D5" t="str">
        <f t="shared" ref="D5:D7" si="0">A5</f>
        <v>Office Supplies</v>
      </c>
      <c r="E5">
        <f t="shared" ref="E5:E6" si="1">GETPIVOTDATA("Profit",$A$3,"Category",A5)</f>
        <v>122490.8008000001</v>
      </c>
    </row>
    <row r="6" spans="1:5" x14ac:dyDescent="0.25">
      <c r="A6" s="11" t="s">
        <v>32</v>
      </c>
      <c r="B6" s="34">
        <v>18451.272799999992</v>
      </c>
      <c r="D6" t="str">
        <f t="shared" si="0"/>
        <v>Furniture</v>
      </c>
      <c r="E6">
        <f t="shared" si="1"/>
        <v>18451.272799999992</v>
      </c>
    </row>
    <row r="7" spans="1:5" x14ac:dyDescent="0.25">
      <c r="A7" s="13" t="s">
        <v>10934</v>
      </c>
      <c r="B7" s="35">
        <v>286397.02169999992</v>
      </c>
      <c r="D7" s="16"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0508C-C6D6-4AFA-9835-D5D79CFAFA44}">
  <dimension ref="A3:B7"/>
  <sheetViews>
    <sheetView workbookViewId="0">
      <selection activeCell="C12" sqref="C12"/>
    </sheetView>
  </sheetViews>
  <sheetFormatPr defaultRowHeight="15" x14ac:dyDescent="0.25"/>
  <cols>
    <col min="1" max="1" width="13.140625" bestFit="1" customWidth="1"/>
    <col min="2" max="2" width="11.28515625" bestFit="1" customWidth="1"/>
  </cols>
  <sheetData>
    <row r="3" spans="1:2" x14ac:dyDescent="0.25">
      <c r="A3" s="6" t="s">
        <v>10933</v>
      </c>
      <c r="B3" s="12" t="s">
        <v>10951</v>
      </c>
    </row>
    <row r="4" spans="1:2" x14ac:dyDescent="0.25">
      <c r="A4" s="5" t="s">
        <v>32</v>
      </c>
      <c r="B4" s="18">
        <v>0.32300170530281774</v>
      </c>
    </row>
    <row r="5" spans="1:2" x14ac:dyDescent="0.25">
      <c r="A5" s="11" t="s">
        <v>46</v>
      </c>
      <c r="B5" s="19">
        <v>0.31301008302169103</v>
      </c>
    </row>
    <row r="6" spans="1:2" x14ac:dyDescent="0.25">
      <c r="A6" s="11" t="s">
        <v>71</v>
      </c>
      <c r="B6" s="19">
        <v>0.36398821167549117</v>
      </c>
    </row>
    <row r="7" spans="1:2" x14ac:dyDescent="0.25">
      <c r="A7" s="13" t="s">
        <v>10934</v>
      </c>
      <c r="B7" s="2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1D045-EA7E-442C-A4AA-844022968AD6}">
  <dimension ref="A3:F53"/>
  <sheetViews>
    <sheetView topLeftCell="A35" workbookViewId="0">
      <selection activeCell="E52" sqref="E52"/>
    </sheetView>
  </sheetViews>
  <sheetFormatPr defaultRowHeight="15" x14ac:dyDescent="0.25"/>
  <cols>
    <col min="1" max="1" width="17.42578125" bestFit="1" customWidth="1"/>
    <col min="2" max="2" width="11.85546875" bestFit="1" customWidth="1"/>
    <col min="5" max="5" width="17.42578125" bestFit="1" customWidth="1"/>
    <col min="6" max="6" width="11.85546875" bestFit="1" customWidth="1"/>
  </cols>
  <sheetData>
    <row r="3" spans="1:6" x14ac:dyDescent="0.25">
      <c r="A3" s="6" t="s">
        <v>10933</v>
      </c>
      <c r="B3" s="12" t="s">
        <v>10951</v>
      </c>
      <c r="E3" s="15" t="s">
        <v>11</v>
      </c>
      <c r="F3" s="15" t="s">
        <v>18</v>
      </c>
    </row>
    <row r="4" spans="1:6" x14ac:dyDescent="0.25">
      <c r="A4" s="5" t="s">
        <v>358</v>
      </c>
      <c r="B4" s="33">
        <v>19510.639999999992</v>
      </c>
      <c r="E4" t="str">
        <f>A4</f>
        <v>Alabama</v>
      </c>
      <c r="F4" s="17">
        <f>GETPIVOTDATA("Sales",$A$3,"State",A4)</f>
        <v>19510.639999999992</v>
      </c>
    </row>
    <row r="5" spans="1:6" x14ac:dyDescent="0.25">
      <c r="A5" s="11" t="s">
        <v>310</v>
      </c>
      <c r="B5" s="34">
        <v>35282.000999999997</v>
      </c>
      <c r="E5" t="str">
        <f t="shared" ref="E5:E47" si="0">A5</f>
        <v>Arizona</v>
      </c>
      <c r="F5" s="17">
        <f t="shared" ref="F5:F47" si="1">GETPIVOTDATA("Sales",$A$3,"State",A5)</f>
        <v>35282.000999999997</v>
      </c>
    </row>
    <row r="6" spans="1:6" x14ac:dyDescent="0.25">
      <c r="A6" s="11" t="s">
        <v>1707</v>
      </c>
      <c r="B6" s="34">
        <v>11678.129999999997</v>
      </c>
      <c r="E6" t="str">
        <f t="shared" si="0"/>
        <v>Arkansas</v>
      </c>
      <c r="F6" s="17">
        <f t="shared" si="1"/>
        <v>11678.129999999997</v>
      </c>
    </row>
    <row r="7" spans="1:6" x14ac:dyDescent="0.25">
      <c r="A7" s="11" t="s">
        <v>43</v>
      </c>
      <c r="B7" s="34">
        <v>457687.63150000101</v>
      </c>
      <c r="E7" t="str">
        <f t="shared" si="0"/>
        <v>California</v>
      </c>
      <c r="F7" s="17">
        <f t="shared" si="1"/>
        <v>457687.63150000101</v>
      </c>
    </row>
    <row r="8" spans="1:6" x14ac:dyDescent="0.25">
      <c r="A8" s="11" t="s">
        <v>457</v>
      </c>
      <c r="B8" s="34">
        <v>32108.117999999995</v>
      </c>
      <c r="E8" t="str">
        <f t="shared" si="0"/>
        <v>Colorado</v>
      </c>
      <c r="F8" s="17">
        <f t="shared" si="1"/>
        <v>32108.117999999995</v>
      </c>
    </row>
    <row r="9" spans="1:6" x14ac:dyDescent="0.25">
      <c r="A9" s="11" t="s">
        <v>747</v>
      </c>
      <c r="B9" s="34">
        <v>13384.356999999996</v>
      </c>
      <c r="E9" t="str">
        <f t="shared" si="0"/>
        <v>Connecticut</v>
      </c>
      <c r="F9" s="17">
        <f t="shared" si="1"/>
        <v>13384.356999999996</v>
      </c>
    </row>
    <row r="10" spans="1:6" x14ac:dyDescent="0.25">
      <c r="A10" s="11" t="s">
        <v>245</v>
      </c>
      <c r="B10" s="34">
        <v>27451.068999999992</v>
      </c>
      <c r="E10" t="str">
        <f t="shared" si="0"/>
        <v>Delaware</v>
      </c>
      <c r="F10" s="17">
        <f t="shared" si="1"/>
        <v>27451.068999999992</v>
      </c>
    </row>
    <row r="11" spans="1:6" x14ac:dyDescent="0.25">
      <c r="A11" s="11" t="s">
        <v>3034</v>
      </c>
      <c r="B11" s="34">
        <v>2865.0199999999995</v>
      </c>
      <c r="E11" t="str">
        <f t="shared" si="0"/>
        <v>District of Columbia</v>
      </c>
      <c r="F11" s="17">
        <f t="shared" si="1"/>
        <v>2865.0199999999995</v>
      </c>
    </row>
    <row r="12" spans="1:6" x14ac:dyDescent="0.25">
      <c r="A12" s="11" t="s">
        <v>54</v>
      </c>
      <c r="B12" s="34">
        <v>89473.707999999999</v>
      </c>
      <c r="E12" t="str">
        <f t="shared" si="0"/>
        <v>Florida</v>
      </c>
      <c r="F12" s="17">
        <f t="shared" si="1"/>
        <v>89473.707999999999</v>
      </c>
    </row>
    <row r="13" spans="1:6" x14ac:dyDescent="0.25">
      <c r="A13" s="11" t="s">
        <v>1272</v>
      </c>
      <c r="B13" s="34">
        <v>49095.840000000004</v>
      </c>
      <c r="E13" t="str">
        <f t="shared" si="0"/>
        <v>Georgia</v>
      </c>
      <c r="F13" s="17">
        <f t="shared" si="1"/>
        <v>49095.840000000004</v>
      </c>
    </row>
    <row r="14" spans="1:6" x14ac:dyDescent="0.25">
      <c r="A14" s="11" t="s">
        <v>6260</v>
      </c>
      <c r="B14" s="34">
        <v>4382.4860000000017</v>
      </c>
      <c r="E14" t="str">
        <f t="shared" si="0"/>
        <v>Idaho</v>
      </c>
      <c r="F14" s="17">
        <f t="shared" si="1"/>
        <v>4382.4860000000017</v>
      </c>
    </row>
    <row r="15" spans="1:6" x14ac:dyDescent="0.25">
      <c r="A15" s="11" t="s">
        <v>211</v>
      </c>
      <c r="B15" s="34">
        <v>80166.10099999985</v>
      </c>
      <c r="E15" t="str">
        <f t="shared" si="0"/>
        <v>Illinois</v>
      </c>
      <c r="F15" s="17">
        <f t="shared" si="1"/>
        <v>80166.10099999985</v>
      </c>
    </row>
    <row r="16" spans="1:6" x14ac:dyDescent="0.25">
      <c r="A16" s="11" t="s">
        <v>254</v>
      </c>
      <c r="B16" s="34">
        <v>53555.360000000001</v>
      </c>
      <c r="E16" t="str">
        <f t="shared" si="0"/>
        <v>Indiana</v>
      </c>
      <c r="F16" s="17">
        <f t="shared" si="1"/>
        <v>53555.360000000001</v>
      </c>
    </row>
    <row r="17" spans="1:6" x14ac:dyDescent="0.25">
      <c r="A17" s="11" t="s">
        <v>489</v>
      </c>
      <c r="B17" s="34">
        <v>4579.7599999999993</v>
      </c>
      <c r="E17" t="str">
        <f t="shared" si="0"/>
        <v>Iowa</v>
      </c>
      <c r="F17" s="17">
        <f t="shared" si="1"/>
        <v>4579.7599999999993</v>
      </c>
    </row>
    <row r="18" spans="1:6" x14ac:dyDescent="0.25">
      <c r="A18" s="11" t="s">
        <v>4530</v>
      </c>
      <c r="B18" s="34">
        <v>2914.31</v>
      </c>
      <c r="E18" t="str">
        <f t="shared" si="0"/>
        <v>Kansas</v>
      </c>
      <c r="F18" s="17">
        <f t="shared" si="1"/>
        <v>2914.31</v>
      </c>
    </row>
    <row r="19" spans="1:6" x14ac:dyDescent="0.25">
      <c r="A19" s="11" t="s">
        <v>29</v>
      </c>
      <c r="B19" s="34">
        <v>36591.749999999971</v>
      </c>
      <c r="E19" t="str">
        <f t="shared" si="0"/>
        <v>Kentucky</v>
      </c>
      <c r="F19" s="17">
        <f t="shared" si="1"/>
        <v>36591.749999999971</v>
      </c>
    </row>
    <row r="20" spans="1:6" x14ac:dyDescent="0.25">
      <c r="A20" s="11" t="s">
        <v>736</v>
      </c>
      <c r="B20" s="34">
        <v>9217.0299999999988</v>
      </c>
      <c r="E20" t="str">
        <f t="shared" si="0"/>
        <v>Louisiana</v>
      </c>
      <c r="F20" s="17">
        <f t="shared" si="1"/>
        <v>9217.0299999999988</v>
      </c>
    </row>
    <row r="21" spans="1:6" x14ac:dyDescent="0.25">
      <c r="A21" s="11" t="s">
        <v>5235</v>
      </c>
      <c r="B21" s="34">
        <v>1270.53</v>
      </c>
      <c r="E21" t="str">
        <f t="shared" si="0"/>
        <v>Maine</v>
      </c>
      <c r="F21" s="17">
        <f t="shared" si="1"/>
        <v>1270.53</v>
      </c>
    </row>
    <row r="22" spans="1:6" x14ac:dyDescent="0.25">
      <c r="A22" s="11" t="s">
        <v>2735</v>
      </c>
      <c r="B22" s="34">
        <v>23705.523000000005</v>
      </c>
      <c r="E22" t="str">
        <f t="shared" si="0"/>
        <v>Maryland</v>
      </c>
      <c r="F22" s="17">
        <f t="shared" si="1"/>
        <v>23705.523000000005</v>
      </c>
    </row>
    <row r="23" spans="1:6" x14ac:dyDescent="0.25">
      <c r="A23" s="11" t="s">
        <v>1245</v>
      </c>
      <c r="B23" s="34">
        <v>28634.43399999999</v>
      </c>
      <c r="E23" t="str">
        <f t="shared" si="0"/>
        <v>Massachusetts</v>
      </c>
      <c r="F23" s="17">
        <f t="shared" si="1"/>
        <v>28634.43399999999</v>
      </c>
    </row>
    <row r="24" spans="1:6" x14ac:dyDescent="0.25">
      <c r="A24" s="11" t="s">
        <v>238</v>
      </c>
      <c r="B24" s="34">
        <v>76269.614000000016</v>
      </c>
      <c r="E24" t="str">
        <f t="shared" si="0"/>
        <v>Michigan</v>
      </c>
      <c r="F24" s="17">
        <f t="shared" si="1"/>
        <v>76269.614000000016</v>
      </c>
    </row>
    <row r="25" spans="1:6" x14ac:dyDescent="0.25">
      <c r="A25" s="11" t="s">
        <v>229</v>
      </c>
      <c r="B25" s="34">
        <v>29863.149999999994</v>
      </c>
      <c r="E25" t="str">
        <f t="shared" si="0"/>
        <v>Minnesota</v>
      </c>
      <c r="F25" s="17">
        <f t="shared" si="1"/>
        <v>29863.149999999994</v>
      </c>
    </row>
    <row r="26" spans="1:6" x14ac:dyDescent="0.25">
      <c r="A26" s="11" t="s">
        <v>1487</v>
      </c>
      <c r="B26" s="34">
        <v>10771.34</v>
      </c>
      <c r="E26" t="str">
        <f t="shared" si="0"/>
        <v>Mississippi</v>
      </c>
      <c r="F26" s="17">
        <f t="shared" si="1"/>
        <v>10771.34</v>
      </c>
    </row>
    <row r="27" spans="1:6" x14ac:dyDescent="0.25">
      <c r="A27" s="11" t="s">
        <v>596</v>
      </c>
      <c r="B27" s="34">
        <v>22205.149999999998</v>
      </c>
      <c r="E27" t="str">
        <f t="shared" si="0"/>
        <v>Missouri</v>
      </c>
      <c r="F27" s="17">
        <f t="shared" si="1"/>
        <v>22205.149999999998</v>
      </c>
    </row>
    <row r="28" spans="1:6" x14ac:dyDescent="0.25">
      <c r="A28" s="11" t="s">
        <v>1762</v>
      </c>
      <c r="B28" s="34">
        <v>5589.3519999999971</v>
      </c>
      <c r="E28" t="str">
        <f t="shared" si="0"/>
        <v>Montana</v>
      </c>
      <c r="F28" s="17">
        <f t="shared" si="1"/>
        <v>5589.3519999999971</v>
      </c>
    </row>
    <row r="29" spans="1:6" x14ac:dyDescent="0.25">
      <c r="A29" s="11" t="s">
        <v>138</v>
      </c>
      <c r="B29" s="34">
        <v>7464.9299999999985</v>
      </c>
      <c r="E29" t="str">
        <f t="shared" si="0"/>
        <v>Nebraska</v>
      </c>
      <c r="F29" s="17">
        <f t="shared" si="1"/>
        <v>7464.9299999999985</v>
      </c>
    </row>
    <row r="30" spans="1:6" x14ac:dyDescent="0.25">
      <c r="A30" s="11" t="s">
        <v>1392</v>
      </c>
      <c r="B30" s="34">
        <v>16729.101999999999</v>
      </c>
      <c r="E30" t="str">
        <f t="shared" si="0"/>
        <v>Nevada</v>
      </c>
      <c r="F30" s="17">
        <f t="shared" si="1"/>
        <v>16729.101999999999</v>
      </c>
    </row>
    <row r="31" spans="1:6" x14ac:dyDescent="0.25">
      <c r="A31" s="11" t="s">
        <v>2694</v>
      </c>
      <c r="B31" s="34">
        <v>7292.5239999999994</v>
      </c>
      <c r="E31" t="str">
        <f t="shared" si="0"/>
        <v>New Hampshire</v>
      </c>
      <c r="F31" s="17">
        <f t="shared" si="1"/>
        <v>7292.5239999999994</v>
      </c>
    </row>
    <row r="32" spans="1:6" x14ac:dyDescent="0.25">
      <c r="A32" s="11" t="s">
        <v>788</v>
      </c>
      <c r="B32" s="34">
        <v>35764.312000000013</v>
      </c>
      <c r="E32" t="str">
        <f t="shared" si="0"/>
        <v>New Jersey</v>
      </c>
      <c r="F32" s="17">
        <f t="shared" si="1"/>
        <v>35764.312000000013</v>
      </c>
    </row>
    <row r="33" spans="1:6" x14ac:dyDescent="0.25">
      <c r="A33" s="11" t="s">
        <v>668</v>
      </c>
      <c r="B33" s="34">
        <v>4783.5220000000008</v>
      </c>
      <c r="E33" t="str">
        <f t="shared" si="0"/>
        <v>New Mexico</v>
      </c>
      <c r="F33" s="17">
        <f t="shared" si="1"/>
        <v>4783.5220000000008</v>
      </c>
    </row>
    <row r="34" spans="1:6" x14ac:dyDescent="0.25">
      <c r="A34" s="11" t="s">
        <v>267</v>
      </c>
      <c r="B34" s="34">
        <v>310876.27099999978</v>
      </c>
      <c r="E34" t="str">
        <f t="shared" si="0"/>
        <v>New York</v>
      </c>
      <c r="F34" s="17">
        <f t="shared" si="1"/>
        <v>310876.27099999978</v>
      </c>
    </row>
    <row r="35" spans="1:6" x14ac:dyDescent="0.25">
      <c r="A35" s="11" t="s">
        <v>88</v>
      </c>
      <c r="B35" s="34">
        <v>55603.163999999968</v>
      </c>
      <c r="E35" t="str">
        <f t="shared" si="0"/>
        <v>North Carolina</v>
      </c>
      <c r="F35" s="17">
        <f t="shared" si="1"/>
        <v>55603.163999999968</v>
      </c>
    </row>
    <row r="36" spans="1:6" x14ac:dyDescent="0.25">
      <c r="A36" s="11" t="s">
        <v>7449</v>
      </c>
      <c r="B36" s="34">
        <v>919.91</v>
      </c>
      <c r="E36" t="str">
        <f t="shared" si="0"/>
        <v>North Dakota</v>
      </c>
      <c r="F36" s="17">
        <f t="shared" si="1"/>
        <v>919.91</v>
      </c>
    </row>
    <row r="37" spans="1:6" x14ac:dyDescent="0.25">
      <c r="A37" s="11" t="s">
        <v>498</v>
      </c>
      <c r="B37" s="34">
        <v>78258.135999999926</v>
      </c>
      <c r="E37" t="str">
        <f t="shared" si="0"/>
        <v>Ohio</v>
      </c>
      <c r="F37" s="17">
        <f t="shared" si="1"/>
        <v>78258.135999999926</v>
      </c>
    </row>
    <row r="38" spans="1:6" x14ac:dyDescent="0.25">
      <c r="A38" s="11" t="s">
        <v>649</v>
      </c>
      <c r="B38" s="34">
        <v>19683.390000000003</v>
      </c>
      <c r="E38" t="str">
        <f t="shared" si="0"/>
        <v>Oklahoma</v>
      </c>
      <c r="F38" s="17">
        <f t="shared" si="1"/>
        <v>19683.390000000003</v>
      </c>
    </row>
    <row r="39" spans="1:6" x14ac:dyDescent="0.25">
      <c r="A39" s="11" t="s">
        <v>420</v>
      </c>
      <c r="B39" s="34">
        <v>17431.149999999991</v>
      </c>
      <c r="E39" t="str">
        <f t="shared" si="0"/>
        <v>Oregon</v>
      </c>
      <c r="F39" s="17">
        <f t="shared" si="1"/>
        <v>17431.149999999991</v>
      </c>
    </row>
    <row r="40" spans="1:6" x14ac:dyDescent="0.25">
      <c r="A40" s="11" t="s">
        <v>147</v>
      </c>
      <c r="B40" s="34">
        <v>116511.91400000003</v>
      </c>
      <c r="E40" t="str">
        <f t="shared" si="0"/>
        <v>Pennsylvania</v>
      </c>
      <c r="F40" s="17">
        <f>GETPIVOTDATA("Sales",$A$3,"State",A40)</f>
        <v>116511.91400000003</v>
      </c>
    </row>
    <row r="41" spans="1:6" x14ac:dyDescent="0.25">
      <c r="A41" s="11" t="s">
        <v>1399</v>
      </c>
      <c r="B41" s="34">
        <v>22627.955999999995</v>
      </c>
      <c r="E41" t="str">
        <f t="shared" si="0"/>
        <v>Rhode Island</v>
      </c>
      <c r="F41" s="17">
        <f t="shared" si="1"/>
        <v>22627.955999999995</v>
      </c>
    </row>
    <row r="42" spans="1:6" x14ac:dyDescent="0.25">
      <c r="A42" s="11" t="s">
        <v>383</v>
      </c>
      <c r="B42" s="34">
        <v>8481.7099999999991</v>
      </c>
      <c r="E42" t="str">
        <f t="shared" si="0"/>
        <v>South Carolina</v>
      </c>
      <c r="F42" s="17">
        <f t="shared" si="1"/>
        <v>8481.7099999999991</v>
      </c>
    </row>
    <row r="43" spans="1:6" x14ac:dyDescent="0.25">
      <c r="A43" s="11" t="s">
        <v>5326</v>
      </c>
      <c r="B43" s="34">
        <v>1315.5600000000002</v>
      </c>
      <c r="E43" t="str">
        <f t="shared" si="0"/>
        <v>South Dakota</v>
      </c>
      <c r="F43" s="17">
        <f t="shared" si="1"/>
        <v>1315.5600000000002</v>
      </c>
    </row>
    <row r="44" spans="1:6" x14ac:dyDescent="0.25">
      <c r="A44" s="11" t="s">
        <v>335</v>
      </c>
      <c r="B44" s="34">
        <v>30661.872999999981</v>
      </c>
      <c r="E44" t="str">
        <f t="shared" si="0"/>
        <v>Tennessee</v>
      </c>
      <c r="F44" s="17">
        <f t="shared" si="1"/>
        <v>30661.872999999981</v>
      </c>
    </row>
    <row r="45" spans="1:6" x14ac:dyDescent="0.25">
      <c r="A45" s="11" t="s">
        <v>104</v>
      </c>
      <c r="B45" s="34">
        <v>170188.04580000002</v>
      </c>
      <c r="E45" t="str">
        <f t="shared" si="0"/>
        <v>Texas</v>
      </c>
      <c r="F45" s="17">
        <f t="shared" si="1"/>
        <v>170188.04580000002</v>
      </c>
    </row>
    <row r="46" spans="1:6" x14ac:dyDescent="0.25">
      <c r="A46" s="11" t="s">
        <v>121</v>
      </c>
      <c r="B46" s="34">
        <v>11220.055999999999</v>
      </c>
      <c r="E46" t="str">
        <f t="shared" si="0"/>
        <v>Utah</v>
      </c>
      <c r="F46" s="17">
        <f t="shared" si="1"/>
        <v>11220.055999999999</v>
      </c>
    </row>
    <row r="47" spans="1:6" x14ac:dyDescent="0.25">
      <c r="A47" s="11" t="s">
        <v>5203</v>
      </c>
      <c r="B47" s="34">
        <v>8929.369999999999</v>
      </c>
      <c r="E47" t="str">
        <f t="shared" si="0"/>
        <v>Vermont</v>
      </c>
      <c r="F47" s="17">
        <f t="shared" si="1"/>
        <v>8929.369999999999</v>
      </c>
    </row>
    <row r="48" spans="1:6" x14ac:dyDescent="0.25">
      <c r="A48" s="11" t="s">
        <v>319</v>
      </c>
      <c r="B48" s="34">
        <v>70636.719999999987</v>
      </c>
      <c r="F48" s="17"/>
    </row>
    <row r="49" spans="1:6" x14ac:dyDescent="0.25">
      <c r="A49" s="11" t="s">
        <v>96</v>
      </c>
      <c r="B49" s="34">
        <v>138641.26999999993</v>
      </c>
      <c r="F49" s="17"/>
    </row>
    <row r="50" spans="1:6" x14ac:dyDescent="0.25">
      <c r="A50" s="11" t="s">
        <v>9726</v>
      </c>
      <c r="B50" s="34">
        <v>1209.8240000000001</v>
      </c>
      <c r="F50" s="17"/>
    </row>
    <row r="51" spans="1:6" x14ac:dyDescent="0.25">
      <c r="A51" s="11" t="s">
        <v>114</v>
      </c>
      <c r="B51" s="34">
        <v>32114.610000000019</v>
      </c>
      <c r="F51" s="17"/>
    </row>
    <row r="52" spans="1:6" x14ac:dyDescent="0.25">
      <c r="A52" s="11" t="s">
        <v>8542</v>
      </c>
      <c r="B52" s="34">
        <v>1603.1360000000002</v>
      </c>
      <c r="F52" s="17"/>
    </row>
    <row r="53" spans="1:6" x14ac:dyDescent="0.25">
      <c r="A53" s="13" t="s">
        <v>10934</v>
      </c>
      <c r="B53" s="35">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DD1AD-E288-46E9-9DA3-47B9DCFAA2B1}">
  <dimension ref="A3:B9"/>
  <sheetViews>
    <sheetView workbookViewId="0">
      <selection activeCell="C17" sqref="C17"/>
    </sheetView>
  </sheetViews>
  <sheetFormatPr defaultRowHeight="15" x14ac:dyDescent="0.25"/>
  <cols>
    <col min="1" max="1" width="12.42578125" bestFit="1" customWidth="1"/>
    <col min="2" max="2" width="11.28515625" bestFit="1" customWidth="1"/>
  </cols>
  <sheetData>
    <row r="3" spans="1:2" x14ac:dyDescent="0.25">
      <c r="A3" s="6" t="s">
        <v>10933</v>
      </c>
      <c r="B3" s="12" t="s">
        <v>10951</v>
      </c>
    </row>
    <row r="4" spans="1:2" x14ac:dyDescent="0.25">
      <c r="A4" s="5" t="s">
        <v>75</v>
      </c>
      <c r="B4" s="33">
        <v>203412.73300000009</v>
      </c>
    </row>
    <row r="5" spans="1:2" x14ac:dyDescent="0.25">
      <c r="A5" s="11" t="s">
        <v>56</v>
      </c>
      <c r="B5" s="34">
        <v>206965.53200000009</v>
      </c>
    </row>
    <row r="6" spans="1:2" x14ac:dyDescent="0.25">
      <c r="A6" s="11" t="s">
        <v>59</v>
      </c>
      <c r="B6" s="34">
        <v>223843.60800000012</v>
      </c>
    </row>
    <row r="7" spans="1:2" x14ac:dyDescent="0.25">
      <c r="A7" s="11" t="s">
        <v>36</v>
      </c>
      <c r="B7" s="34">
        <v>328449.1030000007</v>
      </c>
    </row>
    <row r="8" spans="1:2" x14ac:dyDescent="0.25">
      <c r="A8" s="11" t="s">
        <v>72</v>
      </c>
      <c r="B8" s="34">
        <v>330007.05400000012</v>
      </c>
    </row>
    <row r="9" spans="1:2" x14ac:dyDescent="0.25">
      <c r="A9" s="13" t="s">
        <v>10934</v>
      </c>
      <c r="B9" s="35">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2EFA6-37EE-49D1-9AD4-56931E1E3E38}">
  <dimension ref="A3:R17"/>
  <sheetViews>
    <sheetView workbookViewId="0">
      <selection activeCell="B18" sqref="B18"/>
    </sheetView>
  </sheetViews>
  <sheetFormatPr defaultRowHeight="15" x14ac:dyDescent="0.25"/>
  <cols>
    <col min="1" max="1" width="12.42578125" bestFit="1" customWidth="1"/>
    <col min="2" max="2" width="14" bestFit="1" customWidth="1"/>
    <col min="5" max="5" width="12.42578125" bestFit="1" customWidth="1"/>
    <col min="6" max="6" width="12.85546875" bestFit="1" customWidth="1"/>
    <col min="9" max="9" width="12.42578125" bestFit="1" customWidth="1"/>
    <col min="10" max="10" width="14.5703125" bestFit="1" customWidth="1"/>
    <col min="13" max="13" width="12.42578125" bestFit="1" customWidth="1"/>
    <col min="14" max="14" width="16" bestFit="1" customWidth="1"/>
    <col min="17" max="17" width="12.42578125" bestFit="1" customWidth="1"/>
    <col min="18" max="18" width="18.42578125" bestFit="1" customWidth="1"/>
  </cols>
  <sheetData>
    <row r="3" spans="1:18" x14ac:dyDescent="0.25">
      <c r="A3" s="6" t="s">
        <v>10933</v>
      </c>
      <c r="B3" s="12" t="s">
        <v>10951</v>
      </c>
      <c r="E3" s="6" t="s">
        <v>10933</v>
      </c>
      <c r="F3" s="12" t="s">
        <v>10952</v>
      </c>
      <c r="I3" s="6" t="s">
        <v>10933</v>
      </c>
      <c r="J3" s="12" t="s">
        <v>10953</v>
      </c>
      <c r="M3" s="6" t="s">
        <v>10933</v>
      </c>
      <c r="N3" s="12" t="s">
        <v>10954</v>
      </c>
      <c r="Q3" s="6" t="s">
        <v>10933</v>
      </c>
      <c r="R3" s="12" t="s">
        <v>10955</v>
      </c>
    </row>
    <row r="4" spans="1:18" x14ac:dyDescent="0.25">
      <c r="A4" s="5" t="s">
        <v>10939</v>
      </c>
      <c r="B4" s="33">
        <v>95365.937600000019</v>
      </c>
      <c r="E4" s="5" t="s">
        <v>10939</v>
      </c>
      <c r="F4" s="33">
        <v>9199.2699999999986</v>
      </c>
      <c r="I4" s="5" t="s">
        <v>10939</v>
      </c>
      <c r="J4" s="33">
        <v>1500</v>
      </c>
      <c r="M4" s="5" t="s">
        <v>10939</v>
      </c>
      <c r="N4" s="33">
        <v>387</v>
      </c>
      <c r="Q4" s="5" t="s">
        <v>10939</v>
      </c>
      <c r="R4" s="33">
        <v>9.6462848596792869E-2</v>
      </c>
    </row>
    <row r="5" spans="1:18" x14ac:dyDescent="0.25">
      <c r="A5" s="5" t="s">
        <v>10940</v>
      </c>
      <c r="B5" s="33">
        <v>60172.649400000024</v>
      </c>
      <c r="E5" s="5" t="s">
        <v>10940</v>
      </c>
      <c r="F5" s="33">
        <v>10288.898699999991</v>
      </c>
      <c r="I5" s="5" t="s">
        <v>10940</v>
      </c>
      <c r="J5" s="33">
        <v>1068</v>
      </c>
      <c r="M5" s="5" t="s">
        <v>10940</v>
      </c>
      <c r="N5" s="33">
        <v>301</v>
      </c>
      <c r="Q5" s="5" t="s">
        <v>10940</v>
      </c>
      <c r="R5" s="33">
        <v>0.17098962406664425</v>
      </c>
    </row>
    <row r="6" spans="1:18" x14ac:dyDescent="0.25">
      <c r="A6" s="5" t="s">
        <v>10941</v>
      </c>
      <c r="B6" s="33">
        <v>199252.98399999991</v>
      </c>
      <c r="E6" s="5" t="s">
        <v>10941</v>
      </c>
      <c r="F6" s="33">
        <v>26806.573700000015</v>
      </c>
      <c r="I6" s="5" t="s">
        <v>10941</v>
      </c>
      <c r="J6" s="33">
        <v>2491</v>
      </c>
      <c r="M6" s="5" t="s">
        <v>10941</v>
      </c>
      <c r="N6" s="33">
        <v>680</v>
      </c>
      <c r="Q6" s="5" t="s">
        <v>10941</v>
      </c>
      <c r="R6" s="33">
        <v>0.13453536886554246</v>
      </c>
    </row>
    <row r="7" spans="1:18" x14ac:dyDescent="0.25">
      <c r="A7" s="5" t="s">
        <v>10942</v>
      </c>
      <c r="B7" s="33">
        <v>141851.5674</v>
      </c>
      <c r="E7" s="5" t="s">
        <v>10942</v>
      </c>
      <c r="F7" s="33">
        <v>13437.806799999998</v>
      </c>
      <c r="I7" s="5" t="s">
        <v>10942</v>
      </c>
      <c r="J7" s="33">
        <v>2441</v>
      </c>
      <c r="M7" s="5" t="s">
        <v>10942</v>
      </c>
      <c r="N7" s="33">
        <v>663</v>
      </c>
      <c r="Q7" s="5" t="s">
        <v>10942</v>
      </c>
      <c r="R7" s="33">
        <v>9.4731465053942004E-2</v>
      </c>
    </row>
    <row r="8" spans="1:18" x14ac:dyDescent="0.25">
      <c r="A8" s="5" t="s">
        <v>10943</v>
      </c>
      <c r="B8" s="33">
        <v>156122.28669999994</v>
      </c>
      <c r="E8" s="5" t="s">
        <v>10943</v>
      </c>
      <c r="F8" s="33">
        <v>22308.51279999999</v>
      </c>
      <c r="I8" s="5" t="s">
        <v>10943</v>
      </c>
      <c r="J8" s="33">
        <v>2850</v>
      </c>
      <c r="M8" s="5" t="s">
        <v>10943</v>
      </c>
      <c r="N8" s="33">
        <v>750</v>
      </c>
      <c r="Q8" s="5" t="s">
        <v>10943</v>
      </c>
      <c r="R8" s="33">
        <v>0.14289127626517142</v>
      </c>
    </row>
    <row r="9" spans="1:18" x14ac:dyDescent="0.25">
      <c r="A9" s="5" t="s">
        <v>10944</v>
      </c>
      <c r="B9" s="33">
        <v>147082.61130000011</v>
      </c>
      <c r="E9" s="5" t="s">
        <v>10944</v>
      </c>
      <c r="F9" s="33">
        <v>20899.334500000012</v>
      </c>
      <c r="I9" s="5" t="s">
        <v>10944</v>
      </c>
      <c r="J9" s="33">
        <v>2644</v>
      </c>
      <c r="M9" s="5" t="s">
        <v>10944</v>
      </c>
      <c r="N9" s="33">
        <v>709</v>
      </c>
      <c r="Q9" s="5" t="s">
        <v>10944</v>
      </c>
      <c r="R9" s="33">
        <v>0.1420924901678027</v>
      </c>
    </row>
    <row r="10" spans="1:18" x14ac:dyDescent="0.25">
      <c r="A10" s="5" t="s">
        <v>10945</v>
      </c>
      <c r="B10" s="33">
        <v>149580.83800000031</v>
      </c>
      <c r="E10" s="5" t="s">
        <v>10945</v>
      </c>
      <c r="F10" s="33">
        <v>13535.38299999998</v>
      </c>
      <c r="I10" s="5" t="s">
        <v>10945</v>
      </c>
      <c r="J10" s="33">
        <v>2705</v>
      </c>
      <c r="M10" s="5" t="s">
        <v>10945</v>
      </c>
      <c r="N10" s="33">
        <v>708</v>
      </c>
      <c r="Q10" s="5" t="s">
        <v>10945</v>
      </c>
      <c r="R10" s="33">
        <v>9.0488749635163512E-2</v>
      </c>
    </row>
    <row r="11" spans="1:18" x14ac:dyDescent="0.25">
      <c r="A11" s="5" t="s">
        <v>10946</v>
      </c>
      <c r="B11" s="33">
        <v>159589.45099999988</v>
      </c>
      <c r="E11" s="5" t="s">
        <v>10946</v>
      </c>
      <c r="F11" s="33">
        <v>21896.715399999972</v>
      </c>
      <c r="I11" s="5" t="s">
        <v>10946</v>
      </c>
      <c r="J11" s="33">
        <v>2796</v>
      </c>
      <c r="M11" s="5" t="s">
        <v>10946</v>
      </c>
      <c r="N11" s="33">
        <v>710</v>
      </c>
      <c r="Q11" s="5" t="s">
        <v>10946</v>
      </c>
      <c r="R11" s="33">
        <v>0.13720653378273723</v>
      </c>
    </row>
    <row r="12" spans="1:18" x14ac:dyDescent="0.25">
      <c r="A12" s="5" t="s">
        <v>10947</v>
      </c>
      <c r="B12" s="33">
        <v>309770.09970000025</v>
      </c>
      <c r="E12" s="5" t="s">
        <v>10947</v>
      </c>
      <c r="F12" s="33">
        <v>37293.192500000034</v>
      </c>
      <c r="I12" s="5" t="s">
        <v>10947</v>
      </c>
      <c r="J12" s="33">
        <v>5073</v>
      </c>
      <c r="M12" s="5" t="s">
        <v>10947</v>
      </c>
      <c r="N12" s="33">
        <v>1386</v>
      </c>
      <c r="Q12" s="5" t="s">
        <v>10947</v>
      </c>
      <c r="R12" s="33">
        <v>0.12038990379031732</v>
      </c>
    </row>
    <row r="13" spans="1:18" x14ac:dyDescent="0.25">
      <c r="A13" s="5" t="s">
        <v>10948</v>
      </c>
      <c r="B13" s="33">
        <v>197115.20170000009</v>
      </c>
      <c r="E13" s="5" t="s">
        <v>10948</v>
      </c>
      <c r="F13" s="33">
        <v>31469.663800000035</v>
      </c>
      <c r="I13" s="5" t="s">
        <v>10948</v>
      </c>
      <c r="J13" s="33">
        <v>3095</v>
      </c>
      <c r="M13" s="5" t="s">
        <v>10948</v>
      </c>
      <c r="N13" s="33">
        <v>817</v>
      </c>
      <c r="Q13" s="5" t="s">
        <v>10948</v>
      </c>
      <c r="R13" s="33">
        <v>0.15965112547684351</v>
      </c>
    </row>
    <row r="14" spans="1:18" x14ac:dyDescent="0.25">
      <c r="A14" s="5" t="s">
        <v>10949</v>
      </c>
      <c r="B14" s="33">
        <v>349120.07400000008</v>
      </c>
      <c r="E14" s="5" t="s">
        <v>10949</v>
      </c>
      <c r="F14" s="33">
        <v>35825.536599999927</v>
      </c>
      <c r="I14" s="5" t="s">
        <v>10949</v>
      </c>
      <c r="J14" s="33">
        <v>5741</v>
      </c>
      <c r="M14" s="5" t="s">
        <v>10949</v>
      </c>
      <c r="N14" s="33">
        <v>1462</v>
      </c>
      <c r="Q14" s="5" t="s">
        <v>10949</v>
      </c>
      <c r="R14" s="33">
        <v>0.10261666191099604</v>
      </c>
    </row>
    <row r="15" spans="1:18" x14ac:dyDescent="0.25">
      <c r="A15" s="5" t="s">
        <v>10950</v>
      </c>
      <c r="B15" s="33">
        <v>332177.15950000001</v>
      </c>
      <c r="E15" s="5" t="s">
        <v>10950</v>
      </c>
      <c r="F15" s="33">
        <v>43436.13390000003</v>
      </c>
      <c r="I15" s="5" t="s">
        <v>10950</v>
      </c>
      <c r="J15" s="33">
        <v>5469</v>
      </c>
      <c r="M15" s="5" t="s">
        <v>10950</v>
      </c>
      <c r="N15" s="33">
        <v>1421</v>
      </c>
      <c r="Q15" s="5" t="s">
        <v>10950</v>
      </c>
      <c r="R15" s="33">
        <v>0.13076195234308405</v>
      </c>
    </row>
    <row r="16" spans="1:18" x14ac:dyDescent="0.25">
      <c r="A16" s="13" t="s">
        <v>10934</v>
      </c>
      <c r="B16" s="35">
        <v>2297200.8603000008</v>
      </c>
      <c r="E16" s="13" t="s">
        <v>10934</v>
      </c>
      <c r="F16" s="35">
        <v>286397.02169999998</v>
      </c>
      <c r="I16" s="13" t="s">
        <v>10934</v>
      </c>
      <c r="J16" s="35">
        <v>37873</v>
      </c>
      <c r="M16" s="13" t="s">
        <v>10934</v>
      </c>
      <c r="N16" s="35">
        <v>9994</v>
      </c>
      <c r="Q16" s="13" t="s">
        <v>10934</v>
      </c>
      <c r="R16" s="35">
        <v>0.12467217240315856</v>
      </c>
    </row>
    <row r="17" spans="2:18" x14ac:dyDescent="0.25">
      <c r="B17" s="22">
        <f>GETPIVOTDATA("Sales",$A$3)</f>
        <v>2297200.8603000008</v>
      </c>
      <c r="F17" s="21">
        <f>GETPIVOTDATA("Profit",$E$3)</f>
        <v>286397.02169999998</v>
      </c>
      <c r="J17" s="23">
        <f>GETPIVOTDATA("Quantity",$I$3)</f>
        <v>37873</v>
      </c>
      <c r="N17" s="23">
        <f>GETPIVOTDATA("Quantity",$M$3)</f>
        <v>9994</v>
      </c>
      <c r="R17" s="24">
        <f>GETPIVOTDATA("Profit Margin",$Q$3)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04079-E3D1-4DFC-9C0B-DE8FF92A4D21}">
  <dimension ref="A3:F10"/>
  <sheetViews>
    <sheetView workbookViewId="0">
      <selection activeCell="F9" sqref="F9"/>
    </sheetView>
  </sheetViews>
  <sheetFormatPr defaultRowHeight="15" x14ac:dyDescent="0.25"/>
  <cols>
    <col min="1" max="1" width="12.42578125" bestFit="1" customWidth="1"/>
    <col min="2" max="2" width="11.85546875" bestFit="1" customWidth="1"/>
    <col min="3" max="3" width="15.85546875" bestFit="1" customWidth="1"/>
    <col min="4" max="4" width="11.85546875" bestFit="1" customWidth="1"/>
    <col min="5" max="5" width="14.5703125" bestFit="1" customWidth="1"/>
    <col min="6" max="6" width="18.42578125" bestFit="1" customWidth="1"/>
  </cols>
  <sheetData>
    <row r="3" spans="1:6" x14ac:dyDescent="0.25">
      <c r="A3" s="6" t="s">
        <v>10933</v>
      </c>
      <c r="B3" s="6" t="s">
        <v>10951</v>
      </c>
      <c r="C3" s="26" t="s">
        <v>10956</v>
      </c>
      <c r="D3" s="26" t="s">
        <v>10952</v>
      </c>
      <c r="E3" s="26" t="s">
        <v>10953</v>
      </c>
      <c r="F3" s="7" t="s">
        <v>10955</v>
      </c>
    </row>
    <row r="4" spans="1:6" x14ac:dyDescent="0.25">
      <c r="A4" s="5" t="s">
        <v>10935</v>
      </c>
      <c r="B4" s="36">
        <v>484247.49810000096</v>
      </c>
      <c r="C4" s="40">
        <v>1993</v>
      </c>
      <c r="D4" s="40">
        <v>49543.974100000007</v>
      </c>
      <c r="E4" s="40">
        <v>7581</v>
      </c>
      <c r="F4" s="37">
        <v>0.10231126499236715</v>
      </c>
    </row>
    <row r="5" spans="1:6" x14ac:dyDescent="0.25">
      <c r="A5" s="11" t="s">
        <v>10936</v>
      </c>
      <c r="B5" s="41">
        <v>470532.50899999985</v>
      </c>
      <c r="C5" s="42">
        <v>2102</v>
      </c>
      <c r="D5" s="42">
        <v>61618.603700000051</v>
      </c>
      <c r="E5" s="42">
        <v>7979</v>
      </c>
      <c r="F5" s="43">
        <v>0.13095504034557592</v>
      </c>
    </row>
    <row r="6" spans="1:6" x14ac:dyDescent="0.25">
      <c r="A6" s="11" t="s">
        <v>10937</v>
      </c>
      <c r="B6" s="41">
        <v>608473.83000000066</v>
      </c>
      <c r="C6" s="42">
        <v>2580</v>
      </c>
      <c r="D6" s="42">
        <v>81726.930800000177</v>
      </c>
      <c r="E6" s="42">
        <v>9810</v>
      </c>
      <c r="F6" s="43">
        <v>0.13431461924993568</v>
      </c>
    </row>
    <row r="7" spans="1:6" x14ac:dyDescent="0.25">
      <c r="A7" s="25" t="s">
        <v>10938</v>
      </c>
      <c r="B7" s="44">
        <v>733947.0231999997</v>
      </c>
      <c r="C7" s="45">
        <v>3319</v>
      </c>
      <c r="D7" s="45">
        <v>93507.513099999967</v>
      </c>
      <c r="E7" s="45">
        <v>12503</v>
      </c>
      <c r="F7" s="46">
        <v>0.12740362743390987</v>
      </c>
    </row>
    <row r="9" spans="1:6" ht="15.75" x14ac:dyDescent="0.25">
      <c r="B9" s="28">
        <f>(GETPIVOTDATA("Sum of Sales",$A$3,"Years (Order Date)",2014)/GETPIVOTDATA("Sum of Sales",$A$3,"Years (Order Date)",2013))-1</f>
        <v>0.20620967905883303</v>
      </c>
      <c r="C9" s="28">
        <f>(GETPIVOTDATA("Count of Order ID",$A$3,"Years (Order Date)",2014)/GETPIVOTDATA("Count of Order ID",$A$3,"Years (Order Date)",2013))-1</f>
        <v>0.2864341085271318</v>
      </c>
      <c r="D9" s="28">
        <f>(GETPIVOTDATA("Sum of Profit",$A$3,"Years (Order Date)",2014)/GETPIVOTDATA("Sum of Profit",$A$3,"Years (Order Date)",2013))-1</f>
        <v>0.14414565902185772</v>
      </c>
      <c r="E9" s="28">
        <f>(GETPIVOTDATA("Sum of Quantity",$A$3,"Years (Order Date)",2014)/GETPIVOTDATA("Sum of Quantity",$A$3,"Years (Order Date)",2013))-1</f>
        <v>0.27451580020387367</v>
      </c>
      <c r="F9" s="30">
        <f>(GETPIVOTDATA("Sum of Profit Margin",$A$3,"Years (Order Date)",2014)/GETPIVOTDATA("Sum of Profit Margin",$A$3,"Years (Order Date)",2013))-1</f>
        <v>-5.1453757264990463E-2</v>
      </c>
    </row>
    <row r="10" spans="1:6" x14ac:dyDescent="0.25">
      <c r="B10" s="27"/>
      <c r="C10" s="27"/>
      <c r="D10" s="27"/>
      <c r="E10" s="27"/>
      <c r="F10"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8A187-9C13-489B-B143-694371648230}">
  <dimension ref="G18"/>
  <sheetViews>
    <sheetView showGridLines="0" tabSelected="1" topLeftCell="C1" zoomScaleNormal="100" workbookViewId="0">
      <selection activeCell="U14" sqref="U14"/>
    </sheetView>
  </sheetViews>
  <sheetFormatPr defaultRowHeight="15" x14ac:dyDescent="0.25"/>
  <sheetData>
    <row r="18" spans="7:7" x14ac:dyDescent="0.25">
      <c r="G18" s="29"/>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showGridLines="0" workbookViewId="0">
      <selection activeCell="C8" sqref="C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18" width="61" customWidth="1"/>
    <col min="19"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E1" workbookViewId="0">
      <selection activeCell="I23" sqref="I23"/>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 2</vt:lpstr>
      <vt:lpstr>Combo Chart</vt:lpstr>
      <vt:lpstr>Waterfall Chart</vt:lpstr>
      <vt:lpstr>Pie Chart</vt:lpstr>
      <vt:lpstr>Map Chart</vt:lpstr>
      <vt:lpstr>Top 5 Cat</vt:lpstr>
      <vt:lpstr> KPIs</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ZAID</cp:lastModifiedBy>
  <dcterms:created xsi:type="dcterms:W3CDTF">2015-06-05T18:17:20Z</dcterms:created>
  <dcterms:modified xsi:type="dcterms:W3CDTF">2025-01-30T06:31:29Z</dcterms:modified>
</cp:coreProperties>
</file>