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dtp\OneDrive - University of Bristol\Desktop\sein hong\데이터 공부\"/>
    </mc:Choice>
  </mc:AlternateContent>
  <xr:revisionPtr revIDLastSave="0" documentId="13_ncr:1_{00B02703-A17D-49B4-95C9-D48850218797}" xr6:coauthVersionLast="47" xr6:coauthVersionMax="47" xr10:uidLastSave="{00000000-0000-0000-0000-000000000000}"/>
  <bookViews>
    <workbookView xWindow="-108" yWindow="-108" windowWidth="23256" windowHeight="12456" firstSheet="3" activeTab="9" xr2:uid="{BEF03997-AD7F-43C7-873E-9B176B1FBC90}"/>
  </bookViews>
  <sheets>
    <sheet name="Sample PNL (Jan-Feb2021 - Globa" sheetId="1" r:id="rId1"/>
    <sheet name="pivotw1R" sheetId="17" r:id="rId2"/>
    <sheet name="data extract w 1R" sheetId="16" r:id="rId3"/>
    <sheet name="trades" sheetId="12" r:id="rId4"/>
    <sheet name="Hit Ratio" sheetId="11" r:id="rId5"/>
    <sheet name="list of market" sheetId="6" r:id="rId6"/>
    <sheet name="AvgHP" sheetId="7" r:id="rId7"/>
    <sheet name="Rs" sheetId="8" r:id="rId8"/>
    <sheet name="Avg R" sheetId="9" r:id="rId9"/>
    <sheet name="expectancy" sheetId="10" r:id="rId10"/>
    <sheet name="Rsonday" sheetId="15" r:id="rId11"/>
  </sheet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</pivotCaches>
</workbook>
</file>

<file path=xl/calcChain.xml><?xml version="1.0" encoding="utf-8"?>
<calcChain xmlns="http://schemas.openxmlformats.org/spreadsheetml/2006/main">
  <c r="J3" i="16" l="1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2" i="16"/>
  <c r="G3" i="16"/>
  <c r="O3" i="16" s="1"/>
  <c r="M3" i="16" s="1"/>
  <c r="G4" i="16"/>
  <c r="O4" i="16" s="1"/>
  <c r="M4" i="16" s="1"/>
  <c r="G5" i="16"/>
  <c r="O5" i="16" s="1"/>
  <c r="M5" i="16" s="1"/>
  <c r="G6" i="16"/>
  <c r="O6" i="16" s="1"/>
  <c r="M6" i="16" s="1"/>
  <c r="G7" i="16"/>
  <c r="O7" i="16" s="1"/>
  <c r="M7" i="16" s="1"/>
  <c r="G8" i="16"/>
  <c r="O8" i="16" s="1"/>
  <c r="M8" i="16" s="1"/>
  <c r="G9" i="16"/>
  <c r="O9" i="16" s="1"/>
  <c r="M9" i="16" s="1"/>
  <c r="G10" i="16"/>
  <c r="O10" i="16" s="1"/>
  <c r="M10" i="16" s="1"/>
  <c r="G11" i="16"/>
  <c r="O11" i="16" s="1"/>
  <c r="M11" i="16" s="1"/>
  <c r="G12" i="16"/>
  <c r="O12" i="16" s="1"/>
  <c r="M12" i="16" s="1"/>
  <c r="G13" i="16"/>
  <c r="O13" i="16" s="1"/>
  <c r="M13" i="16" s="1"/>
  <c r="G14" i="16"/>
  <c r="O14" i="16" s="1"/>
  <c r="M14" i="16" s="1"/>
  <c r="G15" i="16"/>
  <c r="O15" i="16" s="1"/>
  <c r="M15" i="16" s="1"/>
  <c r="G16" i="16"/>
  <c r="O16" i="16" s="1"/>
  <c r="M16" i="16" s="1"/>
  <c r="G17" i="16"/>
  <c r="O17" i="16" s="1"/>
  <c r="M17" i="16" s="1"/>
  <c r="G18" i="16"/>
  <c r="O18" i="16" s="1"/>
  <c r="M18" i="16" s="1"/>
  <c r="G19" i="16"/>
  <c r="O19" i="16" s="1"/>
  <c r="M19" i="16" s="1"/>
  <c r="G20" i="16"/>
  <c r="O20" i="16" s="1"/>
  <c r="M20" i="16" s="1"/>
  <c r="G21" i="16"/>
  <c r="O21" i="16" s="1"/>
  <c r="M21" i="16" s="1"/>
  <c r="G22" i="16"/>
  <c r="O22" i="16" s="1"/>
  <c r="M22" i="16" s="1"/>
  <c r="G23" i="16"/>
  <c r="O23" i="16" s="1"/>
  <c r="M23" i="16" s="1"/>
  <c r="G24" i="16"/>
  <c r="O24" i="16" s="1"/>
  <c r="M24" i="16" s="1"/>
  <c r="G25" i="16"/>
  <c r="O25" i="16" s="1"/>
  <c r="M25" i="16" s="1"/>
  <c r="G26" i="16"/>
  <c r="O26" i="16" s="1"/>
  <c r="M26" i="16" s="1"/>
  <c r="G27" i="16"/>
  <c r="O27" i="16" s="1"/>
  <c r="M27" i="16" s="1"/>
  <c r="G28" i="16"/>
  <c r="O28" i="16" s="1"/>
  <c r="M28" i="16" s="1"/>
  <c r="G29" i="16"/>
  <c r="O29" i="16" s="1"/>
  <c r="M29" i="16" s="1"/>
  <c r="G30" i="16"/>
  <c r="O30" i="16" s="1"/>
  <c r="M30" i="16" s="1"/>
  <c r="G31" i="16"/>
  <c r="O31" i="16" s="1"/>
  <c r="M31" i="16" s="1"/>
  <c r="G32" i="16"/>
  <c r="O32" i="16" s="1"/>
  <c r="M32" i="16" s="1"/>
  <c r="G33" i="16"/>
  <c r="O33" i="16" s="1"/>
  <c r="M33" i="16" s="1"/>
  <c r="G34" i="16"/>
  <c r="O34" i="16" s="1"/>
  <c r="M34" i="16" s="1"/>
  <c r="G35" i="16"/>
  <c r="O35" i="16" s="1"/>
  <c r="M35" i="16" s="1"/>
  <c r="G36" i="16"/>
  <c r="O36" i="16" s="1"/>
  <c r="M36" i="16" s="1"/>
  <c r="G37" i="16"/>
  <c r="O37" i="16" s="1"/>
  <c r="M37" i="16" s="1"/>
  <c r="G38" i="16"/>
  <c r="O38" i="16" s="1"/>
  <c r="M38" i="16" s="1"/>
  <c r="G39" i="16"/>
  <c r="O39" i="16" s="1"/>
  <c r="M39" i="16" s="1"/>
  <c r="G40" i="16"/>
  <c r="O40" i="16" s="1"/>
  <c r="M40" i="16" s="1"/>
  <c r="G41" i="16"/>
  <c r="O41" i="16" s="1"/>
  <c r="M41" i="16" s="1"/>
  <c r="G42" i="16"/>
  <c r="O42" i="16" s="1"/>
  <c r="M42" i="16" s="1"/>
  <c r="G43" i="16"/>
  <c r="O43" i="16" s="1"/>
  <c r="M43" i="16" s="1"/>
  <c r="G44" i="16"/>
  <c r="O44" i="16" s="1"/>
  <c r="M44" i="16" s="1"/>
  <c r="G45" i="16"/>
  <c r="O45" i="16" s="1"/>
  <c r="M45" i="16" s="1"/>
  <c r="G46" i="16"/>
  <c r="O46" i="16" s="1"/>
  <c r="M46" i="16" s="1"/>
  <c r="G47" i="16"/>
  <c r="O47" i="16" s="1"/>
  <c r="M47" i="16" s="1"/>
  <c r="G48" i="16"/>
  <c r="O48" i="16" s="1"/>
  <c r="M48" i="16" s="1"/>
  <c r="G49" i="16"/>
  <c r="O49" i="16" s="1"/>
  <c r="M49" i="16" s="1"/>
  <c r="G50" i="16"/>
  <c r="O50" i="16" s="1"/>
  <c r="M50" i="16" s="1"/>
  <c r="G51" i="16"/>
  <c r="O51" i="16" s="1"/>
  <c r="M51" i="16" s="1"/>
  <c r="G52" i="16"/>
  <c r="O52" i="16" s="1"/>
  <c r="M52" i="16" s="1"/>
  <c r="G53" i="16"/>
  <c r="O53" i="16" s="1"/>
  <c r="M53" i="16" s="1"/>
  <c r="G54" i="16"/>
  <c r="O54" i="16" s="1"/>
  <c r="M54" i="16" s="1"/>
  <c r="G55" i="16"/>
  <c r="O55" i="16" s="1"/>
  <c r="M55" i="16" s="1"/>
  <c r="G56" i="16"/>
  <c r="O56" i="16" s="1"/>
  <c r="M56" i="16" s="1"/>
  <c r="G57" i="16"/>
  <c r="O57" i="16" s="1"/>
  <c r="M57" i="16" s="1"/>
  <c r="G58" i="16"/>
  <c r="O58" i="16" s="1"/>
  <c r="M58" i="16" s="1"/>
  <c r="G59" i="16"/>
  <c r="O59" i="16" s="1"/>
  <c r="M59" i="16" s="1"/>
  <c r="G60" i="16"/>
  <c r="O60" i="16" s="1"/>
  <c r="M60" i="16" s="1"/>
  <c r="G61" i="16"/>
  <c r="O61" i="16" s="1"/>
  <c r="M61" i="16" s="1"/>
  <c r="G62" i="16"/>
  <c r="O62" i="16" s="1"/>
  <c r="M62" i="16" s="1"/>
  <c r="G63" i="16"/>
  <c r="O63" i="16" s="1"/>
  <c r="M63" i="16" s="1"/>
  <c r="G64" i="16"/>
  <c r="O64" i="16" s="1"/>
  <c r="M64" i="16" s="1"/>
  <c r="G65" i="16"/>
  <c r="O65" i="16" s="1"/>
  <c r="M65" i="16" s="1"/>
  <c r="G66" i="16"/>
  <c r="O66" i="16" s="1"/>
  <c r="M66" i="16" s="1"/>
  <c r="G67" i="16"/>
  <c r="O67" i="16" s="1"/>
  <c r="M67" i="16" s="1"/>
  <c r="G68" i="16"/>
  <c r="O68" i="16" s="1"/>
  <c r="M68" i="16" s="1"/>
  <c r="G69" i="16"/>
  <c r="O69" i="16" s="1"/>
  <c r="M69" i="16" s="1"/>
  <c r="G70" i="16"/>
  <c r="O70" i="16" s="1"/>
  <c r="M70" i="16" s="1"/>
  <c r="G71" i="16"/>
  <c r="O71" i="16" s="1"/>
  <c r="M71" i="16" s="1"/>
  <c r="G72" i="16"/>
  <c r="O72" i="16" s="1"/>
  <c r="M72" i="16" s="1"/>
  <c r="G73" i="16"/>
  <c r="O73" i="16" s="1"/>
  <c r="M73" i="16" s="1"/>
  <c r="G74" i="16"/>
  <c r="O74" i="16" s="1"/>
  <c r="M74" i="16" s="1"/>
  <c r="G75" i="16"/>
  <c r="O75" i="16" s="1"/>
  <c r="M75" i="16" s="1"/>
  <c r="G76" i="16"/>
  <c r="O76" i="16" s="1"/>
  <c r="M76" i="16" s="1"/>
  <c r="G77" i="16"/>
  <c r="O77" i="16" s="1"/>
  <c r="M77" i="16" s="1"/>
  <c r="G78" i="16"/>
  <c r="O78" i="16" s="1"/>
  <c r="M78" i="16" s="1"/>
  <c r="G79" i="16"/>
  <c r="O79" i="16" s="1"/>
  <c r="M79" i="16" s="1"/>
  <c r="G80" i="16"/>
  <c r="O80" i="16" s="1"/>
  <c r="M80" i="16" s="1"/>
  <c r="G81" i="16"/>
  <c r="O81" i="16" s="1"/>
  <c r="M81" i="16" s="1"/>
  <c r="G82" i="16"/>
  <c r="O82" i="16" s="1"/>
  <c r="M82" i="16" s="1"/>
  <c r="G83" i="16"/>
  <c r="O83" i="16" s="1"/>
  <c r="M83" i="16" s="1"/>
  <c r="G84" i="16"/>
  <c r="O84" i="16" s="1"/>
  <c r="M84" i="16" s="1"/>
  <c r="G85" i="16"/>
  <c r="O85" i="16" s="1"/>
  <c r="M85" i="16" s="1"/>
  <c r="G86" i="16"/>
  <c r="O86" i="16" s="1"/>
  <c r="M86" i="16" s="1"/>
  <c r="G87" i="16"/>
  <c r="O87" i="16" s="1"/>
  <c r="M87" i="16" s="1"/>
  <c r="G88" i="16"/>
  <c r="O88" i="16" s="1"/>
  <c r="M88" i="16" s="1"/>
  <c r="G89" i="16"/>
  <c r="O89" i="16" s="1"/>
  <c r="M89" i="16" s="1"/>
  <c r="G90" i="16"/>
  <c r="O90" i="16" s="1"/>
  <c r="M90" i="16" s="1"/>
  <c r="G91" i="16"/>
  <c r="O91" i="16" s="1"/>
  <c r="M91" i="16" s="1"/>
  <c r="G92" i="16"/>
  <c r="O92" i="16" s="1"/>
  <c r="M92" i="16" s="1"/>
  <c r="G93" i="16"/>
  <c r="O93" i="16" s="1"/>
  <c r="M93" i="16" s="1"/>
  <c r="G94" i="16"/>
  <c r="O94" i="16" s="1"/>
  <c r="M94" i="16" s="1"/>
  <c r="G95" i="16"/>
  <c r="O95" i="16" s="1"/>
  <c r="M95" i="16" s="1"/>
  <c r="G96" i="16"/>
  <c r="O96" i="16" s="1"/>
  <c r="M96" i="16" s="1"/>
  <c r="G97" i="16"/>
  <c r="O97" i="16" s="1"/>
  <c r="M97" i="16" s="1"/>
  <c r="G98" i="16"/>
  <c r="O98" i="16" s="1"/>
  <c r="M98" i="16" s="1"/>
  <c r="G99" i="16"/>
  <c r="O99" i="16" s="1"/>
  <c r="M99" i="16" s="1"/>
  <c r="G100" i="16"/>
  <c r="O100" i="16" s="1"/>
  <c r="M100" i="16" s="1"/>
  <c r="G101" i="16"/>
  <c r="O101" i="16" s="1"/>
  <c r="M101" i="16" s="1"/>
  <c r="G102" i="16"/>
  <c r="O102" i="16" s="1"/>
  <c r="M102" i="16" s="1"/>
  <c r="G103" i="16"/>
  <c r="O103" i="16" s="1"/>
  <c r="M103" i="16" s="1"/>
  <c r="G104" i="16"/>
  <c r="O104" i="16" s="1"/>
  <c r="M104" i="16" s="1"/>
  <c r="G105" i="16"/>
  <c r="O105" i="16" s="1"/>
  <c r="M105" i="16" s="1"/>
  <c r="G106" i="16"/>
  <c r="O106" i="16" s="1"/>
  <c r="M106" i="16" s="1"/>
  <c r="G107" i="16"/>
  <c r="O107" i="16" s="1"/>
  <c r="M107" i="16" s="1"/>
  <c r="G108" i="16"/>
  <c r="O108" i="16" s="1"/>
  <c r="M108" i="16" s="1"/>
  <c r="G109" i="16"/>
  <c r="O109" i="16" s="1"/>
  <c r="M109" i="16" s="1"/>
  <c r="G110" i="16"/>
  <c r="O110" i="16" s="1"/>
  <c r="M110" i="16" s="1"/>
  <c r="G111" i="16"/>
  <c r="O111" i="16" s="1"/>
  <c r="M111" i="16" s="1"/>
  <c r="G112" i="16"/>
  <c r="O112" i="16" s="1"/>
  <c r="M112" i="16" s="1"/>
  <c r="G113" i="16"/>
  <c r="O113" i="16" s="1"/>
  <c r="M113" i="16" s="1"/>
  <c r="G114" i="16"/>
  <c r="O114" i="16" s="1"/>
  <c r="M114" i="16" s="1"/>
  <c r="G115" i="16"/>
  <c r="O115" i="16" s="1"/>
  <c r="M115" i="16" s="1"/>
  <c r="G116" i="16"/>
  <c r="O116" i="16" s="1"/>
  <c r="M116" i="16" s="1"/>
  <c r="G117" i="16"/>
  <c r="O117" i="16" s="1"/>
  <c r="M117" i="16" s="1"/>
  <c r="G118" i="16"/>
  <c r="O118" i="16" s="1"/>
  <c r="M118" i="16" s="1"/>
  <c r="G119" i="16"/>
  <c r="O119" i="16" s="1"/>
  <c r="M119" i="16" s="1"/>
  <c r="G120" i="16"/>
  <c r="O120" i="16" s="1"/>
  <c r="M120" i="16" s="1"/>
  <c r="G121" i="16"/>
  <c r="O121" i="16" s="1"/>
  <c r="M121" i="16" s="1"/>
  <c r="G122" i="16"/>
  <c r="O122" i="16" s="1"/>
  <c r="M122" i="16" s="1"/>
  <c r="G123" i="16"/>
  <c r="O123" i="16" s="1"/>
  <c r="M123" i="16" s="1"/>
  <c r="G124" i="16"/>
  <c r="O124" i="16" s="1"/>
  <c r="M124" i="16" s="1"/>
  <c r="G125" i="16"/>
  <c r="O125" i="16" s="1"/>
  <c r="M125" i="16" s="1"/>
  <c r="G126" i="16"/>
  <c r="O126" i="16" s="1"/>
  <c r="M126" i="16" s="1"/>
  <c r="G127" i="16"/>
  <c r="O127" i="16" s="1"/>
  <c r="M127" i="16" s="1"/>
  <c r="G128" i="16"/>
  <c r="O128" i="16" s="1"/>
  <c r="M128" i="16" s="1"/>
  <c r="G129" i="16"/>
  <c r="O129" i="16" s="1"/>
  <c r="M129" i="16" s="1"/>
  <c r="G130" i="16"/>
  <c r="O130" i="16" s="1"/>
  <c r="M130" i="16" s="1"/>
  <c r="G131" i="16"/>
  <c r="O131" i="16" s="1"/>
  <c r="M131" i="16" s="1"/>
  <c r="G132" i="16"/>
  <c r="O132" i="16" s="1"/>
  <c r="M132" i="16" s="1"/>
  <c r="G133" i="16"/>
  <c r="O133" i="16" s="1"/>
  <c r="M133" i="16" s="1"/>
  <c r="G134" i="16"/>
  <c r="O134" i="16" s="1"/>
  <c r="M134" i="16" s="1"/>
  <c r="G135" i="16"/>
  <c r="O135" i="16" s="1"/>
  <c r="M135" i="16" s="1"/>
  <c r="G136" i="16"/>
  <c r="O136" i="16" s="1"/>
  <c r="M136" i="16" s="1"/>
  <c r="G137" i="16"/>
  <c r="O137" i="16" s="1"/>
  <c r="M137" i="16" s="1"/>
  <c r="G138" i="16"/>
  <c r="O138" i="16" s="1"/>
  <c r="M138" i="16" s="1"/>
  <c r="G139" i="16"/>
  <c r="O139" i="16" s="1"/>
  <c r="M139" i="16" s="1"/>
  <c r="G140" i="16"/>
  <c r="O140" i="16" s="1"/>
  <c r="M140" i="16" s="1"/>
  <c r="G141" i="16"/>
  <c r="O141" i="16" s="1"/>
  <c r="M141" i="16" s="1"/>
  <c r="G142" i="16"/>
  <c r="O142" i="16" s="1"/>
  <c r="M142" i="16" s="1"/>
  <c r="G143" i="16"/>
  <c r="O143" i="16" s="1"/>
  <c r="M143" i="16" s="1"/>
  <c r="G144" i="16"/>
  <c r="O144" i="16" s="1"/>
  <c r="M144" i="16" s="1"/>
  <c r="G145" i="16"/>
  <c r="O145" i="16" s="1"/>
  <c r="M145" i="16" s="1"/>
  <c r="G146" i="16"/>
  <c r="O146" i="16" s="1"/>
  <c r="M146" i="16" s="1"/>
  <c r="G147" i="16"/>
  <c r="O147" i="16" s="1"/>
  <c r="M147" i="16" s="1"/>
  <c r="G148" i="16"/>
  <c r="O148" i="16" s="1"/>
  <c r="M148" i="16" s="1"/>
  <c r="G149" i="16"/>
  <c r="O149" i="16" s="1"/>
  <c r="M149" i="16" s="1"/>
  <c r="G150" i="16"/>
  <c r="O150" i="16" s="1"/>
  <c r="M150" i="16" s="1"/>
  <c r="G151" i="16"/>
  <c r="O151" i="16" s="1"/>
  <c r="M151" i="16" s="1"/>
  <c r="G152" i="16"/>
  <c r="O152" i="16" s="1"/>
  <c r="M152" i="16" s="1"/>
  <c r="G153" i="16"/>
  <c r="O153" i="16" s="1"/>
  <c r="M153" i="16" s="1"/>
  <c r="G154" i="16"/>
  <c r="O154" i="16" s="1"/>
  <c r="M154" i="16" s="1"/>
  <c r="G155" i="16"/>
  <c r="O155" i="16" s="1"/>
  <c r="M155" i="16" s="1"/>
  <c r="G156" i="16"/>
  <c r="O156" i="16" s="1"/>
  <c r="M156" i="16" s="1"/>
  <c r="G157" i="16"/>
  <c r="O157" i="16" s="1"/>
  <c r="M157" i="16" s="1"/>
  <c r="G158" i="16"/>
  <c r="O158" i="16" s="1"/>
  <c r="M158" i="16" s="1"/>
  <c r="G159" i="16"/>
  <c r="O159" i="16" s="1"/>
  <c r="M159" i="16" s="1"/>
  <c r="G160" i="16"/>
  <c r="O160" i="16" s="1"/>
  <c r="M160" i="16" s="1"/>
  <c r="G161" i="16"/>
  <c r="O161" i="16" s="1"/>
  <c r="M161" i="16" s="1"/>
  <c r="G162" i="16"/>
  <c r="O162" i="16" s="1"/>
  <c r="M162" i="16" s="1"/>
  <c r="G163" i="16"/>
  <c r="O163" i="16" s="1"/>
  <c r="M163" i="16" s="1"/>
  <c r="G164" i="16"/>
  <c r="O164" i="16" s="1"/>
  <c r="M164" i="16" s="1"/>
  <c r="G165" i="16"/>
  <c r="O165" i="16" s="1"/>
  <c r="M165" i="16" s="1"/>
  <c r="G166" i="16"/>
  <c r="O166" i="16" s="1"/>
  <c r="M166" i="16" s="1"/>
  <c r="G167" i="16"/>
  <c r="O167" i="16" s="1"/>
  <c r="M167" i="16" s="1"/>
  <c r="G168" i="16"/>
  <c r="O168" i="16" s="1"/>
  <c r="M168" i="16" s="1"/>
  <c r="G169" i="16"/>
  <c r="O169" i="16" s="1"/>
  <c r="M169" i="16" s="1"/>
  <c r="G170" i="16"/>
  <c r="O170" i="16" s="1"/>
  <c r="M170" i="16" s="1"/>
  <c r="G171" i="16"/>
  <c r="O171" i="16" s="1"/>
  <c r="M171" i="16" s="1"/>
  <c r="G172" i="16"/>
  <c r="O172" i="16" s="1"/>
  <c r="M172" i="16" s="1"/>
  <c r="G173" i="16"/>
  <c r="O173" i="16" s="1"/>
  <c r="M173" i="16" s="1"/>
  <c r="G174" i="16"/>
  <c r="O174" i="16" s="1"/>
  <c r="M174" i="16" s="1"/>
  <c r="G175" i="16"/>
  <c r="O175" i="16" s="1"/>
  <c r="M175" i="16" s="1"/>
  <c r="G176" i="16"/>
  <c r="O176" i="16" s="1"/>
  <c r="M176" i="16" s="1"/>
  <c r="G177" i="16"/>
  <c r="O177" i="16" s="1"/>
  <c r="M177" i="16" s="1"/>
  <c r="G178" i="16"/>
  <c r="O178" i="16" s="1"/>
  <c r="M178" i="16" s="1"/>
  <c r="G179" i="16"/>
  <c r="O179" i="16" s="1"/>
  <c r="M179" i="16" s="1"/>
  <c r="G180" i="16"/>
  <c r="O180" i="16" s="1"/>
  <c r="M180" i="16" s="1"/>
  <c r="G181" i="16"/>
  <c r="O181" i="16" s="1"/>
  <c r="M181" i="16" s="1"/>
  <c r="G182" i="16"/>
  <c r="O182" i="16" s="1"/>
  <c r="M182" i="16" s="1"/>
  <c r="G183" i="16"/>
  <c r="O183" i="16" s="1"/>
  <c r="M183" i="16" s="1"/>
  <c r="G184" i="16"/>
  <c r="O184" i="16" s="1"/>
  <c r="M184" i="16" s="1"/>
  <c r="G185" i="16"/>
  <c r="O185" i="16" s="1"/>
  <c r="M185" i="16" s="1"/>
  <c r="G186" i="16"/>
  <c r="O186" i="16" s="1"/>
  <c r="M186" i="16" s="1"/>
  <c r="G187" i="16"/>
  <c r="O187" i="16" s="1"/>
  <c r="M187" i="16" s="1"/>
  <c r="G188" i="16"/>
  <c r="O188" i="16" s="1"/>
  <c r="M188" i="16" s="1"/>
  <c r="G189" i="16"/>
  <c r="O189" i="16" s="1"/>
  <c r="M189" i="16" s="1"/>
  <c r="G190" i="16"/>
  <c r="O190" i="16" s="1"/>
  <c r="M190" i="16" s="1"/>
  <c r="G191" i="16"/>
  <c r="O191" i="16" s="1"/>
  <c r="M191" i="16" s="1"/>
  <c r="G192" i="16"/>
  <c r="O192" i="16" s="1"/>
  <c r="M192" i="16" s="1"/>
  <c r="G193" i="16"/>
  <c r="O193" i="16" s="1"/>
  <c r="M193" i="16" s="1"/>
  <c r="G194" i="16"/>
  <c r="O194" i="16" s="1"/>
  <c r="M194" i="16" s="1"/>
  <c r="G195" i="16"/>
  <c r="O195" i="16" s="1"/>
  <c r="M195" i="16" s="1"/>
  <c r="G196" i="16"/>
  <c r="O196" i="16" s="1"/>
  <c r="M196" i="16" s="1"/>
  <c r="G197" i="16"/>
  <c r="O197" i="16" s="1"/>
  <c r="M197" i="16" s="1"/>
  <c r="G198" i="16"/>
  <c r="O198" i="16" s="1"/>
  <c r="M198" i="16" s="1"/>
  <c r="G199" i="16"/>
  <c r="O199" i="16" s="1"/>
  <c r="M199" i="16" s="1"/>
  <c r="G200" i="16"/>
  <c r="O200" i="16" s="1"/>
  <c r="M200" i="16" s="1"/>
  <c r="G201" i="16"/>
  <c r="O201" i="16" s="1"/>
  <c r="M201" i="16" s="1"/>
  <c r="G202" i="16"/>
  <c r="O202" i="16" s="1"/>
  <c r="M202" i="16" s="1"/>
  <c r="G203" i="16"/>
  <c r="O203" i="16" s="1"/>
  <c r="M203" i="16" s="1"/>
  <c r="G204" i="16"/>
  <c r="O204" i="16" s="1"/>
  <c r="M204" i="16" s="1"/>
  <c r="G205" i="16"/>
  <c r="O205" i="16" s="1"/>
  <c r="M205" i="16" s="1"/>
  <c r="G206" i="16"/>
  <c r="O206" i="16" s="1"/>
  <c r="M206" i="16" s="1"/>
  <c r="G207" i="16"/>
  <c r="O207" i="16" s="1"/>
  <c r="M207" i="16" s="1"/>
  <c r="G208" i="16"/>
  <c r="O208" i="16" s="1"/>
  <c r="M208" i="16" s="1"/>
  <c r="G209" i="16"/>
  <c r="O209" i="16" s="1"/>
  <c r="M209" i="16" s="1"/>
  <c r="G210" i="16"/>
  <c r="O210" i="16" s="1"/>
  <c r="M210" i="16" s="1"/>
  <c r="G211" i="16"/>
  <c r="O211" i="16" s="1"/>
  <c r="M211" i="16" s="1"/>
  <c r="G212" i="16"/>
  <c r="O212" i="16" s="1"/>
  <c r="M212" i="16" s="1"/>
  <c r="G213" i="16"/>
  <c r="O213" i="16" s="1"/>
  <c r="M213" i="16" s="1"/>
  <c r="G214" i="16"/>
  <c r="O214" i="16" s="1"/>
  <c r="M214" i="16" s="1"/>
  <c r="G215" i="16"/>
  <c r="O215" i="16" s="1"/>
  <c r="M215" i="16" s="1"/>
  <c r="G216" i="16"/>
  <c r="O216" i="16" s="1"/>
  <c r="M216" i="16" s="1"/>
  <c r="G217" i="16"/>
  <c r="O217" i="16" s="1"/>
  <c r="M217" i="16" s="1"/>
  <c r="G218" i="16"/>
  <c r="O218" i="16" s="1"/>
  <c r="M218" i="16" s="1"/>
  <c r="G219" i="16"/>
  <c r="O219" i="16" s="1"/>
  <c r="M219" i="16" s="1"/>
  <c r="G220" i="16"/>
  <c r="O220" i="16" s="1"/>
  <c r="M220" i="16" s="1"/>
  <c r="G221" i="16"/>
  <c r="O221" i="16" s="1"/>
  <c r="M221" i="16" s="1"/>
  <c r="G222" i="16"/>
  <c r="O222" i="16" s="1"/>
  <c r="M222" i="16" s="1"/>
  <c r="G223" i="16"/>
  <c r="O223" i="16" s="1"/>
  <c r="M223" i="16" s="1"/>
  <c r="G224" i="16"/>
  <c r="O224" i="16" s="1"/>
  <c r="M224" i="16" s="1"/>
  <c r="G225" i="16"/>
  <c r="O225" i="16" s="1"/>
  <c r="M225" i="16" s="1"/>
  <c r="G226" i="16"/>
  <c r="O226" i="16" s="1"/>
  <c r="M226" i="16" s="1"/>
  <c r="G227" i="16"/>
  <c r="O227" i="16" s="1"/>
  <c r="M227" i="16" s="1"/>
  <c r="G228" i="16"/>
  <c r="O228" i="16" s="1"/>
  <c r="M228" i="16" s="1"/>
  <c r="G229" i="16"/>
  <c r="O229" i="16" s="1"/>
  <c r="M229" i="16" s="1"/>
  <c r="G230" i="16"/>
  <c r="O230" i="16" s="1"/>
  <c r="M230" i="16" s="1"/>
  <c r="G231" i="16"/>
  <c r="O231" i="16" s="1"/>
  <c r="M231" i="16" s="1"/>
  <c r="G232" i="16"/>
  <c r="O232" i="16" s="1"/>
  <c r="M232" i="16" s="1"/>
  <c r="G233" i="16"/>
  <c r="O233" i="16" s="1"/>
  <c r="M233" i="16" s="1"/>
  <c r="G234" i="16"/>
  <c r="O234" i="16" s="1"/>
  <c r="M234" i="16" s="1"/>
  <c r="G235" i="16"/>
  <c r="O235" i="16" s="1"/>
  <c r="M235" i="16" s="1"/>
  <c r="G236" i="16"/>
  <c r="O236" i="16" s="1"/>
  <c r="M236" i="16" s="1"/>
  <c r="G237" i="16"/>
  <c r="O237" i="16" s="1"/>
  <c r="M237" i="16" s="1"/>
  <c r="G238" i="16"/>
  <c r="O238" i="16" s="1"/>
  <c r="M238" i="16" s="1"/>
  <c r="G239" i="16"/>
  <c r="O239" i="16" s="1"/>
  <c r="M239" i="16" s="1"/>
  <c r="G240" i="16"/>
  <c r="O240" i="16" s="1"/>
  <c r="M240" i="16" s="1"/>
  <c r="G241" i="16"/>
  <c r="O241" i="16" s="1"/>
  <c r="M241" i="16" s="1"/>
  <c r="G242" i="16"/>
  <c r="O242" i="16" s="1"/>
  <c r="M242" i="16" s="1"/>
  <c r="G243" i="16"/>
  <c r="O243" i="16" s="1"/>
  <c r="M243" i="16" s="1"/>
  <c r="G244" i="16"/>
  <c r="O244" i="16" s="1"/>
  <c r="M244" i="16" s="1"/>
  <c r="G245" i="16"/>
  <c r="O245" i="16" s="1"/>
  <c r="M245" i="16" s="1"/>
  <c r="G246" i="16"/>
  <c r="O246" i="16" s="1"/>
  <c r="M246" i="16" s="1"/>
  <c r="G247" i="16"/>
  <c r="O247" i="16" s="1"/>
  <c r="M247" i="16" s="1"/>
  <c r="G248" i="16"/>
  <c r="O248" i="16" s="1"/>
  <c r="M248" i="16" s="1"/>
  <c r="G249" i="16"/>
  <c r="O249" i="16" s="1"/>
  <c r="M249" i="16" s="1"/>
  <c r="G250" i="16"/>
  <c r="O250" i="16" s="1"/>
  <c r="M250" i="16" s="1"/>
  <c r="G251" i="16"/>
  <c r="O251" i="16" s="1"/>
  <c r="M251" i="16" s="1"/>
  <c r="G252" i="16"/>
  <c r="O252" i="16" s="1"/>
  <c r="M252" i="16" s="1"/>
  <c r="G253" i="16"/>
  <c r="O253" i="16" s="1"/>
  <c r="M253" i="16" s="1"/>
  <c r="G254" i="16"/>
  <c r="O254" i="16" s="1"/>
  <c r="M254" i="16" s="1"/>
  <c r="G255" i="16"/>
  <c r="O255" i="16" s="1"/>
  <c r="M255" i="16" s="1"/>
  <c r="G256" i="16"/>
  <c r="O256" i="16" s="1"/>
  <c r="M256" i="16" s="1"/>
  <c r="G257" i="16"/>
  <c r="O257" i="16" s="1"/>
  <c r="M257" i="16" s="1"/>
  <c r="G258" i="16"/>
  <c r="O258" i="16" s="1"/>
  <c r="M258" i="16" s="1"/>
  <c r="G259" i="16"/>
  <c r="O259" i="16" s="1"/>
  <c r="M259" i="16" s="1"/>
  <c r="G260" i="16"/>
  <c r="O260" i="16" s="1"/>
  <c r="M260" i="16" s="1"/>
  <c r="G261" i="16"/>
  <c r="O261" i="16" s="1"/>
  <c r="M261" i="16" s="1"/>
  <c r="G262" i="16"/>
  <c r="O262" i="16" s="1"/>
  <c r="M262" i="16" s="1"/>
  <c r="G263" i="16"/>
  <c r="O263" i="16" s="1"/>
  <c r="M263" i="16" s="1"/>
  <c r="G264" i="16"/>
  <c r="O264" i="16" s="1"/>
  <c r="M264" i="16" s="1"/>
  <c r="G265" i="16"/>
  <c r="O265" i="16" s="1"/>
  <c r="M265" i="16" s="1"/>
  <c r="G266" i="16"/>
  <c r="O266" i="16" s="1"/>
  <c r="M266" i="16" s="1"/>
  <c r="G267" i="16"/>
  <c r="O267" i="16" s="1"/>
  <c r="M267" i="16" s="1"/>
  <c r="G268" i="16"/>
  <c r="O268" i="16" s="1"/>
  <c r="M268" i="16" s="1"/>
  <c r="G269" i="16"/>
  <c r="O269" i="16" s="1"/>
  <c r="M269" i="16" s="1"/>
  <c r="G270" i="16"/>
  <c r="O270" i="16" s="1"/>
  <c r="M270" i="16" s="1"/>
  <c r="G271" i="16"/>
  <c r="O271" i="16" s="1"/>
  <c r="M271" i="16" s="1"/>
  <c r="G272" i="16"/>
  <c r="O272" i="16" s="1"/>
  <c r="M272" i="16" s="1"/>
  <c r="G273" i="16"/>
  <c r="O273" i="16" s="1"/>
  <c r="M273" i="16" s="1"/>
  <c r="G274" i="16"/>
  <c r="O274" i="16" s="1"/>
  <c r="M274" i="16" s="1"/>
  <c r="G275" i="16"/>
  <c r="O275" i="16" s="1"/>
  <c r="M275" i="16" s="1"/>
  <c r="G276" i="16"/>
  <c r="O276" i="16" s="1"/>
  <c r="M276" i="16" s="1"/>
  <c r="G277" i="16"/>
  <c r="O277" i="16" s="1"/>
  <c r="M277" i="16" s="1"/>
  <c r="G278" i="16"/>
  <c r="O278" i="16" s="1"/>
  <c r="M278" i="16" s="1"/>
  <c r="G279" i="16"/>
  <c r="O279" i="16" s="1"/>
  <c r="M279" i="16" s="1"/>
  <c r="G280" i="16"/>
  <c r="O280" i="16" s="1"/>
  <c r="M280" i="16" s="1"/>
  <c r="G281" i="16"/>
  <c r="O281" i="16" s="1"/>
  <c r="M281" i="16" s="1"/>
  <c r="G282" i="16"/>
  <c r="O282" i="16" s="1"/>
  <c r="M282" i="16" s="1"/>
  <c r="G283" i="16"/>
  <c r="O283" i="16" s="1"/>
  <c r="M283" i="16" s="1"/>
  <c r="G284" i="16"/>
  <c r="O284" i="16" s="1"/>
  <c r="M284" i="16" s="1"/>
  <c r="G285" i="16"/>
  <c r="O285" i="16" s="1"/>
  <c r="M285" i="16" s="1"/>
  <c r="G286" i="16"/>
  <c r="O286" i="16" s="1"/>
  <c r="M286" i="16" s="1"/>
  <c r="G287" i="16"/>
  <c r="O287" i="16" s="1"/>
  <c r="M287" i="16" s="1"/>
  <c r="G288" i="16"/>
  <c r="O288" i="16" s="1"/>
  <c r="M288" i="16" s="1"/>
  <c r="G289" i="16"/>
  <c r="O289" i="16" s="1"/>
  <c r="M289" i="16" s="1"/>
  <c r="G290" i="16"/>
  <c r="O290" i="16" s="1"/>
  <c r="M290" i="16" s="1"/>
  <c r="G291" i="16"/>
  <c r="O291" i="16" s="1"/>
  <c r="M291" i="16" s="1"/>
  <c r="G292" i="16"/>
  <c r="O292" i="16" s="1"/>
  <c r="M292" i="16" s="1"/>
  <c r="G293" i="16"/>
  <c r="O293" i="16" s="1"/>
  <c r="M293" i="16" s="1"/>
  <c r="G294" i="16"/>
  <c r="O294" i="16" s="1"/>
  <c r="M294" i="16" s="1"/>
  <c r="G295" i="16"/>
  <c r="O295" i="16" s="1"/>
  <c r="M295" i="16" s="1"/>
  <c r="G296" i="16"/>
  <c r="O296" i="16" s="1"/>
  <c r="M296" i="16" s="1"/>
  <c r="G297" i="16"/>
  <c r="O297" i="16" s="1"/>
  <c r="M297" i="16" s="1"/>
  <c r="G298" i="16"/>
  <c r="O298" i="16" s="1"/>
  <c r="M298" i="16" s="1"/>
  <c r="G299" i="16"/>
  <c r="O299" i="16" s="1"/>
  <c r="M299" i="16" s="1"/>
  <c r="G300" i="16"/>
  <c r="O300" i="16" s="1"/>
  <c r="M300" i="16" s="1"/>
  <c r="G301" i="16"/>
  <c r="O301" i="16" s="1"/>
  <c r="M301" i="16" s="1"/>
  <c r="G302" i="16"/>
  <c r="O302" i="16" s="1"/>
  <c r="M302" i="16" s="1"/>
  <c r="G303" i="16"/>
  <c r="O303" i="16" s="1"/>
  <c r="M303" i="16" s="1"/>
  <c r="G304" i="16"/>
  <c r="O304" i="16" s="1"/>
  <c r="M304" i="16" s="1"/>
  <c r="G305" i="16"/>
  <c r="O305" i="16" s="1"/>
  <c r="M305" i="16" s="1"/>
  <c r="G306" i="16"/>
  <c r="O306" i="16" s="1"/>
  <c r="M306" i="16" s="1"/>
  <c r="G307" i="16"/>
  <c r="O307" i="16" s="1"/>
  <c r="M307" i="16" s="1"/>
  <c r="G308" i="16"/>
  <c r="O308" i="16" s="1"/>
  <c r="M308" i="16" s="1"/>
  <c r="G309" i="16"/>
  <c r="O309" i="16" s="1"/>
  <c r="M309" i="16" s="1"/>
  <c r="G310" i="16"/>
  <c r="O310" i="16" s="1"/>
  <c r="M310" i="16" s="1"/>
  <c r="G311" i="16"/>
  <c r="O311" i="16" s="1"/>
  <c r="M311" i="16" s="1"/>
  <c r="G312" i="16"/>
  <c r="O312" i="16" s="1"/>
  <c r="M312" i="16" s="1"/>
  <c r="G313" i="16"/>
  <c r="O313" i="16" s="1"/>
  <c r="M313" i="16" s="1"/>
  <c r="G314" i="16"/>
  <c r="O314" i="16" s="1"/>
  <c r="M314" i="16" s="1"/>
  <c r="G315" i="16"/>
  <c r="O315" i="16" s="1"/>
  <c r="M315" i="16" s="1"/>
  <c r="G316" i="16"/>
  <c r="O316" i="16" s="1"/>
  <c r="M316" i="16" s="1"/>
  <c r="G317" i="16"/>
  <c r="O317" i="16" s="1"/>
  <c r="M317" i="16" s="1"/>
  <c r="G318" i="16"/>
  <c r="O318" i="16" s="1"/>
  <c r="M318" i="16" s="1"/>
  <c r="G319" i="16"/>
  <c r="O319" i="16" s="1"/>
  <c r="M319" i="16" s="1"/>
  <c r="G320" i="16"/>
  <c r="O320" i="16" s="1"/>
  <c r="M320" i="16" s="1"/>
  <c r="G321" i="16"/>
  <c r="O321" i="16" s="1"/>
  <c r="M321" i="16" s="1"/>
  <c r="G322" i="16"/>
  <c r="O322" i="16" s="1"/>
  <c r="M322" i="16" s="1"/>
  <c r="G323" i="16"/>
  <c r="O323" i="16" s="1"/>
  <c r="M323" i="16" s="1"/>
  <c r="G324" i="16"/>
  <c r="O324" i="16" s="1"/>
  <c r="M324" i="16" s="1"/>
  <c r="G325" i="16"/>
  <c r="O325" i="16" s="1"/>
  <c r="M325" i="16" s="1"/>
  <c r="G326" i="16"/>
  <c r="O326" i="16" s="1"/>
  <c r="M326" i="16" s="1"/>
  <c r="G327" i="16"/>
  <c r="O327" i="16" s="1"/>
  <c r="M327" i="16" s="1"/>
  <c r="G328" i="16"/>
  <c r="O328" i="16" s="1"/>
  <c r="M328" i="16" s="1"/>
  <c r="G329" i="16"/>
  <c r="O329" i="16" s="1"/>
  <c r="M329" i="16" s="1"/>
  <c r="G330" i="16"/>
  <c r="O330" i="16" s="1"/>
  <c r="M330" i="16" s="1"/>
  <c r="G331" i="16"/>
  <c r="O331" i="16" s="1"/>
  <c r="M331" i="16" s="1"/>
  <c r="G332" i="16"/>
  <c r="O332" i="16" s="1"/>
  <c r="M332" i="16" s="1"/>
  <c r="G333" i="16"/>
  <c r="O333" i="16" s="1"/>
  <c r="M333" i="16" s="1"/>
  <c r="G334" i="16"/>
  <c r="O334" i="16" s="1"/>
  <c r="M334" i="16" s="1"/>
  <c r="G335" i="16"/>
  <c r="O335" i="16" s="1"/>
  <c r="M335" i="16" s="1"/>
  <c r="G336" i="16"/>
  <c r="O336" i="16" s="1"/>
  <c r="M336" i="16" s="1"/>
  <c r="G337" i="16"/>
  <c r="O337" i="16" s="1"/>
  <c r="M337" i="16" s="1"/>
  <c r="G338" i="16"/>
  <c r="O338" i="16" s="1"/>
  <c r="M338" i="16" s="1"/>
  <c r="G339" i="16"/>
  <c r="O339" i="16" s="1"/>
  <c r="M339" i="16" s="1"/>
  <c r="G340" i="16"/>
  <c r="O340" i="16" s="1"/>
  <c r="M340" i="16" s="1"/>
  <c r="G341" i="16"/>
  <c r="O341" i="16" s="1"/>
  <c r="M341" i="16" s="1"/>
  <c r="G342" i="16"/>
  <c r="O342" i="16" s="1"/>
  <c r="M342" i="16" s="1"/>
  <c r="G343" i="16"/>
  <c r="O343" i="16" s="1"/>
  <c r="M343" i="16" s="1"/>
  <c r="G344" i="16"/>
  <c r="O344" i="16" s="1"/>
  <c r="M344" i="16" s="1"/>
  <c r="G345" i="16"/>
  <c r="O345" i="16" s="1"/>
  <c r="M345" i="16" s="1"/>
  <c r="G346" i="16"/>
  <c r="O346" i="16" s="1"/>
  <c r="M346" i="16" s="1"/>
  <c r="G347" i="16"/>
  <c r="O347" i="16" s="1"/>
  <c r="M347" i="16" s="1"/>
  <c r="G348" i="16"/>
  <c r="O348" i="16" s="1"/>
  <c r="M348" i="16" s="1"/>
  <c r="G349" i="16"/>
  <c r="O349" i="16" s="1"/>
  <c r="M349" i="16" s="1"/>
  <c r="G350" i="16"/>
  <c r="O350" i="16" s="1"/>
  <c r="M350" i="16" s="1"/>
  <c r="G351" i="16"/>
  <c r="O351" i="16" s="1"/>
  <c r="M351" i="16" s="1"/>
  <c r="G352" i="16"/>
  <c r="O352" i="16" s="1"/>
  <c r="M352" i="16" s="1"/>
  <c r="G353" i="16"/>
  <c r="O353" i="16" s="1"/>
  <c r="M353" i="16" s="1"/>
  <c r="G354" i="16"/>
  <c r="O354" i="16" s="1"/>
  <c r="M354" i="16" s="1"/>
  <c r="G355" i="16"/>
  <c r="O355" i="16" s="1"/>
  <c r="M355" i="16" s="1"/>
  <c r="G356" i="16"/>
  <c r="O356" i="16" s="1"/>
  <c r="M356" i="16" s="1"/>
  <c r="G357" i="16"/>
  <c r="O357" i="16" s="1"/>
  <c r="M357" i="16" s="1"/>
  <c r="G358" i="16"/>
  <c r="O358" i="16" s="1"/>
  <c r="M358" i="16" s="1"/>
  <c r="G359" i="16"/>
  <c r="O359" i="16" s="1"/>
  <c r="M359" i="16" s="1"/>
  <c r="G360" i="16"/>
  <c r="O360" i="16" s="1"/>
  <c r="M360" i="16" s="1"/>
  <c r="G361" i="16"/>
  <c r="O361" i="16" s="1"/>
  <c r="M361" i="16" s="1"/>
  <c r="G362" i="16"/>
  <c r="O362" i="16" s="1"/>
  <c r="M362" i="16" s="1"/>
  <c r="G363" i="16"/>
  <c r="O363" i="16" s="1"/>
  <c r="M363" i="16" s="1"/>
  <c r="G364" i="16"/>
  <c r="O364" i="16" s="1"/>
  <c r="M364" i="16" s="1"/>
  <c r="G365" i="16"/>
  <c r="O365" i="16" s="1"/>
  <c r="M365" i="16" s="1"/>
  <c r="G366" i="16"/>
  <c r="O366" i="16" s="1"/>
  <c r="M366" i="16" s="1"/>
  <c r="G367" i="16"/>
  <c r="O367" i="16" s="1"/>
  <c r="M367" i="16" s="1"/>
  <c r="G368" i="16"/>
  <c r="O368" i="16" s="1"/>
  <c r="M368" i="16" s="1"/>
  <c r="G369" i="16"/>
  <c r="O369" i="16" s="1"/>
  <c r="M369" i="16" s="1"/>
  <c r="G370" i="16"/>
  <c r="O370" i="16" s="1"/>
  <c r="M370" i="16" s="1"/>
  <c r="G371" i="16"/>
  <c r="O371" i="16" s="1"/>
  <c r="M371" i="16" s="1"/>
  <c r="G372" i="16"/>
  <c r="O372" i="16" s="1"/>
  <c r="M372" i="16" s="1"/>
  <c r="G373" i="16"/>
  <c r="O373" i="16" s="1"/>
  <c r="M373" i="16" s="1"/>
  <c r="G374" i="16"/>
  <c r="O374" i="16" s="1"/>
  <c r="M374" i="16" s="1"/>
  <c r="G375" i="16"/>
  <c r="O375" i="16" s="1"/>
  <c r="M375" i="16" s="1"/>
  <c r="G376" i="16"/>
  <c r="O376" i="16" s="1"/>
  <c r="M376" i="16" s="1"/>
  <c r="G377" i="16"/>
  <c r="O377" i="16" s="1"/>
  <c r="M377" i="16" s="1"/>
  <c r="G378" i="16"/>
  <c r="O378" i="16" s="1"/>
  <c r="M378" i="16" s="1"/>
  <c r="G379" i="16"/>
  <c r="O379" i="16" s="1"/>
  <c r="M379" i="16" s="1"/>
  <c r="G380" i="16"/>
  <c r="O380" i="16" s="1"/>
  <c r="M380" i="16" s="1"/>
  <c r="G381" i="16"/>
  <c r="O381" i="16" s="1"/>
  <c r="M381" i="16" s="1"/>
  <c r="G382" i="16"/>
  <c r="O382" i="16" s="1"/>
  <c r="M382" i="16" s="1"/>
  <c r="G383" i="16"/>
  <c r="O383" i="16" s="1"/>
  <c r="M383" i="16" s="1"/>
  <c r="G384" i="16"/>
  <c r="O384" i="16" s="1"/>
  <c r="M384" i="16" s="1"/>
  <c r="G385" i="16"/>
  <c r="O385" i="16" s="1"/>
  <c r="M385" i="16" s="1"/>
  <c r="G386" i="16"/>
  <c r="O386" i="16" s="1"/>
  <c r="M386" i="16" s="1"/>
  <c r="G387" i="16"/>
  <c r="O387" i="16" s="1"/>
  <c r="M387" i="16" s="1"/>
  <c r="G388" i="16"/>
  <c r="O388" i="16" s="1"/>
  <c r="M388" i="16" s="1"/>
  <c r="G389" i="16"/>
  <c r="O389" i="16" s="1"/>
  <c r="M389" i="16" s="1"/>
  <c r="G390" i="16"/>
  <c r="O390" i="16" s="1"/>
  <c r="M390" i="16" s="1"/>
  <c r="G391" i="16"/>
  <c r="O391" i="16" s="1"/>
  <c r="M391" i="16" s="1"/>
  <c r="G392" i="16"/>
  <c r="O392" i="16" s="1"/>
  <c r="M392" i="16" s="1"/>
  <c r="G393" i="16"/>
  <c r="O393" i="16" s="1"/>
  <c r="M393" i="16" s="1"/>
  <c r="G394" i="16"/>
  <c r="O394" i="16" s="1"/>
  <c r="M394" i="16" s="1"/>
  <c r="G395" i="16"/>
  <c r="O395" i="16" s="1"/>
  <c r="M395" i="16" s="1"/>
  <c r="G396" i="16"/>
  <c r="O396" i="16" s="1"/>
  <c r="M396" i="16" s="1"/>
  <c r="G2" i="16"/>
  <c r="O2" i="16" s="1"/>
  <c r="M2" i="16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F3" i="10"/>
  <c r="F4" i="10"/>
  <c r="F5" i="10"/>
  <c r="F6" i="10"/>
  <c r="F7" i="10"/>
  <c r="F8" i="10"/>
  <c r="F9" i="10"/>
  <c r="G9" i="10" s="1"/>
  <c r="F10" i="10"/>
  <c r="G10" i="10" s="1"/>
  <c r="F11" i="10"/>
  <c r="F12" i="10"/>
  <c r="F13" i="10"/>
  <c r="F14" i="10"/>
  <c r="F15" i="10"/>
  <c r="F16" i="10"/>
  <c r="G16" i="10" s="1"/>
  <c r="F17" i="10"/>
  <c r="G17" i="10" s="1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H17" i="10" l="1"/>
  <c r="H10" i="10"/>
  <c r="G8" i="10"/>
  <c r="H8" i="10" s="1"/>
  <c r="G15" i="10"/>
  <c r="H15" i="10" s="1"/>
  <c r="G7" i="10"/>
  <c r="H7" i="10" s="1"/>
  <c r="H16" i="10"/>
  <c r="H9" i="10"/>
  <c r="G14" i="10"/>
  <c r="H14" i="10" s="1"/>
  <c r="G6" i="10"/>
  <c r="H6" i="10" s="1"/>
  <c r="G13" i="10"/>
  <c r="H13" i="10" s="1"/>
  <c r="G5" i="10"/>
  <c r="H5" i="10" s="1"/>
  <c r="G2" i="10"/>
  <c r="H2" i="10" s="1"/>
  <c r="G12" i="10"/>
  <c r="H12" i="10" s="1"/>
  <c r="G4" i="10"/>
  <c r="H4" i="10" s="1"/>
  <c r="G11" i="10"/>
  <c r="H11" i="10" s="1"/>
  <c r="G3" i="10"/>
  <c r="H3" i="10" s="1"/>
</calcChain>
</file>

<file path=xl/sharedStrings.xml><?xml version="1.0" encoding="utf-8"?>
<sst xmlns="http://schemas.openxmlformats.org/spreadsheetml/2006/main" count="5833" uniqueCount="632">
  <si>
    <t>Trade Count</t>
  </si>
  <si>
    <t>Ticker</t>
  </si>
  <si>
    <t>noiTicker</t>
  </si>
  <si>
    <t>Market</t>
  </si>
  <si>
    <t>Market Country</t>
  </si>
  <si>
    <t>ATR</t>
  </si>
  <si>
    <t>Reason</t>
  </si>
  <si>
    <t>Side</t>
  </si>
  <si>
    <t>ATR(x)</t>
  </si>
  <si>
    <t>ATR Used</t>
  </si>
  <si>
    <t>Risk</t>
  </si>
  <si>
    <t>Position</t>
  </si>
  <si>
    <t>Position(R)</t>
  </si>
  <si>
    <t>Entry Price</t>
  </si>
  <si>
    <t>STOP LOSS PRICE</t>
  </si>
  <si>
    <t>Exit Price</t>
  </si>
  <si>
    <t>Entry Date</t>
  </si>
  <si>
    <t>Exit Date</t>
  </si>
  <si>
    <t>Holding Period</t>
  </si>
  <si>
    <t>Realized R</t>
  </si>
  <si>
    <t>Realized gains</t>
  </si>
  <si>
    <t>Curncy</t>
  </si>
  <si>
    <t>winflag</t>
  </si>
  <si>
    <t>Day 2 Date</t>
  </si>
  <si>
    <t>Day 2 High</t>
  </si>
  <si>
    <t>Day 2 Low</t>
  </si>
  <si>
    <t>Day 2 Open</t>
  </si>
  <si>
    <t>Day 2 Close</t>
  </si>
  <si>
    <t>Day 3 Date</t>
  </si>
  <si>
    <t>Day 3 High</t>
  </si>
  <si>
    <t>Day 3 low</t>
  </si>
  <si>
    <t>Day 3 open</t>
  </si>
  <si>
    <t>Day 3 close</t>
  </si>
  <si>
    <t>Day 4 Date</t>
  </si>
  <si>
    <t>Day 4 High</t>
  </si>
  <si>
    <t>Day 4 low</t>
  </si>
  <si>
    <t>Day 4 open</t>
  </si>
  <si>
    <t>Day 4 close</t>
  </si>
  <si>
    <t>Day 5 Date</t>
  </si>
  <si>
    <t>Day 5 High</t>
  </si>
  <si>
    <t>Day 5 low</t>
  </si>
  <si>
    <t>Day 5 open</t>
  </si>
  <si>
    <t>Day 5 close</t>
  </si>
  <si>
    <t>code</t>
  </si>
  <si>
    <t>country</t>
  </si>
  <si>
    <t>TAN US Equity</t>
  </si>
  <si>
    <t>US</t>
  </si>
  <si>
    <t>USA</t>
  </si>
  <si>
    <t>AH+</t>
  </si>
  <si>
    <t>long</t>
  </si>
  <si>
    <t>07-01-2021</t>
  </si>
  <si>
    <t>11-01-2021</t>
  </si>
  <si>
    <t>USD</t>
  </si>
  <si>
    <t>1/8/2021</t>
  </si>
  <si>
    <t>1/11/2021</t>
  </si>
  <si>
    <t>1/12/2021</t>
  </si>
  <si>
    <t>1/13/2021</t>
  </si>
  <si>
    <t>HK</t>
  </si>
  <si>
    <t>Hong Kong</t>
  </si>
  <si>
    <t>ARKK US Equity</t>
  </si>
  <si>
    <t>reduce</t>
  </si>
  <si>
    <t>SW</t>
  </si>
  <si>
    <t>Switzerland</t>
  </si>
  <si>
    <t>GBTC US Equity</t>
  </si>
  <si>
    <t>HEDGE</t>
  </si>
  <si>
    <t>05-11-2020</t>
  </si>
  <si>
    <t>11/6/2020</t>
  </si>
  <si>
    <t>11/9/2020</t>
  </si>
  <si>
    <t>11/10/2020</t>
  </si>
  <si>
    <t>11/11/2020</t>
  </si>
  <si>
    <t>GY</t>
  </si>
  <si>
    <t>Germany</t>
  </si>
  <si>
    <t>NIO US Equity</t>
  </si>
  <si>
    <t>04-01-2021</t>
  </si>
  <si>
    <t>1/5/2021</t>
  </si>
  <si>
    <t>1/6/2021</t>
  </si>
  <si>
    <t>1/7/2021</t>
  </si>
  <si>
    <t>FP</t>
  </si>
  <si>
    <t>France</t>
  </si>
  <si>
    <t>QBTC CN Equity</t>
  </si>
  <si>
    <t>CN</t>
  </si>
  <si>
    <t>Canada</t>
  </si>
  <si>
    <t>reduced</t>
  </si>
  <si>
    <t>17-11-2020</t>
  </si>
  <si>
    <t>CAD</t>
  </si>
  <si>
    <t>11/18/2020</t>
  </si>
  <si>
    <t>11/19/2020</t>
  </si>
  <si>
    <t>11/20/2020</t>
  </si>
  <si>
    <t>11/23/2020</t>
  </si>
  <si>
    <t>IM</t>
  </si>
  <si>
    <t>Italy</t>
  </si>
  <si>
    <t>BILI US Equity</t>
  </si>
  <si>
    <t>05-01-2021</t>
  </si>
  <si>
    <t>NA</t>
  </si>
  <si>
    <t>Netherlands</t>
  </si>
  <si>
    <t>JD US Equity</t>
  </si>
  <si>
    <t>01-12-2020</t>
  </si>
  <si>
    <t>12/2/2020</t>
  </si>
  <si>
    <t>12/3/2020</t>
  </si>
  <si>
    <t>12/4/2020</t>
  </si>
  <si>
    <t>12/7/2020</t>
  </si>
  <si>
    <t>SM</t>
  </si>
  <si>
    <t>Spain</t>
  </si>
  <si>
    <t>PEN US Equity</t>
  </si>
  <si>
    <t>x2</t>
  </si>
  <si>
    <t>short</t>
  </si>
  <si>
    <t>02-12-2020</t>
  </si>
  <si>
    <t>12/8/2020</t>
  </si>
  <si>
    <t>FH</t>
  </si>
  <si>
    <t>Finland</t>
  </si>
  <si>
    <t>ZOM US Equity</t>
  </si>
  <si>
    <t>TA</t>
  </si>
  <si>
    <t>12-01-2021</t>
  </si>
  <si>
    <t>1/14/2021</t>
  </si>
  <si>
    <t>1/15/2021</t>
  </si>
  <si>
    <t>1/19/2021</t>
  </si>
  <si>
    <t>SS</t>
  </si>
  <si>
    <t>Sweden</t>
  </si>
  <si>
    <t>CLBS US Equity</t>
  </si>
  <si>
    <t>20-01-2021</t>
  </si>
  <si>
    <t>1/21/2021</t>
  </si>
  <si>
    <t>1/22/2021</t>
  </si>
  <si>
    <t>1/25/2021</t>
  </si>
  <si>
    <t>1/26/2021</t>
  </si>
  <si>
    <t>DC</t>
  </si>
  <si>
    <t>Denmark</t>
  </si>
  <si>
    <t>CRSR US Equity</t>
  </si>
  <si>
    <t>XR+</t>
  </si>
  <si>
    <t>19-01-2021</t>
  </si>
  <si>
    <t>1/20/2021</t>
  </si>
  <si>
    <t>NO</t>
  </si>
  <si>
    <t>Norway</t>
  </si>
  <si>
    <t>IQ US Equity</t>
  </si>
  <si>
    <t>BR-(MS)</t>
  </si>
  <si>
    <t>LN</t>
  </si>
  <si>
    <t>London</t>
  </si>
  <si>
    <t>LAC CN Equity</t>
  </si>
  <si>
    <t>DEAL</t>
  </si>
  <si>
    <t>BB</t>
  </si>
  <si>
    <t>Belgium</t>
  </si>
  <si>
    <t>LAC US Equity</t>
  </si>
  <si>
    <t>AV</t>
  </si>
  <si>
    <t>Austria</t>
  </si>
  <si>
    <t>21-01-2021</t>
  </si>
  <si>
    <t>PL</t>
  </si>
  <si>
    <t>Portugal</t>
  </si>
  <si>
    <t>EXPR US Equity</t>
  </si>
  <si>
    <t>25-01-2021</t>
  </si>
  <si>
    <t>1/27/2021</t>
  </si>
  <si>
    <t>1/28/2021</t>
  </si>
  <si>
    <t>1/29/2021</t>
  </si>
  <si>
    <t>JT</t>
  </si>
  <si>
    <t>Japan</t>
  </si>
  <si>
    <t>reduced (prev)</t>
  </si>
  <si>
    <t>VYNE US Equity</t>
  </si>
  <si>
    <t>UV</t>
  </si>
  <si>
    <t>KOSS US Equity</t>
  </si>
  <si>
    <t>26-01-2021</t>
  </si>
  <si>
    <t>2/1/2021</t>
  </si>
  <si>
    <t>BYND US Equity</t>
  </si>
  <si>
    <t>27-01-2021</t>
  </si>
  <si>
    <t>2/2/2021</t>
  </si>
  <si>
    <t>GBTC UV Equity</t>
  </si>
  <si>
    <t>30-11-2020</t>
  </si>
  <si>
    <t>12/1/2020</t>
  </si>
  <si>
    <t>LLY US Equity</t>
  </si>
  <si>
    <t>MS US Equity</t>
  </si>
  <si>
    <t>PLTR US Equity</t>
  </si>
  <si>
    <t>15-01-2021</t>
  </si>
  <si>
    <t>NAKD US Equity</t>
  </si>
  <si>
    <t>RH</t>
  </si>
  <si>
    <t>28-01-2021</t>
  </si>
  <si>
    <t>2/3/2021</t>
  </si>
  <si>
    <t>SNDL US Equity</t>
  </si>
  <si>
    <t>GME US Equity</t>
  </si>
  <si>
    <t>29-01-2021</t>
  </si>
  <si>
    <t>2/4/2021</t>
  </si>
  <si>
    <t>6123 HK Equity</t>
  </si>
  <si>
    <t>QR+</t>
  </si>
  <si>
    <t>05-01-2025</t>
  </si>
  <si>
    <t>HKD</t>
  </si>
  <si>
    <t>1913 HK Equity</t>
  </si>
  <si>
    <t>BR-(SG)</t>
  </si>
  <si>
    <t>06-01-2025</t>
  </si>
  <si>
    <t>08-01-2025</t>
  </si>
  <si>
    <t>2888 HK Equity</t>
  </si>
  <si>
    <t>07-01-2025</t>
  </si>
  <si>
    <t>3888 HK Equity</t>
  </si>
  <si>
    <t>AH-</t>
  </si>
  <si>
    <t>6666 HK Equity</t>
  </si>
  <si>
    <t>700 HK Equity</t>
  </si>
  <si>
    <t>hedge</t>
  </si>
  <si>
    <t>728 HK Equity</t>
  </si>
  <si>
    <t>762 HK Equity</t>
  </si>
  <si>
    <t>1157 HK Equity</t>
  </si>
  <si>
    <t>sec+(Jeff)</t>
  </si>
  <si>
    <t>11-01-2025</t>
  </si>
  <si>
    <t>1211 HK Equity</t>
  </si>
  <si>
    <t>04-01-2025</t>
  </si>
  <si>
    <t>175 HK Equity</t>
  </si>
  <si>
    <t>1919 HK Equity</t>
  </si>
  <si>
    <t>2799 HK Equity</t>
  </si>
  <si>
    <t>3319 HK Equity</t>
  </si>
  <si>
    <t>GP+</t>
  </si>
  <si>
    <t>3606 HK Equity</t>
  </si>
  <si>
    <t>SP-</t>
  </si>
  <si>
    <t>3998 HK Equity</t>
  </si>
  <si>
    <t>BR+(CICC)</t>
  </si>
  <si>
    <t>868 HK Equity</t>
  </si>
  <si>
    <t>9923 HK Equity</t>
  </si>
  <si>
    <t>BR+(JEFF)</t>
  </si>
  <si>
    <t>2282 HK Equity</t>
  </si>
  <si>
    <t>13-01-2025</t>
  </si>
  <si>
    <t>23 HK Equity</t>
  </si>
  <si>
    <t>12-01-2025</t>
  </si>
  <si>
    <t>1/18/2021</t>
  </si>
  <si>
    <t>2333 HK Equity</t>
  </si>
  <si>
    <t>992 HK Equity</t>
  </si>
  <si>
    <t>BR+(CS)</t>
  </si>
  <si>
    <t>TA-</t>
  </si>
  <si>
    <t>1137 HK Equity</t>
  </si>
  <si>
    <t>15-01-2025</t>
  </si>
  <si>
    <t>1772 HK Equity</t>
  </si>
  <si>
    <t>BR+(MS)</t>
  </si>
  <si>
    <t>1787 HK Equity</t>
  </si>
  <si>
    <t>1810 HK Equity</t>
  </si>
  <si>
    <t>1999 HK Equity</t>
  </si>
  <si>
    <t>SEC+</t>
  </si>
  <si>
    <t>14-01-2025</t>
  </si>
  <si>
    <t>2238 HK Equity</t>
  </si>
  <si>
    <t>522 HK Equity</t>
  </si>
  <si>
    <t>806 HK Equity</t>
  </si>
  <si>
    <t>1585 HK Equity</t>
  </si>
  <si>
    <t>BR+(cicc)</t>
  </si>
  <si>
    <t>18-01-2025</t>
  </si>
  <si>
    <t>1876 HK Equity</t>
  </si>
  <si>
    <t>BR+(MAC)</t>
  </si>
  <si>
    <t>2331 HK Equity</t>
  </si>
  <si>
    <t>268 HK Equity</t>
  </si>
  <si>
    <t>QR--</t>
  </si>
  <si>
    <t>3331 HK Equity</t>
  </si>
  <si>
    <t>3690 HK Equity</t>
  </si>
  <si>
    <t>386 HK Equity</t>
  </si>
  <si>
    <t>BR+(citi)</t>
  </si>
  <si>
    <t>388 HK Equity</t>
  </si>
  <si>
    <t>3968 HK Equity</t>
  </si>
  <si>
    <t>486 HK Equity</t>
  </si>
  <si>
    <t>BR+(JPM)</t>
  </si>
  <si>
    <t>694 HK Equity</t>
  </si>
  <si>
    <t>857 HK Equity</t>
  </si>
  <si>
    <t>BR+(UBS_</t>
  </si>
  <si>
    <t>HIF1 Index</t>
  </si>
  <si>
    <t>IF</t>
  </si>
  <si>
    <t>3333 HK Equity</t>
  </si>
  <si>
    <t>squeeze</t>
  </si>
  <si>
    <t>19-01-2025</t>
  </si>
  <si>
    <t>1478 HK Equity</t>
  </si>
  <si>
    <t>20-01-2025</t>
  </si>
  <si>
    <t>21-01-2025</t>
  </si>
  <si>
    <t>460 HK Equity</t>
  </si>
  <si>
    <t>1308 HK Equity</t>
  </si>
  <si>
    <t>2dt</t>
  </si>
  <si>
    <t>22-01-2025</t>
  </si>
  <si>
    <t>1337 HK Equity</t>
  </si>
  <si>
    <t>1776 HK Equity</t>
  </si>
  <si>
    <t>BR++(MS)</t>
  </si>
  <si>
    <t>2269 HK Equity</t>
  </si>
  <si>
    <t>2319 HK Equity</t>
  </si>
  <si>
    <t>241 HK Equity</t>
  </si>
  <si>
    <t>BR+(DW)</t>
  </si>
  <si>
    <t>3913 HK Equity</t>
  </si>
  <si>
    <t>AH+, BR+(JEFF)</t>
  </si>
  <si>
    <t>520 HK Equity</t>
  </si>
  <si>
    <t>BR+(MS, citi), SPLC+</t>
  </si>
  <si>
    <t>881 HK Equity</t>
  </si>
  <si>
    <t>1797 HK Equity</t>
  </si>
  <si>
    <t>25-01-2025</t>
  </si>
  <si>
    <t>883 HK Equity</t>
  </si>
  <si>
    <t>354 HK Equity</t>
  </si>
  <si>
    <t>26-01-2025</t>
  </si>
  <si>
    <t>1138 HK Equity</t>
  </si>
  <si>
    <t>28-01-2025</t>
  </si>
  <si>
    <t>200 HK Equity</t>
  </si>
  <si>
    <t>BR-(CS)</t>
  </si>
  <si>
    <t>345 HK Equity</t>
  </si>
  <si>
    <t>BR+(GS)</t>
  </si>
  <si>
    <t>968 HK Equity</t>
  </si>
  <si>
    <t>973 HK Equity</t>
  </si>
  <si>
    <t>27-01-2025</t>
  </si>
  <si>
    <t>PNDORA DC Equity</t>
  </si>
  <si>
    <t>DKK</t>
  </si>
  <si>
    <t>1COV GY Equity</t>
  </si>
  <si>
    <t>08-01-2021</t>
  </si>
  <si>
    <t>EUR</t>
  </si>
  <si>
    <t>DHER GY Equity</t>
  </si>
  <si>
    <t>DTE GY Equity</t>
  </si>
  <si>
    <t>FTK GY Equity</t>
  </si>
  <si>
    <t>XR+(MF)</t>
  </si>
  <si>
    <t>HAS LN Equity</t>
  </si>
  <si>
    <t>06-01-2021</t>
  </si>
  <si>
    <t>GBp</t>
  </si>
  <si>
    <t>HFG GY Equity</t>
  </si>
  <si>
    <t>KAMBI SS Equity</t>
  </si>
  <si>
    <t>SEK</t>
  </si>
  <si>
    <t>LHN SW Equity</t>
  </si>
  <si>
    <t>CHF</t>
  </si>
  <si>
    <t>PETS LN Equity</t>
  </si>
  <si>
    <t>TRI FP Equity</t>
  </si>
  <si>
    <t>WCH GY Equity</t>
  </si>
  <si>
    <t>COTN SW Equity</t>
  </si>
  <si>
    <t>xr+</t>
  </si>
  <si>
    <t>JD/ LN Equity</t>
  </si>
  <si>
    <t>NB2 GY Equity</t>
  </si>
  <si>
    <t>ah+</t>
  </si>
  <si>
    <t>PTEC LN Equity</t>
  </si>
  <si>
    <t>SGO FP Equity</t>
  </si>
  <si>
    <t>SHL GY Equity</t>
  </si>
  <si>
    <t>BR+(MF)</t>
  </si>
  <si>
    <t>SW FP Equity</t>
  </si>
  <si>
    <t>TMV GY Equity</t>
  </si>
  <si>
    <t>UNIR IM Equity</t>
  </si>
  <si>
    <t>CIR+(KP)</t>
  </si>
  <si>
    <t>VGH1 Equity</t>
  </si>
  <si>
    <t>H1</t>
  </si>
  <si>
    <t>VWS DC Equity</t>
  </si>
  <si>
    <t>CA FP Equity</t>
  </si>
  <si>
    <t>13-01-2021</t>
  </si>
  <si>
    <t>FTI FP Equity</t>
  </si>
  <si>
    <t>KGF LN Equity</t>
  </si>
  <si>
    <t>MTX GY Equity</t>
  </si>
  <si>
    <t>BR-(citi)</t>
  </si>
  <si>
    <t>ROG SW Equity</t>
  </si>
  <si>
    <t>BR+(UBS)</t>
  </si>
  <si>
    <t>STM IM Equity</t>
  </si>
  <si>
    <t>STMN SW Equity</t>
  </si>
  <si>
    <t>BR-(MF)</t>
  </si>
  <si>
    <t>TEMN SW Equity</t>
  </si>
  <si>
    <t>QR++</t>
  </si>
  <si>
    <t>THG LN Equity</t>
  </si>
  <si>
    <t>TKWY NA Equity</t>
  </si>
  <si>
    <t>ASC LN Equity</t>
  </si>
  <si>
    <t>AZM IM Equity</t>
  </si>
  <si>
    <t>BAS GY Equity</t>
  </si>
  <si>
    <t>BOO LN Equity</t>
  </si>
  <si>
    <t>QR+, G+</t>
  </si>
  <si>
    <t>14-01-2021</t>
  </si>
  <si>
    <t>BOSN SW Equity</t>
  </si>
  <si>
    <t>DPH LN Equity</t>
  </si>
  <si>
    <t>DPW GY Equity</t>
  </si>
  <si>
    <t>ENR GY Equity</t>
  </si>
  <si>
    <t>BR+(DB)</t>
  </si>
  <si>
    <t>FR FP Equity</t>
  </si>
  <si>
    <t>GEBN SW Equity</t>
  </si>
  <si>
    <t>IFX GY Equity</t>
  </si>
  <si>
    <t>JMT PL Equity</t>
  </si>
  <si>
    <t>Q++</t>
  </si>
  <si>
    <t>KAHOOTME NO Equity</t>
  </si>
  <si>
    <t>G+</t>
  </si>
  <si>
    <t>NOK</t>
  </si>
  <si>
    <t>KINDSDB SS Equity</t>
  </si>
  <si>
    <t>ORSTED DC Equity</t>
  </si>
  <si>
    <t>PAGE LN Equity</t>
  </si>
  <si>
    <t>BR-(investec)</t>
  </si>
  <si>
    <t>PSM GY Equity</t>
  </si>
  <si>
    <t>SAE GY Equity</t>
  </si>
  <si>
    <t>SQN SW Equity</t>
  </si>
  <si>
    <t>TSCO LN Equity</t>
  </si>
  <si>
    <t>CIR(KP)</t>
  </si>
  <si>
    <t>XR-</t>
  </si>
  <si>
    <t>ARL GY Equity</t>
  </si>
  <si>
    <t>QR-</t>
  </si>
  <si>
    <t>18-01-2021</t>
  </si>
  <si>
    <t>ALQGC FP Equity</t>
  </si>
  <si>
    <t>DBV FP Equity</t>
  </si>
  <si>
    <t>EXPN LN Equity</t>
  </si>
  <si>
    <t>LOGN SW Equity</t>
  </si>
  <si>
    <t>QR++(recon)</t>
  </si>
  <si>
    <t>NOBI SS Equity</t>
  </si>
  <si>
    <t>PGHN SW Equity</t>
  </si>
  <si>
    <t>RNO FP Equity</t>
  </si>
  <si>
    <t>CFR SW Equity</t>
  </si>
  <si>
    <t>A2A IM Equity</t>
  </si>
  <si>
    <t>BOSS GY Equity</t>
  </si>
  <si>
    <t>AH+, XR+</t>
  </si>
  <si>
    <t>FORN SW Equity</t>
  </si>
  <si>
    <t>ONTEX BB Equity</t>
  </si>
  <si>
    <t>RIO LN Equity</t>
  </si>
  <si>
    <t>sales</t>
  </si>
  <si>
    <t>SZG GY Equity</t>
  </si>
  <si>
    <t>BR--(CS)</t>
  </si>
  <si>
    <t>22-01-2021</t>
  </si>
  <si>
    <t>DLG GY Equity</t>
  </si>
  <si>
    <t>GFG GY Equity</t>
  </si>
  <si>
    <t>MC FP Equity</t>
  </si>
  <si>
    <t>BR-(BOA)</t>
  </si>
  <si>
    <t>SGE LN Equity</t>
  </si>
  <si>
    <t>SLR SM Equity</t>
  </si>
  <si>
    <t>BR--(SG)</t>
  </si>
  <si>
    <t>SY1 GY Equity</t>
  </si>
  <si>
    <t>BR--(MS, SG)</t>
  </si>
  <si>
    <t>NEL NO Equity</t>
  </si>
  <si>
    <t>EVT GY Equity</t>
  </si>
  <si>
    <t>SOW GY Equity</t>
  </si>
  <si>
    <t>REDUCE</t>
  </si>
  <si>
    <t>URW NA Equity</t>
  </si>
  <si>
    <t>GJF NO Equity</t>
  </si>
  <si>
    <t>NOKIA FH Equity</t>
  </si>
  <si>
    <t>ASML NA Equity</t>
  </si>
  <si>
    <t>splc+</t>
  </si>
  <si>
    <t>ELIOR FP Equity</t>
  </si>
  <si>
    <t>HDD GY Equity</t>
  </si>
  <si>
    <t>INRN SW Equity</t>
  </si>
  <si>
    <t>KOMN SW Equity</t>
  </si>
  <si>
    <t>CIR+</t>
  </si>
  <si>
    <t>BR-(GS)</t>
  </si>
  <si>
    <t>PNL NA Equity</t>
  </si>
  <si>
    <t>RMS FP Equity</t>
  </si>
  <si>
    <t>UBSG SW Equity</t>
  </si>
  <si>
    <t>VAR1 GY Equity</t>
  </si>
  <si>
    <t>BR+(BOA)</t>
  </si>
  <si>
    <t>09-02-2021</t>
  </si>
  <si>
    <t>19-02-2021</t>
  </si>
  <si>
    <t>2/10/2021</t>
  </si>
  <si>
    <t>2/11/2021</t>
  </si>
  <si>
    <t>2/12/2021</t>
  </si>
  <si>
    <t>2/15/2021</t>
  </si>
  <si>
    <t>DAI GY Equity</t>
  </si>
  <si>
    <t>03-02-2021</t>
  </si>
  <si>
    <t>2/5/2021</t>
  </si>
  <si>
    <t>2/8/2021</t>
  </si>
  <si>
    <t>2/9/2021</t>
  </si>
  <si>
    <t>GXH1 Index</t>
  </si>
  <si>
    <t>XH</t>
  </si>
  <si>
    <t>01-02-2021</t>
  </si>
  <si>
    <t>HLAG GY Equity</t>
  </si>
  <si>
    <t>16-02-2021</t>
  </si>
  <si>
    <t>2/17/2021</t>
  </si>
  <si>
    <t>2/18/2021</t>
  </si>
  <si>
    <t>2/19/2021</t>
  </si>
  <si>
    <t>2/22/2021</t>
  </si>
  <si>
    <t>LHA GY Equity</t>
  </si>
  <si>
    <t>2/23/2021</t>
  </si>
  <si>
    <t>2/24/2021</t>
  </si>
  <si>
    <t>2/25/2021</t>
  </si>
  <si>
    <t>RXL FP Equity</t>
  </si>
  <si>
    <t>11-02-2021</t>
  </si>
  <si>
    <t>2/16/2021</t>
  </si>
  <si>
    <t>SIE GY Equity</t>
  </si>
  <si>
    <t>22-02-2021</t>
  </si>
  <si>
    <t>23-02-2021</t>
  </si>
  <si>
    <t>2/26/2021</t>
  </si>
  <si>
    <t>3/1/2021</t>
  </si>
  <si>
    <t>AENA SM Equity</t>
  </si>
  <si>
    <t>25-02-2021</t>
  </si>
  <si>
    <t>AGS BB Equity</t>
  </si>
  <si>
    <t>24-02-2021</t>
  </si>
  <si>
    <t>3/2/2021</t>
  </si>
  <si>
    <t>BSGR NA Equity</t>
  </si>
  <si>
    <t>CCAP GY Equity</t>
  </si>
  <si>
    <t>EL FP Equity</t>
  </si>
  <si>
    <t>17-02-2021</t>
  </si>
  <si>
    <t>ELE SM Equity</t>
  </si>
  <si>
    <t>BR++(CS)</t>
  </si>
  <si>
    <t>18-02-2021</t>
  </si>
  <si>
    <t>10-02-2021</t>
  </si>
  <si>
    <t>EMBRACB SS Equity</t>
  </si>
  <si>
    <t>FP FP Equity</t>
  </si>
  <si>
    <t>MT NA Equity</t>
  </si>
  <si>
    <t>15-02-2021</t>
  </si>
  <si>
    <t>NEX FP Equity</t>
  </si>
  <si>
    <t>AH+, 2dt</t>
  </si>
  <si>
    <t>NKT DC Equity</t>
  </si>
  <si>
    <t>REP SM Equity</t>
  </si>
  <si>
    <t>RWE GY Equity</t>
  </si>
  <si>
    <t>PW-</t>
  </si>
  <si>
    <t>UTDI GY Equity</t>
  </si>
  <si>
    <t>08-02-2021</t>
  </si>
  <si>
    <t>CGIX US Equity</t>
  </si>
  <si>
    <t>10ATR</t>
  </si>
  <si>
    <t>CLPS US Equity</t>
  </si>
  <si>
    <t>PETZ US Equity</t>
  </si>
  <si>
    <t>LODE US Equity</t>
  </si>
  <si>
    <t>DOGZ US Equity</t>
  </si>
  <si>
    <t>ALJJ US Equity</t>
  </si>
  <si>
    <t>SCKT US Equity</t>
  </si>
  <si>
    <t>AKU US Equity</t>
  </si>
  <si>
    <t>ONCY US Equity</t>
  </si>
  <si>
    <t>CLEU US Equity</t>
  </si>
  <si>
    <t>12-02-2021</t>
  </si>
  <si>
    <t>RCMT US Equity</t>
  </si>
  <si>
    <t>10ATR-PRE</t>
  </si>
  <si>
    <t>BPTH US Equity</t>
  </si>
  <si>
    <t>CHCI US Equity</t>
  </si>
  <si>
    <t>KALV US Equity</t>
  </si>
  <si>
    <t>SNPR US Equity</t>
  </si>
  <si>
    <t>WPRT US Equity</t>
  </si>
  <si>
    <t>REI US Equity</t>
  </si>
  <si>
    <t>NMRD US Equity</t>
  </si>
  <si>
    <t>AAME US Equity</t>
  </si>
  <si>
    <t>05-02-2021</t>
  </si>
  <si>
    <t>VCVC US Equity</t>
  </si>
  <si>
    <t>THTX US Equity</t>
  </si>
  <si>
    <t>04-02-2021</t>
  </si>
  <si>
    <t>LAIX US Equity</t>
  </si>
  <si>
    <t>ACIC US Equity</t>
  </si>
  <si>
    <t>HOL US Equity</t>
  </si>
  <si>
    <t>02-02-2021</t>
  </si>
  <si>
    <t>ATVI US Equity</t>
  </si>
  <si>
    <t>QR+(recon)</t>
  </si>
  <si>
    <t>JG US Equity</t>
  </si>
  <si>
    <t>BSQR US Equity</t>
  </si>
  <si>
    <t>EBAY US Equity</t>
  </si>
  <si>
    <t>mistake</t>
  </si>
  <si>
    <t>ACIU US Equity</t>
  </si>
  <si>
    <t>AKER US Equity</t>
  </si>
  <si>
    <t>SAVA US Equity</t>
  </si>
  <si>
    <t>AVXL US Equity</t>
  </si>
  <si>
    <t>BBIG US Equity</t>
  </si>
  <si>
    <t>GLXY CN Equity</t>
  </si>
  <si>
    <t>YOLO US Equity</t>
  </si>
  <si>
    <t>MSOS US Equity</t>
  </si>
  <si>
    <t>PSYK CN Equity</t>
  </si>
  <si>
    <t>ANET US Equity</t>
  </si>
  <si>
    <t>IPOE US Equity</t>
  </si>
  <si>
    <t>BLMN US Equity</t>
  </si>
  <si>
    <t>BABA US Equity</t>
  </si>
  <si>
    <t>16-01-2021</t>
  </si>
  <si>
    <t>GS_puts</t>
  </si>
  <si>
    <t>FUTU US Equity</t>
  </si>
  <si>
    <t>NFLX US Equity</t>
  </si>
  <si>
    <t>CLOV US Equity</t>
  </si>
  <si>
    <t>MA US Equity</t>
  </si>
  <si>
    <t>SLV US Equity</t>
  </si>
  <si>
    <t>GSX US Equity</t>
  </si>
  <si>
    <t>PINS US Equity</t>
  </si>
  <si>
    <t>TD-Sequital</t>
  </si>
  <si>
    <t>DIS US Equity</t>
  </si>
  <si>
    <t>ASYS US Equity</t>
  </si>
  <si>
    <t>CIR</t>
  </si>
  <si>
    <t>AG US Equity</t>
  </si>
  <si>
    <t>MU US Equity</t>
  </si>
  <si>
    <t>CIR(GS)</t>
  </si>
  <si>
    <t>SPY US Equity</t>
  </si>
  <si>
    <t>AYA CN Equity</t>
  </si>
  <si>
    <t>ROK US Equity</t>
  </si>
  <si>
    <t>01-12-2021</t>
  </si>
  <si>
    <t>PYPL US Equity</t>
  </si>
  <si>
    <t>SHOP US Equity</t>
  </si>
  <si>
    <t>BR+(vec)</t>
  </si>
  <si>
    <t>UPS US Equity</t>
  </si>
  <si>
    <t>SFTBY US Equity</t>
  </si>
  <si>
    <t>TSLA US Equity</t>
  </si>
  <si>
    <t>AAPL US Equity</t>
  </si>
  <si>
    <t>AMD US Equity</t>
  </si>
  <si>
    <t>DELL US Equity</t>
  </si>
  <si>
    <t>UAA US Equity</t>
  </si>
  <si>
    <t>BR+(Cowen)</t>
  </si>
  <si>
    <t>SIMO US Equity</t>
  </si>
  <si>
    <t>THCB US Equity</t>
  </si>
  <si>
    <t>GOOG US Equity</t>
  </si>
  <si>
    <t>WIMI US Equity</t>
  </si>
  <si>
    <t>EA US Equity</t>
  </si>
  <si>
    <t>ZTS US Equity</t>
  </si>
  <si>
    <t>WMT US Equity</t>
  </si>
  <si>
    <t>TWLO US Equity</t>
  </si>
  <si>
    <t>XPEV US Equity</t>
  </si>
  <si>
    <t>AMAT US Equity</t>
  </si>
  <si>
    <t>CIR+(cowen)</t>
  </si>
  <si>
    <t>CMPS US Equity</t>
  </si>
  <si>
    <t>HARV CN Equity</t>
  </si>
  <si>
    <t>trend</t>
  </si>
  <si>
    <t>BITC-U CN Equity</t>
  </si>
  <si>
    <t>GEVO US Equity</t>
  </si>
  <si>
    <t>RH+</t>
  </si>
  <si>
    <t>CTIB US Equity</t>
  </si>
  <si>
    <t>GTEC US Equity</t>
  </si>
  <si>
    <t>Partnership</t>
  </si>
  <si>
    <t>ALTU US Equity</t>
  </si>
  <si>
    <t>SPAC</t>
  </si>
  <si>
    <t>IMNM US Equity</t>
  </si>
  <si>
    <t>VIOT US Equity</t>
  </si>
  <si>
    <t>No news</t>
  </si>
  <si>
    <t>VCNX US Equity</t>
  </si>
  <si>
    <t>partnership</t>
  </si>
  <si>
    <t>RETO US Equity</t>
  </si>
  <si>
    <t>no news</t>
  </si>
  <si>
    <t>CASA US Equity</t>
  </si>
  <si>
    <t>results</t>
  </si>
  <si>
    <t>JMP US Equity</t>
  </si>
  <si>
    <t>Covid+</t>
  </si>
  <si>
    <t>Row Labels</t>
  </si>
  <si>
    <t>Grand Total</t>
  </si>
  <si>
    <t>Count of Side</t>
  </si>
  <si>
    <t>Sum of Hit Ratio</t>
  </si>
  <si>
    <t>#N/A</t>
  </si>
  <si>
    <t>Average of Holding Period</t>
  </si>
  <si>
    <t>Sum of Realized R</t>
  </si>
  <si>
    <t>Column Labels</t>
  </si>
  <si>
    <t>Total Count of winflag</t>
  </si>
  <si>
    <t>Count of winflag</t>
  </si>
  <si>
    <t>Total Average of Realized R</t>
  </si>
  <si>
    <t>Average of Realized R</t>
  </si>
  <si>
    <t>Win</t>
  </si>
  <si>
    <t>Loss</t>
  </si>
  <si>
    <t>AvgWinR</t>
  </si>
  <si>
    <t>AvgLossR</t>
  </si>
  <si>
    <t>Hit Ratio</t>
  </si>
  <si>
    <t>Loss Ratio</t>
  </si>
  <si>
    <t>Expectancy</t>
  </si>
  <si>
    <t>Sum of winflag</t>
  </si>
  <si>
    <t>Sum of Trade Count</t>
  </si>
  <si>
    <t>Day1R</t>
  </si>
  <si>
    <t>Day2 R</t>
  </si>
  <si>
    <t>Day3R</t>
  </si>
  <si>
    <t>Day4R</t>
  </si>
  <si>
    <t>Day5R</t>
  </si>
  <si>
    <t>MCnoUV</t>
  </si>
  <si>
    <t>x</t>
  </si>
  <si>
    <t>Sum of Day1R</t>
  </si>
  <si>
    <t>Sum of Day2 R</t>
  </si>
  <si>
    <t>Sum of Day3R</t>
  </si>
  <si>
    <t>Sum of Day4R</t>
  </si>
  <si>
    <t>Sum of Day5R</t>
  </si>
  <si>
    <t>position(new)</t>
  </si>
  <si>
    <t>STOP LOSS PRICE(new)</t>
  </si>
  <si>
    <t>Realized R(new)</t>
  </si>
  <si>
    <t>Realized gains(new)</t>
  </si>
  <si>
    <t>Sum of Realized R(new)</t>
  </si>
  <si>
    <t>Sum of Realized gains</t>
  </si>
  <si>
    <t>Sum of Realized gains(new)</t>
  </si>
  <si>
    <t>Average of STOP LOSS PRICE</t>
  </si>
  <si>
    <t>Average of STOP LOSS PRICE(new)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</si>
</sst>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2" formatCode="0.00"/>
    </dxf>
    <dxf>
      <numFmt numFmtId="2" formatCode="0.00"/>
    </dxf>
    <dxf>
      <numFmt numFmtId="2" formatCode="0.00"/>
    </dxf>
    <dxf>
      <numFmt numFmtId="164" formatCode="0.00;[Red]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in Hong" refreshedDate="45755.815499074073" createdVersion="8" refreshedVersion="8" minRefreshableVersion="3" recordCount="396" xr:uid="{BB43197D-E573-4212-9E9E-8F93AB39A401}">
  <cacheSource type="worksheet">
    <worksheetSource ref="A1:X1048576" sheet="Sample PNL (Jan-Feb2021 - Globa"/>
  </cacheSource>
  <cacheFields count="24">
    <cacheField name="Trade Count" numFmtId="0">
      <sharedItems containsString="0" containsBlank="1" containsNumber="1" containsInteger="1" minValue="1" maxValue="1" count="2">
        <n v="1"/>
        <m/>
      </sharedItems>
    </cacheField>
    <cacheField name="Ticker" numFmtId="0">
      <sharedItems containsBlank="1"/>
    </cacheField>
    <cacheField name="noiTicker" numFmtId="0">
      <sharedItems containsString="0" containsBlank="1" containsNumber="1" containsInteger="1" minValue="0" maxValue="1" count="3">
        <n v="1"/>
        <n v="0"/>
        <m/>
      </sharedItems>
    </cacheField>
    <cacheField name="Market" numFmtId="0">
      <sharedItems containsBlank="1" count="21">
        <s v="US"/>
        <s v="CN"/>
        <s v="UV"/>
        <s v="HK"/>
        <s v="IF"/>
        <s v="DC"/>
        <s v="GY"/>
        <s v="LN"/>
        <s v="SS"/>
        <s v="SW"/>
        <s v="FP"/>
        <s v="IM"/>
        <s v="H1"/>
        <s v="NA"/>
        <s v="PL"/>
        <s v="NO"/>
        <s v="BB"/>
        <s v="SM"/>
        <s v="FH"/>
        <s v="XH"/>
        <m/>
      </sharedItems>
    </cacheField>
    <cacheField name="Market Country" numFmtId="0">
      <sharedItems containsBlank="1" count="18">
        <s v="USA"/>
        <s v="Canada"/>
        <s v="Hong Kong"/>
        <e v="#N/A"/>
        <s v="Denmark"/>
        <s v="Germany"/>
        <s v="London"/>
        <s v="Sweden"/>
        <s v="Switzerland"/>
        <s v="France"/>
        <s v="Italy"/>
        <s v="Netherlands"/>
        <s v="Portugal"/>
        <s v="Norway"/>
        <s v="Belgium"/>
        <s v="Spain"/>
        <s v="Finland"/>
        <m/>
      </sharedItems>
    </cacheField>
    <cacheField name="ATR" numFmtId="0">
      <sharedItems containsString="0" containsBlank="1" containsNumber="1" minValue="2.7E-2" maxValue="503"/>
    </cacheField>
    <cacheField name="Reason" numFmtId="0">
      <sharedItems containsBlank="1"/>
    </cacheField>
    <cacheField name="Side" numFmtId="0">
      <sharedItems containsBlank="1" count="3">
        <s v="long"/>
        <s v="short"/>
        <m/>
      </sharedItems>
    </cacheField>
    <cacheField name="ATR(x)" numFmtId="0">
      <sharedItems containsString="0" containsBlank="1" containsNumber="1" minValue="1" maxValue="6"/>
    </cacheField>
    <cacheField name="ATR Used" numFmtId="0">
      <sharedItems containsString="0" containsBlank="1" containsNumber="1" minValue="0.04" maxValue="568"/>
    </cacheField>
    <cacheField name="Risk" numFmtId="0">
      <sharedItems containsString="0" containsBlank="1" containsNumber="1" containsInteger="1" minValue="800" maxValue="259202"/>
    </cacheField>
    <cacheField name="Position" numFmtId="0">
      <sharedItems containsString="0" containsBlank="1" containsNumber="1" minValue="11" maxValue="430763"/>
    </cacheField>
    <cacheField name="Position(R)" numFmtId="0">
      <sharedItems containsString="0" containsBlank="1" containsNumber="1" containsInteger="1" minValue="20" maxValue="431000"/>
    </cacheField>
    <cacheField name="Entry Price" numFmtId="0">
      <sharedItems containsString="0" containsBlank="1" containsNumber="1" minValue="0.87" maxValue="29884"/>
    </cacheField>
    <cacheField name="STOP LOSS PRICE" numFmtId="0">
      <sharedItems containsString="0" containsBlank="1" containsNumber="1" minValue="0.76" maxValue="30387"/>
    </cacheField>
    <cacheField name="Exit Price" numFmtId="0">
      <sharedItems containsString="0" containsBlank="1" containsNumber="1" minValue="0.71" maxValue="28838"/>
    </cacheField>
    <cacheField name="Entry Date" numFmtId="0">
      <sharedItems containsBlank="1"/>
    </cacheField>
    <cacheField name="Exit Date" numFmtId="0">
      <sharedItems containsBlank="1"/>
    </cacheField>
    <cacheField name="Holding Period" numFmtId="0">
      <sharedItems containsString="0" containsBlank="1" containsNumber="1" containsInteger="1" minValue="-1" maxValue="303"/>
    </cacheField>
    <cacheField name="Realized R" numFmtId="0">
      <sharedItems containsString="0" containsBlank="1" containsNumber="1" minValue="-4.04" maxValue="17.899999999999999"/>
    </cacheField>
    <cacheField name="Realized gains" numFmtId="0">
      <sharedItems containsString="0" containsBlank="1" containsNumber="1" minValue="-350054.40000000002" maxValue="278434.56"/>
    </cacheField>
    <cacheField name="Curncy" numFmtId="0">
      <sharedItems containsBlank="1"/>
    </cacheField>
    <cacheField name="winflag" numFmtId="0">
      <sharedItems containsString="0" containsBlank="1" containsNumber="1" containsInteger="1" minValue="0" maxValue="1" count="3">
        <n v="0"/>
        <n v="1"/>
        <m/>
      </sharedItems>
    </cacheField>
    <cacheField name="Hit Ratio" numFmtId="0" formula="winflag/'Trade Coun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in Hong" refreshedDate="45755.817554629626" createdVersion="8" refreshedVersion="8" minRefreshableVersion="3" recordCount="396" xr:uid="{07EF1EA4-8723-4F8C-9FA1-6C85528A89C7}">
  <cacheSource type="worksheet">
    <worksheetSource ref="E1:X1048576" sheet="Sample PNL (Jan-Feb2021 - Globa"/>
  </cacheSource>
  <cacheFields count="19">
    <cacheField name="Market Country" numFmtId="0">
      <sharedItems containsBlank="1" count="18">
        <s v="USA"/>
        <s v="Canada"/>
        <s v="Hong Kong"/>
        <e v="#N/A"/>
        <s v="Denmark"/>
        <s v="Germany"/>
        <s v="London"/>
        <s v="Sweden"/>
        <s v="Switzerland"/>
        <s v="France"/>
        <s v="Italy"/>
        <s v="Netherlands"/>
        <s v="Portugal"/>
        <s v="Norway"/>
        <s v="Belgium"/>
        <s v="Spain"/>
        <s v="Finland"/>
        <m/>
      </sharedItems>
    </cacheField>
    <cacheField name="ATR" numFmtId="0">
      <sharedItems containsString="0" containsBlank="1" containsNumber="1" minValue="2.7E-2" maxValue="503"/>
    </cacheField>
    <cacheField name="Reason" numFmtId="0">
      <sharedItems containsBlank="1"/>
    </cacheField>
    <cacheField name="Side" numFmtId="0">
      <sharedItems containsBlank="1" count="3">
        <s v="long"/>
        <s v="short"/>
        <m/>
      </sharedItems>
    </cacheField>
    <cacheField name="ATR(x)" numFmtId="0">
      <sharedItems containsString="0" containsBlank="1" containsNumber="1" minValue="1" maxValue="6"/>
    </cacheField>
    <cacheField name="ATR Used" numFmtId="0">
      <sharedItems containsString="0" containsBlank="1" containsNumber="1" minValue="0.04" maxValue="568"/>
    </cacheField>
    <cacheField name="Risk" numFmtId="0">
      <sharedItems containsString="0" containsBlank="1" containsNumber="1" containsInteger="1" minValue="800" maxValue="259202"/>
    </cacheField>
    <cacheField name="Position" numFmtId="0">
      <sharedItems containsString="0" containsBlank="1" containsNumber="1" minValue="11" maxValue="430763"/>
    </cacheField>
    <cacheField name="Position(R)" numFmtId="0">
      <sharedItems containsString="0" containsBlank="1" containsNumber="1" containsInteger="1" minValue="20" maxValue="431000"/>
    </cacheField>
    <cacheField name="Entry Price" numFmtId="0">
      <sharedItems containsString="0" containsBlank="1" containsNumber="1" minValue="0.87" maxValue="29884"/>
    </cacheField>
    <cacheField name="STOP LOSS PRICE" numFmtId="0">
      <sharedItems containsString="0" containsBlank="1" containsNumber="1" minValue="0.76" maxValue="30387"/>
    </cacheField>
    <cacheField name="Exit Price" numFmtId="0">
      <sharedItems containsString="0" containsBlank="1" containsNumber="1" minValue="0.71" maxValue="28838"/>
    </cacheField>
    <cacheField name="Entry Date" numFmtId="0">
      <sharedItems containsBlank="1"/>
    </cacheField>
    <cacheField name="Exit Date" numFmtId="0">
      <sharedItems containsBlank="1"/>
    </cacheField>
    <cacheField name="Holding Period" numFmtId="0">
      <sharedItems containsString="0" containsBlank="1" containsNumber="1" containsInteger="1" minValue="-1" maxValue="303"/>
    </cacheField>
    <cacheField name="Realized R" numFmtId="0">
      <sharedItems containsString="0" containsBlank="1" containsNumber="1" minValue="-4.04" maxValue="17.899999999999999"/>
    </cacheField>
    <cacheField name="Realized gains" numFmtId="0">
      <sharedItems containsString="0" containsBlank="1" containsNumber="1" minValue="-350054.40000000002" maxValue="278434.56"/>
    </cacheField>
    <cacheField name="Curncy" numFmtId="0">
      <sharedItems containsBlank="1"/>
    </cacheField>
    <cacheField name="winflag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in Hong" refreshedDate="45755.815499074073" createdVersion="8" refreshedVersion="8" minRefreshableVersion="3" recordCount="396" xr:uid="{2E4DD402-55DE-49EB-98AA-4DA26EFA5D88}">
  <cacheSource type="worksheet">
    <worksheetSource ref="A1:X1048576" sheet="Sample PNL (Jan-Feb2021 - Globa"/>
  </cacheSource>
  <cacheFields count="24">
    <cacheField name="Trade Count" numFmtId="0">
      <sharedItems containsString="0" containsBlank="1" containsNumber="1" containsInteger="1" minValue="1" maxValue="1" count="2">
        <n v="1"/>
        <m/>
      </sharedItems>
    </cacheField>
    <cacheField name="Ticker" numFmtId="0">
      <sharedItems containsBlank="1"/>
    </cacheField>
    <cacheField name="noiTicker" numFmtId="0">
      <sharedItems containsString="0" containsBlank="1" containsNumber="1" containsInteger="1" minValue="0" maxValue="1" count="3">
        <n v="1"/>
        <n v="0"/>
        <m/>
      </sharedItems>
    </cacheField>
    <cacheField name="Market" numFmtId="0">
      <sharedItems containsBlank="1" count="21">
        <s v="US"/>
        <s v="CN"/>
        <s v="UV"/>
        <s v="HK"/>
        <s v="IF"/>
        <s v="DC"/>
        <s v="GY"/>
        <s v="LN"/>
        <s v="SS"/>
        <s v="SW"/>
        <s v="FP"/>
        <s v="IM"/>
        <s v="H1"/>
        <s v="NA"/>
        <s v="PL"/>
        <s v="NO"/>
        <s v="BB"/>
        <s v="SM"/>
        <s v="FH"/>
        <s v="XH"/>
        <m/>
      </sharedItems>
    </cacheField>
    <cacheField name="Market Country" numFmtId="0">
      <sharedItems containsBlank="1" count="18">
        <s v="USA"/>
        <s v="Canada"/>
        <s v="Hong Kong"/>
        <e v="#N/A"/>
        <s v="Denmark"/>
        <s v="Germany"/>
        <s v="London"/>
        <s v="Sweden"/>
        <s v="Switzerland"/>
        <s v="France"/>
        <s v="Italy"/>
        <s v="Netherlands"/>
        <s v="Portugal"/>
        <s v="Norway"/>
        <s v="Belgium"/>
        <s v="Spain"/>
        <s v="Finland"/>
        <m/>
      </sharedItems>
    </cacheField>
    <cacheField name="ATR" numFmtId="0">
      <sharedItems containsString="0" containsBlank="1" containsNumber="1" minValue="2.7E-2" maxValue="503"/>
    </cacheField>
    <cacheField name="Reason" numFmtId="0">
      <sharedItems containsBlank="1"/>
    </cacheField>
    <cacheField name="Side" numFmtId="0">
      <sharedItems containsBlank="1" count="3">
        <s v="long"/>
        <s v="short"/>
        <m/>
      </sharedItems>
    </cacheField>
    <cacheField name="ATR(x)" numFmtId="0">
      <sharedItems containsString="0" containsBlank="1" containsNumber="1" minValue="1" maxValue="6"/>
    </cacheField>
    <cacheField name="ATR Used" numFmtId="0">
      <sharedItems containsString="0" containsBlank="1" containsNumber="1" minValue="0.04" maxValue="568"/>
    </cacheField>
    <cacheField name="Risk" numFmtId="0">
      <sharedItems containsString="0" containsBlank="1" containsNumber="1" containsInteger="1" minValue="800" maxValue="259202"/>
    </cacheField>
    <cacheField name="Position" numFmtId="0">
      <sharedItems containsString="0" containsBlank="1" containsNumber="1" minValue="11" maxValue="430763"/>
    </cacheField>
    <cacheField name="Position(R)" numFmtId="0">
      <sharedItems containsString="0" containsBlank="1" containsNumber="1" containsInteger="1" minValue="20" maxValue="431000"/>
    </cacheField>
    <cacheField name="Entry Price" numFmtId="0">
      <sharedItems containsString="0" containsBlank="1" containsNumber="1" minValue="0.87" maxValue="29884"/>
    </cacheField>
    <cacheField name="STOP LOSS PRICE" numFmtId="0">
      <sharedItems containsString="0" containsBlank="1" containsNumber="1" minValue="0.76" maxValue="30387"/>
    </cacheField>
    <cacheField name="Exit Price" numFmtId="0">
      <sharedItems containsString="0" containsBlank="1" containsNumber="1" minValue="0.71" maxValue="28838"/>
    </cacheField>
    <cacheField name="Entry Date" numFmtId="0">
      <sharedItems containsBlank="1"/>
    </cacheField>
    <cacheField name="Exit Date" numFmtId="0">
      <sharedItems containsBlank="1"/>
    </cacheField>
    <cacheField name="Holding Period" numFmtId="0">
      <sharedItems containsString="0" containsBlank="1" containsNumber="1" containsInteger="1" minValue="-1" maxValue="303"/>
    </cacheField>
    <cacheField name="Realized R" numFmtId="0">
      <sharedItems containsString="0" containsBlank="1" containsNumber="1" minValue="-4.04" maxValue="17.899999999999999"/>
    </cacheField>
    <cacheField name="Realized gains" numFmtId="0">
      <sharedItems containsString="0" containsBlank="1" containsNumber="1" minValue="-350054.40000000002" maxValue="278434.56"/>
    </cacheField>
    <cacheField name="Curncy" numFmtId="0">
      <sharedItems containsBlank="1"/>
    </cacheField>
    <cacheField name="winflag" numFmtId="0">
      <sharedItems containsString="0" containsBlank="1" containsNumber="1" containsInteger="1" minValue="0" maxValue="1" count="3">
        <n v="0"/>
        <n v="1"/>
        <m/>
      </sharedItems>
    </cacheField>
    <cacheField name="Hit Ratio" numFmtId="0" formula="winflag/'Trade Coun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in Hong" refreshedDate="45755.812093402776" createdVersion="8" refreshedVersion="8" minRefreshableVersion="3" recordCount="396" xr:uid="{B7961338-C0EB-4277-BF61-F13EB06EC9A4}">
  <cacheSource type="worksheet">
    <worksheetSource ref="I1:I1048576" sheet="Sample PNL (Jan-Feb2021 - Globa"/>
  </cacheSource>
  <cacheFields count="1">
    <cacheField name="Side" numFmtId="0">
      <sharedItems containsBlank="1" count="3">
        <s v="long"/>
        <s v="sho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in Hong" refreshedDate="45756.147087152778" createdVersion="8" refreshedVersion="8" minRefreshableVersion="3" recordCount="395" xr:uid="{1F079904-94F3-4859-9B6A-4DF7B9119FDC}">
  <cacheSource type="worksheet">
    <worksheetSource ref="A1:AW396" sheet="Sample PNL (Jan-Feb2021 - Globa"/>
  </cacheSource>
  <cacheFields count="49">
    <cacheField name="Trade Count" numFmtId="0">
      <sharedItems containsSemiMixedTypes="0" containsString="0" containsNumber="1" containsInteger="1" minValue="1" maxValue="1"/>
    </cacheField>
    <cacheField name="Ticker" numFmtId="0">
      <sharedItems/>
    </cacheField>
    <cacheField name="noiTicker" numFmtId="0">
      <sharedItems containsSemiMixedTypes="0" containsString="0" containsNumber="1" containsInteger="1" minValue="0" maxValue="1"/>
    </cacheField>
    <cacheField name="Market" numFmtId="0">
      <sharedItems/>
    </cacheField>
    <cacheField name="Market Country" numFmtId="0">
      <sharedItems count="17">
        <s v="USA"/>
        <s v="Canada"/>
        <s v="Hong Kong"/>
        <e v="#N/A"/>
        <s v="Denmark"/>
        <s v="Germany"/>
        <s v="London"/>
        <s v="Sweden"/>
        <s v="Switzerland"/>
        <s v="France"/>
        <s v="Italy"/>
        <s v="Netherlands"/>
        <s v="Portugal"/>
        <s v="Norway"/>
        <s v="Belgium"/>
        <s v="Spain"/>
        <s v="Finland"/>
      </sharedItems>
    </cacheField>
    <cacheField name="MCnoUV" numFmtId="0">
      <sharedItems count="18">
        <s v="USA"/>
        <s v="Canada"/>
        <s v="x"/>
        <s v="Hong Kong"/>
        <e v="#N/A"/>
        <s v="Denmark"/>
        <s v="Germany"/>
        <s v="London"/>
        <s v="Sweden"/>
        <s v="Switzerland"/>
        <s v="France"/>
        <s v="Italy"/>
        <s v="Netherlands"/>
        <s v="Portugal"/>
        <s v="Norway"/>
        <s v="Belgium"/>
        <s v="Spain"/>
        <s v="Finland"/>
      </sharedItems>
    </cacheField>
    <cacheField name="ATR" numFmtId="0">
      <sharedItems containsSemiMixedTypes="0" containsString="0" containsNumber="1" minValue="2.7E-2" maxValue="503"/>
    </cacheField>
    <cacheField name="Reason" numFmtId="0">
      <sharedItems containsBlank="1"/>
    </cacheField>
    <cacheField name="Side" numFmtId="0">
      <sharedItems count="2">
        <s v="long"/>
        <s v="short"/>
      </sharedItems>
    </cacheField>
    <cacheField name="ATR(x)" numFmtId="0">
      <sharedItems containsSemiMixedTypes="0" containsString="0" containsNumber="1" minValue="1" maxValue="6"/>
    </cacheField>
    <cacheField name="ATR Used" numFmtId="0">
      <sharedItems containsSemiMixedTypes="0" containsString="0" containsNumber="1" minValue="0.04" maxValue="568"/>
    </cacheField>
    <cacheField name="Risk" numFmtId="0">
      <sharedItems containsSemiMixedTypes="0" containsString="0" containsNumber="1" containsInteger="1" minValue="800" maxValue="259202"/>
    </cacheField>
    <cacheField name="Position" numFmtId="0">
      <sharedItems containsSemiMixedTypes="0" containsString="0" containsNumber="1" minValue="11" maxValue="430763"/>
    </cacheField>
    <cacheField name="Position(R)" numFmtId="0">
      <sharedItems containsSemiMixedTypes="0" containsString="0" containsNumber="1" containsInteger="1" minValue="20" maxValue="431000"/>
    </cacheField>
    <cacheField name="Entry Price" numFmtId="0">
      <sharedItems containsSemiMixedTypes="0" containsString="0" containsNumber="1" minValue="0.87" maxValue="29884"/>
    </cacheField>
    <cacheField name="STOP LOSS PRICE" numFmtId="0">
      <sharedItems containsSemiMixedTypes="0" containsString="0" containsNumber="1" minValue="0.76" maxValue="30387"/>
    </cacheField>
    <cacheField name="Exit Price" numFmtId="0">
      <sharedItems containsSemiMixedTypes="0" containsString="0" containsNumber="1" minValue="0.71" maxValue="28838"/>
    </cacheField>
    <cacheField name="Entry Date" numFmtId="0">
      <sharedItems/>
    </cacheField>
    <cacheField name="Exit Date" numFmtId="0">
      <sharedItems/>
    </cacheField>
    <cacheField name="Holding Period" numFmtId="0">
      <sharedItems containsSemiMixedTypes="0" containsString="0" containsNumber="1" containsInteger="1" minValue="-1" maxValue="303"/>
    </cacheField>
    <cacheField name="Realized R" numFmtId="0">
      <sharedItems containsSemiMixedTypes="0" containsString="0" containsNumber="1" minValue="-4.04" maxValue="17.899999999999999"/>
    </cacheField>
    <cacheField name="Realized gains" numFmtId="0">
      <sharedItems containsSemiMixedTypes="0" containsString="0" containsNumber="1" minValue="-350054.40000000002" maxValue="278434.56"/>
    </cacheField>
    <cacheField name="Curncy" numFmtId="0">
      <sharedItems/>
    </cacheField>
    <cacheField name="winflag" numFmtId="0">
      <sharedItems containsSemiMixedTypes="0" containsString="0" containsNumber="1" containsInteger="1" minValue="0" maxValue="1"/>
    </cacheField>
    <cacheField name="Day1R" numFmtId="2">
      <sharedItems containsSemiMixedTypes="0" containsString="0" containsNumber="1" minValue="-11.320066666666666" maxValue="14.295689999999999"/>
    </cacheField>
    <cacheField name="Day 2 Date" numFmtId="0">
      <sharedItems/>
    </cacheField>
    <cacheField name="Day 2 High" numFmtId="0">
      <sharedItems containsSemiMixedTypes="0" containsString="0" containsNumber="1" minValue="0.9" maxValue="29663"/>
    </cacheField>
    <cacheField name="Day 2 Low" numFmtId="0">
      <sharedItems containsSemiMixedTypes="0" containsString="0" containsNumber="1" minValue="0.9" maxValue="29663"/>
    </cacheField>
    <cacheField name="Day 2 Open" numFmtId="0">
      <sharedItems containsSemiMixedTypes="0" containsString="0" containsNumber="1" minValue="0.83199999999999996" maxValue="29455"/>
    </cacheField>
    <cacheField name="Day 2 Close" numFmtId="0">
      <sharedItems containsSemiMixedTypes="0" containsString="0" containsNumber="1" minValue="0.81499999999999995" maxValue="29279"/>
    </cacheField>
    <cacheField name="Day2 R" numFmtId="2">
      <sharedItems containsSemiMixedTypes="0" containsString="0" containsNumber="1" minValue="-16.280799999999999" maxValue="15.138550000000002"/>
    </cacheField>
    <cacheField name="Day 3 Date" numFmtId="0">
      <sharedItems/>
    </cacheField>
    <cacheField name="Day 3 High" numFmtId="0">
      <sharedItems containsSemiMixedTypes="0" containsString="0" containsNumber="1" minValue="0.93" maxValue="29905"/>
    </cacheField>
    <cacheField name="Day 3 low" numFmtId="0">
      <sharedItems containsSemiMixedTypes="0" containsString="0" containsNumber="1" minValue="0.93" maxValue="29905"/>
    </cacheField>
    <cacheField name="Day 3 open" numFmtId="0">
      <sharedItems containsSemiMixedTypes="0" containsString="0" containsNumber="1" minValue="0.91" maxValue="29293"/>
    </cacheField>
    <cacheField name="Day 3 close" numFmtId="0">
      <sharedItems containsSemiMixedTypes="0" containsString="0" containsNumber="1" minValue="0.92" maxValue="29614"/>
    </cacheField>
    <cacheField name="Day3R" numFmtId="2">
      <sharedItems containsSemiMixedTypes="0" containsString="0" containsNumber="1" minValue="-10.793550000000002" maxValue="15.876700000000001"/>
    </cacheField>
    <cacheField name="Day 4 Date" numFmtId="0">
      <sharedItems containsBlank="1"/>
    </cacheField>
    <cacheField name="Day 4 High" numFmtId="0">
      <sharedItems containsString="0" containsBlank="1" containsNumber="1" minValue="0.94" maxValue="29977"/>
    </cacheField>
    <cacheField name="Day 4 low" numFmtId="0">
      <sharedItems containsString="0" containsBlank="1" containsNumber="1" minValue="0.94" maxValue="29977"/>
    </cacheField>
    <cacheField name="Day 4 open" numFmtId="0">
      <sharedItems containsString="0" containsBlank="1" containsNumber="1" minValue="0.93" maxValue="29608"/>
    </cacheField>
    <cacheField name="Day 4 close" numFmtId="0">
      <sharedItems containsString="0" containsBlank="1" containsNumber="1" minValue="0.91010000000000002" maxValue="29892"/>
    </cacheField>
    <cacheField name="Day4R" numFmtId="2">
      <sharedItems containsSemiMixedTypes="0" containsString="0" containsNumber="1" minValue="-18.359200000000001" maxValue="96.362698310331481"/>
    </cacheField>
    <cacheField name="Day 5 Date" numFmtId="0">
      <sharedItems containsBlank="1"/>
    </cacheField>
    <cacheField name="Day 5 High" numFmtId="0">
      <sharedItems containsString="0" containsBlank="1" containsNumber="1" minValue="0.94" maxValue="30143"/>
    </cacheField>
    <cacheField name="Day 5 low" numFmtId="0">
      <sharedItems containsString="0" containsBlank="1" containsNumber="1" minValue="0.94" maxValue="30143"/>
    </cacheField>
    <cacheField name="Day 5 open" numFmtId="0">
      <sharedItems containsString="0" containsBlank="1" containsNumber="1" minValue="0.94" maxValue="29898"/>
    </cacheField>
    <cacheField name="Day 5 close" numFmtId="0">
      <sharedItems containsString="0" containsBlank="1" containsNumber="1" minValue="0.93" maxValue="29915"/>
    </cacheField>
    <cacheField name="Day5R" numFmtId="2">
      <sharedItems containsSemiMixedTypes="0" containsString="0" containsNumber="1" minValue="-11.642619999999997" maxValue="96.3626983103314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in Hong" refreshedDate="45756.805377662036" createdVersion="8" refreshedVersion="8" minRefreshableVersion="3" recordCount="395" xr:uid="{396E9738-7C0E-49D4-8F2E-95610A0ECCA4}">
  <cacheSource type="worksheet">
    <worksheetSource ref="A1:O396" sheet="data extract w 1R"/>
  </cacheSource>
  <cacheFields count="15">
    <cacheField name="Market Country" numFmtId="0">
      <sharedItems count="17">
        <s v="USA"/>
        <s v="Canada"/>
        <s v="Hong Kong"/>
        <e v="#N/A"/>
        <s v="Denmark"/>
        <s v="Germany"/>
        <s v="London"/>
        <s v="Sweden"/>
        <s v="Switzerland"/>
        <s v="France"/>
        <s v="Italy"/>
        <s v="Netherlands"/>
        <s v="Portugal"/>
        <s v="Norway"/>
        <s v="Belgium"/>
        <s v="Spain"/>
        <s v="Finland"/>
      </sharedItems>
    </cacheField>
    <cacheField name="Side" numFmtId="0">
      <sharedItems/>
    </cacheField>
    <cacheField name="ATR" numFmtId="0">
      <sharedItems containsSemiMixedTypes="0" containsString="0" containsNumber="1" minValue="2.7E-2" maxValue="503"/>
    </cacheField>
    <cacheField name="ATR(x)" numFmtId="0">
      <sharedItems containsSemiMixedTypes="0" containsString="0" containsNumber="1" minValue="1" maxValue="6"/>
    </cacheField>
    <cacheField name="Risk" numFmtId="0">
      <sharedItems containsSemiMixedTypes="0" containsString="0" containsNumber="1" containsInteger="1" minValue="800" maxValue="259202"/>
    </cacheField>
    <cacheField name="Position(R)" numFmtId="0">
      <sharedItems containsSemiMixedTypes="0" containsString="0" containsNumber="1" containsInteger="1" minValue="20" maxValue="431000"/>
    </cacheField>
    <cacheField name="position(new)" numFmtId="2">
      <sharedItems containsSemiMixedTypes="0" containsString="0" containsNumber="1" minValue="11.406558672461477" maxValue="861518.51851851854"/>
    </cacheField>
    <cacheField name="Entry Price" numFmtId="0">
      <sharedItems containsSemiMixedTypes="0" containsString="0" containsNumber="1" minValue="0.87" maxValue="29884"/>
    </cacheField>
    <cacheField name="STOP LOSS PRICE" numFmtId="0">
      <sharedItems containsSemiMixedTypes="0" containsString="0" containsNumber="1" minValue="0.76" maxValue="30387"/>
    </cacheField>
    <cacheField name="STOP LOSS PRICE(new)" numFmtId="0">
      <sharedItems containsSemiMixedTypes="0" containsString="0" containsNumber="1" minValue="0.89700000000000002" maxValue="30387"/>
    </cacheField>
    <cacheField name="Exit Price" numFmtId="0">
      <sharedItems containsSemiMixedTypes="0" containsString="0" containsNumber="1" minValue="0.71" maxValue="28838"/>
    </cacheField>
    <cacheField name="Realized R" numFmtId="0">
      <sharedItems containsSemiMixedTypes="0" containsString="0" containsNumber="1" minValue="-4.04" maxValue="17.899999999999999"/>
    </cacheField>
    <cacheField name="Realized R(new)" numFmtId="2">
      <sharedItems containsSemiMixedTypes="0" containsString="0" containsNumber="1" minValue="-8.6000000000000068" maxValue="26.418604651162791"/>
    </cacheField>
    <cacheField name="Realized gains" numFmtId="0">
      <sharedItems containsSemiMixedTypes="0" containsString="0" containsNumber="1" minValue="-350054.40000000002" maxValue="278434.56"/>
    </cacheField>
    <cacheField name="Realized gains(new)" numFmtId="2">
      <sharedItems containsSemiMixedTypes="0" containsString="0" containsNumber="1" minValue="-700104.97854077269" maxValue="556197.645809859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x v="0"/>
    <s v="TAN US Equity"/>
    <x v="0"/>
    <x v="0"/>
    <x v="0"/>
    <n v="5.01"/>
    <s v="AH+"/>
    <x v="0"/>
    <n v="1"/>
    <n v="5.01"/>
    <n v="2000"/>
    <n v="399.2"/>
    <n v="400"/>
    <n v="121.63"/>
    <n v="116.62"/>
    <n v="113.86"/>
    <s v="07-01-2021"/>
    <s v="11-01-2021"/>
    <n v="4"/>
    <n v="-1.55"/>
    <n v="-3109"/>
    <s v="USD"/>
    <x v="0"/>
  </r>
  <r>
    <x v="0"/>
    <s v="ARKK US Equity"/>
    <x v="0"/>
    <x v="0"/>
    <x v="0"/>
    <n v="4.83"/>
    <s v="reduce"/>
    <x v="0"/>
    <n v="2"/>
    <n v="9.66"/>
    <n v="2000"/>
    <n v="207.04"/>
    <n v="207"/>
    <n v="131.16"/>
    <n v="121.5"/>
    <n v="140.18"/>
    <s v="07-01-2021"/>
    <s v="11-01-2021"/>
    <n v="4"/>
    <n v="0.93"/>
    <n v="1867.14"/>
    <s v="USD"/>
    <x v="1"/>
  </r>
  <r>
    <x v="0"/>
    <s v="GBTC US Equity"/>
    <x v="0"/>
    <x v="0"/>
    <x v="0"/>
    <n v="0.86"/>
    <s v="HEDGE"/>
    <x v="0"/>
    <n v="1.5"/>
    <n v="1.29"/>
    <n v="2000"/>
    <n v="1552.19"/>
    <n v="1576"/>
    <n v="14.74"/>
    <n v="13.45"/>
    <n v="37.46"/>
    <s v="05-11-2020"/>
    <s v="11-01-2021"/>
    <n v="67"/>
    <n v="17.899999999999999"/>
    <n v="35806.720000000001"/>
    <s v="USD"/>
    <x v="1"/>
  </r>
  <r>
    <x v="0"/>
    <s v="NIO US Equity"/>
    <x v="0"/>
    <x v="0"/>
    <x v="0"/>
    <n v="2.93"/>
    <s v="AH+"/>
    <x v="0"/>
    <n v="2.5"/>
    <n v="7.33"/>
    <n v="2000"/>
    <n v="273.04000000000002"/>
    <n v="273"/>
    <n v="51.29"/>
    <n v="43.97"/>
    <n v="61.5"/>
    <s v="04-01-2021"/>
    <s v="11-01-2021"/>
    <n v="7"/>
    <n v="1.39"/>
    <n v="2787.33"/>
    <s v="USD"/>
    <x v="1"/>
  </r>
  <r>
    <x v="0"/>
    <s v="QBTC CN Equity"/>
    <x v="0"/>
    <x v="1"/>
    <x v="1"/>
    <n v="2.52"/>
    <s v="reduced"/>
    <x v="0"/>
    <n v="1"/>
    <n v="2.52"/>
    <n v="9000"/>
    <n v="3571.43"/>
    <n v="2598"/>
    <n v="26.5"/>
    <n v="23.98"/>
    <n v="54.62"/>
    <s v="17-11-2020"/>
    <s v="11-01-2021"/>
    <n v="55"/>
    <n v="8.1199999999999992"/>
    <n v="73042.77"/>
    <s v="CAD"/>
    <x v="1"/>
  </r>
  <r>
    <x v="0"/>
    <s v="BILI US Equity"/>
    <x v="0"/>
    <x v="0"/>
    <x v="0"/>
    <n v="6.75"/>
    <s v="AH+"/>
    <x v="0"/>
    <n v="2"/>
    <n v="13.49"/>
    <n v="2500"/>
    <n v="185.32"/>
    <n v="186"/>
    <n v="99.2"/>
    <n v="85.71"/>
    <n v="119.31"/>
    <s v="05-01-2021"/>
    <s v="11-01-2021"/>
    <n v="6"/>
    <n v="1.5"/>
    <n v="3740.46"/>
    <s v="USD"/>
    <x v="1"/>
  </r>
  <r>
    <x v="0"/>
    <s v="JD US Equity"/>
    <x v="0"/>
    <x v="0"/>
    <x v="0"/>
    <n v="3.37"/>
    <s v="AH+"/>
    <x v="0"/>
    <n v="2"/>
    <n v="6.75"/>
    <n v="1500"/>
    <n v="222.33"/>
    <n v="222"/>
    <n v="86.28"/>
    <n v="79.53"/>
    <n v="90.44"/>
    <s v="01-12-2020"/>
    <s v="11-01-2021"/>
    <n v="41"/>
    <n v="0.62"/>
    <n v="923.52"/>
    <s v="USD"/>
    <x v="1"/>
  </r>
  <r>
    <x v="0"/>
    <s v="PEN US Equity"/>
    <x v="0"/>
    <x v="0"/>
    <x v="0"/>
    <n v="12.3"/>
    <s v="x2"/>
    <x v="1"/>
    <n v="3"/>
    <n v="36.9"/>
    <n v="3000"/>
    <n v="81.3"/>
    <n v="162"/>
    <n v="192.53"/>
    <n v="229.43"/>
    <n v="219"/>
    <s v="02-12-2020"/>
    <s v="11-01-2021"/>
    <n v="40"/>
    <n v="-1.43"/>
    <n v="-4288.1400000000003"/>
    <s v="USD"/>
    <x v="0"/>
  </r>
  <r>
    <x v="0"/>
    <s v="ZOM US Equity"/>
    <x v="0"/>
    <x v="0"/>
    <x v="0"/>
    <n v="0.17"/>
    <s v="TA"/>
    <x v="1"/>
    <n v="3"/>
    <n v="0.51"/>
    <n v="2000"/>
    <n v="3921.57"/>
    <n v="4000"/>
    <n v="1.24"/>
    <n v="1.75"/>
    <n v="0.98"/>
    <s v="12-01-2021"/>
    <s v="11-01-2021"/>
    <n v="-1"/>
    <n v="0.53"/>
    <n v="1056"/>
    <s v="USD"/>
    <x v="1"/>
  </r>
  <r>
    <x v="0"/>
    <s v="CLBS US Equity"/>
    <x v="0"/>
    <x v="0"/>
    <x v="0"/>
    <n v="0.4"/>
    <s v="TA"/>
    <x v="1"/>
    <n v="2"/>
    <n v="0.8"/>
    <n v="2000"/>
    <n v="2500"/>
    <n v="2500"/>
    <n v="3.41"/>
    <n v="4.21"/>
    <n v="3.61"/>
    <s v="20-01-2021"/>
    <s v="20-01-2021"/>
    <n v="0"/>
    <n v="-0.25"/>
    <n v="-506"/>
    <s v="USD"/>
    <x v="0"/>
  </r>
  <r>
    <x v="0"/>
    <s v="CRSR US Equity"/>
    <x v="0"/>
    <x v="0"/>
    <x v="0"/>
    <n v="3.3"/>
    <s v="XR+"/>
    <x v="0"/>
    <n v="1"/>
    <n v="3.3"/>
    <n v="2500"/>
    <n v="757.58"/>
    <n v="757"/>
    <n v="39.19"/>
    <n v="35.89"/>
    <n v="35.97"/>
    <s v="19-01-2021"/>
    <s v="20-01-2021"/>
    <n v="1"/>
    <n v="-0.97"/>
    <n v="-2437.09"/>
    <s v="USD"/>
    <x v="0"/>
  </r>
  <r>
    <x v="0"/>
    <s v="IQ US Equity"/>
    <x v="0"/>
    <x v="0"/>
    <x v="0"/>
    <n v="0.72"/>
    <s v="BR-(MS)"/>
    <x v="1"/>
    <n v="1.5"/>
    <n v="1.07"/>
    <n v="2000"/>
    <n v="1861.16"/>
    <n v="1861"/>
    <n v="18.97"/>
    <n v="20.04"/>
    <n v="20.64"/>
    <s v="12-01-2021"/>
    <s v="20-01-2021"/>
    <n v="8"/>
    <n v="-1.56"/>
    <n v="-3113.08"/>
    <s v="USD"/>
    <x v="0"/>
  </r>
  <r>
    <x v="0"/>
    <s v="LAC CN Equity"/>
    <x v="0"/>
    <x v="1"/>
    <x v="1"/>
    <n v="3.6"/>
    <s v="DEAL"/>
    <x v="1"/>
    <n v="1"/>
    <n v="3.6"/>
    <n v="4000"/>
    <n v="1111.1099999999999"/>
    <n v="1000"/>
    <n v="29.53"/>
    <n v="33.130000000000003"/>
    <n v="28.13"/>
    <s v="20-01-2021"/>
    <s v="20-01-2021"/>
    <n v="0"/>
    <n v="0.35"/>
    <n v="1400"/>
    <s v="CAD"/>
    <x v="1"/>
  </r>
  <r>
    <x v="0"/>
    <s v="LAC US Equity"/>
    <x v="0"/>
    <x v="0"/>
    <x v="0"/>
    <n v="2.81"/>
    <s v="DEAL"/>
    <x v="0"/>
    <n v="1"/>
    <n v="2.81"/>
    <n v="3000"/>
    <n v="1067.24"/>
    <n v="1000"/>
    <n v="22"/>
    <n v="19.190000000000001"/>
    <n v="22.23"/>
    <s v="20-01-2021"/>
    <s v="20-01-2021"/>
    <n v="0"/>
    <n v="0.08"/>
    <n v="230"/>
    <s v="USD"/>
    <x v="1"/>
  </r>
  <r>
    <x v="0"/>
    <s v="CLBS US Equity"/>
    <x v="0"/>
    <x v="0"/>
    <x v="0"/>
    <n v="0.4"/>
    <m/>
    <x v="0"/>
    <n v="2"/>
    <n v="0.8"/>
    <n v="2000"/>
    <n v="2500"/>
    <n v="2500"/>
    <n v="3.61"/>
    <n v="2.81"/>
    <n v="2.72"/>
    <s v="20-01-2021"/>
    <s v="21-01-2021"/>
    <n v="1"/>
    <n v="-1.1100000000000001"/>
    <n v="-2225"/>
    <s v="USD"/>
    <x v="0"/>
  </r>
  <r>
    <x v="0"/>
    <s v="EXPR US Equity"/>
    <x v="0"/>
    <x v="0"/>
    <x v="0"/>
    <n v="0.42"/>
    <m/>
    <x v="1"/>
    <n v="2"/>
    <n v="0.84"/>
    <n v="2000"/>
    <n v="2380.9499999999998"/>
    <n v="2381"/>
    <n v="3.41"/>
    <n v="4.25"/>
    <n v="3.2"/>
    <s v="25-01-2021"/>
    <s v="25-01-2021"/>
    <n v="0"/>
    <n v="0.26"/>
    <n v="514.77"/>
    <s v="USD"/>
    <x v="1"/>
  </r>
  <r>
    <x v="0"/>
    <s v="QBTC CN Equity"/>
    <x v="0"/>
    <x v="1"/>
    <x v="1"/>
    <n v="7.39"/>
    <s v="reduced (prev)"/>
    <x v="0"/>
    <n v="1.5"/>
    <n v="11.09"/>
    <n v="10000"/>
    <n v="902"/>
    <n v="902"/>
    <n v="26.5"/>
    <n v="15.41"/>
    <n v="48.9"/>
    <s v="17-11-2020"/>
    <s v="25-01-2021"/>
    <n v="69"/>
    <n v="2.02"/>
    <n v="20204.8"/>
    <s v="CAD"/>
    <x v="1"/>
  </r>
  <r>
    <x v="0"/>
    <s v="VYNE US Equity"/>
    <x v="0"/>
    <x v="0"/>
    <x v="0"/>
    <n v="0.09"/>
    <s v="reduce"/>
    <x v="0"/>
    <n v="6"/>
    <n v="0.54"/>
    <n v="2000"/>
    <n v="3703.7"/>
    <n v="3921"/>
    <n v="2.91"/>
    <n v="2.37"/>
    <n v="2.58"/>
    <s v="25-01-2021"/>
    <s v="25-01-2021"/>
    <n v="0"/>
    <n v="-0.65"/>
    <n v="-1293.93"/>
    <s v="USD"/>
    <x v="0"/>
  </r>
  <r>
    <x v="0"/>
    <s v="VYNE US Equity"/>
    <x v="0"/>
    <x v="0"/>
    <x v="0"/>
    <n v="0.09"/>
    <s v="AH+"/>
    <x v="0"/>
    <n v="3"/>
    <n v="0.26"/>
    <n v="2000"/>
    <n v="7843.14"/>
    <n v="3922"/>
    <n v="2.91"/>
    <n v="2.66"/>
    <n v="2.62"/>
    <s v="25-01-2021"/>
    <s v="25-01-2021"/>
    <n v="0"/>
    <n v="-0.56000000000000005"/>
    <n v="-1129.54"/>
    <s v="USD"/>
    <x v="0"/>
  </r>
  <r>
    <x v="0"/>
    <s v="KOSS US Equity"/>
    <x v="0"/>
    <x v="0"/>
    <x v="0"/>
    <n v="1.41"/>
    <m/>
    <x v="1"/>
    <n v="2"/>
    <n v="2.82"/>
    <n v="2500"/>
    <n v="886.52"/>
    <n v="866"/>
    <n v="11"/>
    <n v="13.82"/>
    <n v="9.33"/>
    <s v="26-01-2021"/>
    <s v="26-01-2021"/>
    <n v="0"/>
    <n v="0.57999999999999996"/>
    <n v="1446.22"/>
    <s v="USD"/>
    <x v="1"/>
  </r>
  <r>
    <x v="0"/>
    <s v="BYND US Equity"/>
    <x v="0"/>
    <x v="0"/>
    <x v="0"/>
    <n v="15.57"/>
    <m/>
    <x v="1"/>
    <n v="2"/>
    <n v="31.14"/>
    <n v="2500"/>
    <n v="80.28"/>
    <n v="80"/>
    <n v="182.8"/>
    <n v="213.94"/>
    <n v="197.59"/>
    <s v="27-01-2021"/>
    <s v="27-01-2021"/>
    <n v="0"/>
    <n v="-0.47"/>
    <n v="-1183.26"/>
    <s v="USD"/>
    <x v="0"/>
  </r>
  <r>
    <x v="0"/>
    <s v="GBTC UV Equity"/>
    <x v="0"/>
    <x v="2"/>
    <x v="0"/>
    <n v="1.57"/>
    <s v="TA"/>
    <x v="0"/>
    <n v="1.5"/>
    <n v="2.36"/>
    <n v="3000"/>
    <n v="1273.8900000000001"/>
    <n v="1273"/>
    <n v="22.6"/>
    <n v="20.25"/>
    <n v="31.36"/>
    <s v="30-11-2020"/>
    <s v="27-01-2021"/>
    <n v="58"/>
    <n v="3.72"/>
    <n v="11152.75"/>
    <s v="USD"/>
    <x v="1"/>
  </r>
  <r>
    <x v="0"/>
    <s v="LLY US Equity"/>
    <x v="0"/>
    <x v="0"/>
    <x v="0"/>
    <n v="5.34"/>
    <s v="AH+"/>
    <x v="0"/>
    <n v="2"/>
    <n v="10.68"/>
    <n v="3000"/>
    <n v="280.89999999999998"/>
    <n v="281"/>
    <n v="186.24"/>
    <n v="175.56"/>
    <n v="207.57"/>
    <s v="11-01-2021"/>
    <s v="27-01-2021"/>
    <n v="16"/>
    <n v="2"/>
    <n v="5994.35"/>
    <s v="USD"/>
    <x v="1"/>
  </r>
  <r>
    <x v="0"/>
    <s v="MS US Equity"/>
    <x v="0"/>
    <x v="0"/>
    <x v="0"/>
    <n v="2.31"/>
    <m/>
    <x v="1"/>
    <n v="2"/>
    <n v="4.62"/>
    <n v="2000"/>
    <n v="432.6"/>
    <n v="432"/>
    <n v="76.17"/>
    <n v="80.790000000000006"/>
    <n v="68.42"/>
    <s v="20-01-2021"/>
    <s v="27-01-2021"/>
    <n v="7"/>
    <n v="1.67"/>
    <n v="3348"/>
    <s v="USD"/>
    <x v="1"/>
  </r>
  <r>
    <x v="0"/>
    <s v="PLTR US Equity"/>
    <x v="0"/>
    <x v="0"/>
    <x v="0"/>
    <n v="1.77"/>
    <s v="TA"/>
    <x v="0"/>
    <n v="1.5"/>
    <n v="2.66"/>
    <n v="2000"/>
    <n v="753.3"/>
    <n v="753"/>
    <n v="27.88"/>
    <n v="25.23"/>
    <n v="33.53"/>
    <s v="15-01-2021"/>
    <s v="27-01-2021"/>
    <n v="12"/>
    <n v="2.13"/>
    <n v="4250.38"/>
    <s v="USD"/>
    <x v="1"/>
  </r>
  <r>
    <x v="0"/>
    <s v="NAKD US Equity"/>
    <x v="0"/>
    <x v="0"/>
    <x v="0"/>
    <n v="0.27"/>
    <s v="RH"/>
    <x v="0"/>
    <n v="3"/>
    <n v="0.8"/>
    <n v="2000"/>
    <n v="2496.88"/>
    <n v="2500"/>
    <n v="2.62"/>
    <n v="1.82"/>
    <n v="1.65"/>
    <s v="28-01-2021"/>
    <s v="28-01-2021"/>
    <n v="0"/>
    <n v="-1.21"/>
    <n v="-2425"/>
    <s v="USD"/>
    <x v="0"/>
  </r>
  <r>
    <x v="0"/>
    <s v="SNDL US Equity"/>
    <x v="0"/>
    <x v="0"/>
    <x v="0"/>
    <n v="0.15"/>
    <s v="RH"/>
    <x v="0"/>
    <n v="3"/>
    <n v="0.44"/>
    <n v="2000"/>
    <n v="4535.1499999999996"/>
    <n v="4600"/>
    <n v="1.2"/>
    <n v="0.76"/>
    <n v="0.71"/>
    <s v="28-01-2021"/>
    <s v="28-01-2021"/>
    <n v="0"/>
    <n v="-1.1399999999999999"/>
    <n v="-2275.16"/>
    <s v="USD"/>
    <x v="0"/>
  </r>
  <r>
    <x v="0"/>
    <s v="GME US Equity"/>
    <x v="0"/>
    <x v="0"/>
    <x v="0"/>
    <n v="84.97"/>
    <m/>
    <x v="0"/>
    <n v="1"/>
    <n v="84.97"/>
    <n v="3000"/>
    <n v="35.31"/>
    <n v="32"/>
    <n v="334.99"/>
    <n v="250.02"/>
    <n v="319.27999999999997"/>
    <s v="29-01-2021"/>
    <s v="29-01-2021"/>
    <n v="0"/>
    <n v="-0.17"/>
    <n v="-502.62"/>
    <s v="USD"/>
    <x v="0"/>
  </r>
  <r>
    <x v="0"/>
    <s v="LLY US Equity"/>
    <x v="0"/>
    <x v="0"/>
    <x v="0"/>
    <n v="5.5"/>
    <m/>
    <x v="0"/>
    <n v="2"/>
    <n v="11"/>
    <n v="2500"/>
    <n v="227.27"/>
    <n v="254"/>
    <n v="211.3"/>
    <n v="200.3"/>
    <n v="204.89"/>
    <s v="29-01-2021"/>
    <s v="29-01-2021"/>
    <n v="0"/>
    <n v="-0.65"/>
    <n v="-1628.67"/>
    <s v="USD"/>
    <x v="0"/>
  </r>
  <r>
    <x v="0"/>
    <s v="LLY US Equity"/>
    <x v="0"/>
    <x v="0"/>
    <x v="0"/>
    <n v="5.5"/>
    <s v="reduce"/>
    <x v="0"/>
    <n v="2"/>
    <n v="11"/>
    <n v="2500"/>
    <n v="227.27"/>
    <n v="200"/>
    <n v="211.3"/>
    <n v="200.3"/>
    <n v="206.25"/>
    <s v="29-01-2021"/>
    <s v="29-01-2021"/>
    <n v="0"/>
    <n v="-0.4"/>
    <n v="-1010"/>
    <s v="USD"/>
    <x v="0"/>
  </r>
  <r>
    <x v="0"/>
    <s v="6123 HK Equity"/>
    <x v="0"/>
    <x v="3"/>
    <x v="2"/>
    <n v="0.26500000000000001"/>
    <s v="QR+"/>
    <x v="0"/>
    <n v="3"/>
    <n v="0.8"/>
    <n v="15506"/>
    <n v="19504"/>
    <n v="20000"/>
    <n v="5.74"/>
    <n v="4.95"/>
    <n v="5.76"/>
    <s v="05-01-2025"/>
    <s v="05-01-2025"/>
    <n v="0"/>
    <n v="0.02"/>
    <n v="380"/>
    <s v="HKD"/>
    <x v="1"/>
  </r>
  <r>
    <x v="0"/>
    <s v="1913 HK Equity"/>
    <x v="0"/>
    <x v="3"/>
    <x v="2"/>
    <n v="2.2250000000000001"/>
    <s v="BR-(SG)"/>
    <x v="1"/>
    <n v="2"/>
    <n v="4.45"/>
    <n v="15506"/>
    <n v="3485"/>
    <n v="3500"/>
    <n v="48.72"/>
    <n v="53.17"/>
    <n v="46.9"/>
    <s v="06-01-2025"/>
    <s v="08-01-2025"/>
    <n v="2"/>
    <n v="0.41"/>
    <n v="6374.9"/>
    <s v="HKD"/>
    <x v="1"/>
  </r>
  <r>
    <x v="0"/>
    <s v="2888 HK Equity"/>
    <x v="0"/>
    <x v="3"/>
    <x v="2"/>
    <n v="1.0900000000000001"/>
    <s v="TA"/>
    <x v="1"/>
    <n v="2"/>
    <n v="2.1800000000000002"/>
    <n v="15506"/>
    <n v="7113"/>
    <n v="7100"/>
    <n v="53.5"/>
    <n v="55.68"/>
    <n v="54"/>
    <s v="07-01-2025"/>
    <s v="08-01-2025"/>
    <n v="1"/>
    <n v="-0.23"/>
    <n v="-3550"/>
    <s v="HKD"/>
    <x v="0"/>
  </r>
  <r>
    <x v="0"/>
    <s v="3888 HK Equity"/>
    <x v="0"/>
    <x v="3"/>
    <x v="2"/>
    <n v="2.78"/>
    <s v="AH-"/>
    <x v="1"/>
    <n v="2"/>
    <n v="5.56"/>
    <n v="15506"/>
    <n v="2789"/>
    <n v="3000"/>
    <n v="53.85"/>
    <n v="59.41"/>
    <n v="57.97"/>
    <s v="06-01-2025"/>
    <s v="08-01-2025"/>
    <n v="2"/>
    <n v="-0.8"/>
    <n v="-12348"/>
    <s v="HKD"/>
    <x v="0"/>
  </r>
  <r>
    <x v="0"/>
    <s v="6666 HK Equity"/>
    <x v="0"/>
    <x v="3"/>
    <x v="2"/>
    <n v="0.38900000000000001"/>
    <s v="reduce"/>
    <x v="0"/>
    <n v="6"/>
    <n v="2.33"/>
    <n v="23261"/>
    <n v="9966"/>
    <n v="10000"/>
    <n v="9.8000000000000007"/>
    <n v="7.47"/>
    <n v="9.08"/>
    <s v="08-01-2025"/>
    <s v="08-01-2025"/>
    <n v="0"/>
    <n v="-0.31"/>
    <n v="-7200"/>
    <s v="HKD"/>
    <x v="0"/>
  </r>
  <r>
    <x v="0"/>
    <s v="6666 HK Equity"/>
    <x v="0"/>
    <x v="3"/>
    <x v="2"/>
    <n v="0.38900000000000001"/>
    <s v="QR+"/>
    <x v="0"/>
    <n v="6"/>
    <n v="2.33"/>
    <n v="23261"/>
    <n v="9966"/>
    <n v="5000"/>
    <n v="9.8000000000000007"/>
    <n v="7.47"/>
    <n v="11.11"/>
    <s v="08-01-2025"/>
    <s v="08-01-2025"/>
    <n v="0"/>
    <n v="0.28000000000000003"/>
    <n v="6550"/>
    <s v="HKD"/>
    <x v="1"/>
  </r>
  <r>
    <x v="0"/>
    <s v="700 HK Equity"/>
    <x v="0"/>
    <x v="3"/>
    <x v="2"/>
    <n v="19.5"/>
    <s v="HEDGE"/>
    <x v="1"/>
    <n v="1.5"/>
    <n v="29.25"/>
    <n v="15506"/>
    <n v="530"/>
    <n v="500"/>
    <n v="580.9"/>
    <n v="610.15"/>
    <n v="578"/>
    <s v="07-01-2025"/>
    <s v="08-01-2025"/>
    <n v="1"/>
    <n v="0.09"/>
    <n v="1450"/>
    <s v="HKD"/>
    <x v="1"/>
  </r>
  <r>
    <x v="0"/>
    <s v="728 HK Equity"/>
    <x v="0"/>
    <x v="3"/>
    <x v="2"/>
    <n v="0.124"/>
    <s v="TA"/>
    <x v="0"/>
    <n v="1"/>
    <n v="0.12"/>
    <n v="15506"/>
    <n v="125048"/>
    <n v="124000"/>
    <n v="1.94"/>
    <n v="1.82"/>
    <n v="1.86"/>
    <s v="08-01-2025"/>
    <s v="08-01-2025"/>
    <n v="0"/>
    <n v="-0.63"/>
    <n v="-9833.2000000000007"/>
    <s v="HKD"/>
    <x v="0"/>
  </r>
  <r>
    <x v="0"/>
    <s v="762 HK Equity"/>
    <x v="0"/>
    <x v="3"/>
    <x v="2"/>
    <n v="0.22600000000000001"/>
    <s v="AH+"/>
    <x v="0"/>
    <n v="3"/>
    <n v="0.68"/>
    <n v="15506"/>
    <n v="22871"/>
    <n v="24000"/>
    <n v="4.7699999999999996"/>
    <n v="4.09"/>
    <n v="4.22"/>
    <s v="07-01-2025"/>
    <s v="08-01-2025"/>
    <n v="1"/>
    <n v="-0.86"/>
    <n v="-13320"/>
    <s v="HKD"/>
    <x v="0"/>
  </r>
  <r>
    <x v="0"/>
    <s v="762 HK Equity"/>
    <x v="0"/>
    <x v="3"/>
    <x v="2"/>
    <n v="0.22600000000000001"/>
    <s v="reduce"/>
    <x v="0"/>
    <n v="1.5"/>
    <n v="0.34"/>
    <n v="15506"/>
    <n v="45740"/>
    <n v="22000"/>
    <n v="4.7699999999999996"/>
    <n v="4.43"/>
    <n v="4.09"/>
    <s v="07-01-2025"/>
    <s v="08-01-2025"/>
    <n v="1"/>
    <n v="-0.96"/>
    <n v="-14960"/>
    <s v="HKD"/>
    <x v="0"/>
  </r>
  <r>
    <x v="0"/>
    <s v="1157 HK Equity"/>
    <x v="0"/>
    <x v="3"/>
    <x v="2"/>
    <n v="0.443"/>
    <s v="sec+(Jeff)"/>
    <x v="0"/>
    <n v="2"/>
    <n v="0.89"/>
    <n v="15510"/>
    <n v="17506"/>
    <n v="17600"/>
    <n v="10.72"/>
    <n v="9.83"/>
    <n v="10.4"/>
    <s v="11-01-2025"/>
    <s v="11-01-2025"/>
    <n v="0"/>
    <n v="-0.36"/>
    <n v="-5632"/>
    <s v="HKD"/>
    <x v="0"/>
  </r>
  <r>
    <x v="0"/>
    <s v="1211 HK Equity"/>
    <x v="0"/>
    <x v="3"/>
    <x v="2"/>
    <n v="11.37"/>
    <s v="AH+"/>
    <x v="0"/>
    <n v="1.5"/>
    <n v="17.059999999999999"/>
    <n v="15506"/>
    <n v="909"/>
    <n v="1000"/>
    <n v="209.2"/>
    <n v="192.15"/>
    <n v="256.2"/>
    <s v="04-01-2025"/>
    <s v="11-01-2025"/>
    <n v="7"/>
    <n v="3.03"/>
    <n v="47000"/>
    <s v="HKD"/>
    <x v="1"/>
  </r>
  <r>
    <x v="0"/>
    <s v="175 HK Equity"/>
    <x v="0"/>
    <x v="3"/>
    <x v="2"/>
    <n v="1.36"/>
    <s v="AH+"/>
    <x v="0"/>
    <n v="1.5"/>
    <n v="2.04"/>
    <n v="23261"/>
    <n v="11403"/>
    <n v="11000"/>
    <n v="29.2"/>
    <n v="27.16"/>
    <n v="34.35"/>
    <s v="08-01-2025"/>
    <s v="11-01-2025"/>
    <n v="3"/>
    <n v="2.44"/>
    <n v="56650"/>
    <s v="HKD"/>
    <x v="1"/>
  </r>
  <r>
    <x v="0"/>
    <s v="1919 HK Equity"/>
    <x v="0"/>
    <x v="3"/>
    <x v="2"/>
    <n v="0.66500000000000004"/>
    <s v="sec+(Jeff)"/>
    <x v="0"/>
    <n v="2"/>
    <n v="1.33"/>
    <n v="15510"/>
    <n v="11662"/>
    <n v="11500"/>
    <n v="11.12"/>
    <n v="9.7899999999999991"/>
    <n v="10.36"/>
    <s v="11-01-2025"/>
    <s v="11-01-2025"/>
    <n v="0"/>
    <n v="-0.56000000000000005"/>
    <n v="-8740"/>
    <s v="HKD"/>
    <x v="0"/>
  </r>
  <r>
    <x v="0"/>
    <s v="2799 HK Equity"/>
    <x v="0"/>
    <x v="3"/>
    <x v="2"/>
    <n v="2.7E-2"/>
    <s v="AH-"/>
    <x v="1"/>
    <n v="2"/>
    <n v="0.05"/>
    <n v="23261"/>
    <n v="430763"/>
    <n v="431000"/>
    <n v="0.87"/>
    <n v="0.92"/>
    <n v="0.92"/>
    <s v="08-01-2025"/>
    <s v="11-01-2025"/>
    <n v="3"/>
    <n v="-0.93"/>
    <n v="-21550"/>
    <s v="HKD"/>
    <x v="0"/>
  </r>
  <r>
    <x v="0"/>
    <s v="3319 HK Equity"/>
    <x v="0"/>
    <x v="3"/>
    <x v="2"/>
    <n v="1.655"/>
    <s v="GP+"/>
    <x v="0"/>
    <n v="3"/>
    <n v="4.97"/>
    <n v="15506"/>
    <n v="3123"/>
    <n v="3000"/>
    <n v="38.299999999999997"/>
    <n v="33.33"/>
    <n v="36.6"/>
    <s v="07-01-2025"/>
    <s v="11-01-2025"/>
    <n v="4"/>
    <n v="-0.33"/>
    <n v="-5100"/>
    <s v="HKD"/>
    <x v="0"/>
  </r>
  <r>
    <x v="0"/>
    <s v="3606 HK Equity"/>
    <x v="0"/>
    <x v="3"/>
    <x v="2"/>
    <n v="2.7549999999999999"/>
    <m/>
    <x v="1"/>
    <n v="1.5"/>
    <n v="4.13"/>
    <n v="15510"/>
    <n v="3753"/>
    <n v="3600"/>
    <n v="50.65"/>
    <n v="54.78"/>
    <n v="53.45"/>
    <s v="11-01-2025"/>
    <s v="11-01-2025"/>
    <n v="0"/>
    <n v="-0.65"/>
    <n v="-10080"/>
    <s v="HKD"/>
    <x v="0"/>
  </r>
  <r>
    <x v="0"/>
    <s v="3606 HK Equity"/>
    <x v="0"/>
    <x v="3"/>
    <x v="2"/>
    <n v="2.105"/>
    <s v="SP-"/>
    <x v="1"/>
    <n v="1"/>
    <n v="2.11"/>
    <n v="15510"/>
    <n v="7368"/>
    <n v="7200"/>
    <n v="45.6"/>
    <n v="47.71"/>
    <n v="48.97"/>
    <s v="11-01-2025"/>
    <s v="11-01-2025"/>
    <n v="0"/>
    <n v="-1.56"/>
    <n v="-24240.240000000002"/>
    <s v="HKD"/>
    <x v="0"/>
  </r>
  <r>
    <x v="0"/>
    <s v="3998 HK Equity"/>
    <x v="0"/>
    <x v="3"/>
    <x v="2"/>
    <n v="0.20100000000000001"/>
    <s v="BR+(CICC)"/>
    <x v="0"/>
    <n v="2"/>
    <n v="0.4"/>
    <n v="15506"/>
    <n v="38573"/>
    <n v="38000"/>
    <n v="4.3499999999999996"/>
    <n v="3.95"/>
    <n v="4.13"/>
    <s v="06-01-2025"/>
    <s v="11-01-2025"/>
    <n v="5"/>
    <n v="-0.54"/>
    <n v="-8360"/>
    <s v="HKD"/>
    <x v="0"/>
  </r>
  <r>
    <x v="0"/>
    <s v="868 HK Equity"/>
    <x v="0"/>
    <x v="3"/>
    <x v="2"/>
    <n v="0.86499999999999999"/>
    <s v="HEDGE"/>
    <x v="0"/>
    <n v="1.5"/>
    <n v="1.3"/>
    <n v="15510"/>
    <n v="11954"/>
    <n v="12000"/>
    <n v="21.6"/>
    <n v="20.3"/>
    <n v="20.2"/>
    <s v="11-01-2025"/>
    <s v="11-01-2025"/>
    <n v="0"/>
    <n v="-1.08"/>
    <n v="-16800"/>
    <s v="HKD"/>
    <x v="0"/>
  </r>
  <r>
    <x v="0"/>
    <s v="9923 HK Equity"/>
    <x v="0"/>
    <x v="3"/>
    <x v="2"/>
    <n v="1.9550000000000001"/>
    <s v="BR+(JEFF)"/>
    <x v="0"/>
    <n v="3"/>
    <n v="5.87"/>
    <n v="15506"/>
    <n v="2644"/>
    <n v="2800"/>
    <n v="37.4"/>
    <n v="31.53"/>
    <n v="42.1"/>
    <s v="05-01-2025"/>
    <s v="11-01-2025"/>
    <n v="6"/>
    <n v="0.85"/>
    <n v="13160"/>
    <s v="HKD"/>
    <x v="1"/>
  </r>
  <r>
    <x v="0"/>
    <s v="2282 HK Equity"/>
    <x v="0"/>
    <x v="3"/>
    <x v="2"/>
    <n v="0.91400000000000003"/>
    <s v="BR-(MS)"/>
    <x v="1"/>
    <n v="1.5"/>
    <n v="1.37"/>
    <n v="15510"/>
    <n v="11313"/>
    <n v="11200"/>
    <n v="12.88"/>
    <n v="14.25"/>
    <n v="12.34"/>
    <s v="11-01-2025"/>
    <s v="13-01-2025"/>
    <n v="2"/>
    <n v="0.39"/>
    <n v="6048"/>
    <s v="HKD"/>
    <x v="1"/>
  </r>
  <r>
    <x v="0"/>
    <s v="23 HK Equity"/>
    <x v="0"/>
    <x v="3"/>
    <x v="2"/>
    <n v="0.39200000000000002"/>
    <s v="BR-(MS)"/>
    <x v="1"/>
    <n v="2"/>
    <n v="0.78"/>
    <n v="15510"/>
    <n v="19783"/>
    <n v="19800"/>
    <n v="16.920000000000002"/>
    <n v="17.7"/>
    <n v="16.420000000000002"/>
    <s v="12-01-2025"/>
    <s v="13-01-2025"/>
    <n v="1"/>
    <n v="0.64"/>
    <n v="9860.4"/>
    <s v="HKD"/>
    <x v="1"/>
  </r>
  <r>
    <x v="0"/>
    <s v="2333 HK Equity"/>
    <x v="0"/>
    <x v="3"/>
    <x v="2"/>
    <n v="2.0649999999999999"/>
    <s v="BR+(CICC)"/>
    <x v="0"/>
    <n v="2"/>
    <n v="4.13"/>
    <n v="15510"/>
    <n v="3755"/>
    <n v="4000"/>
    <n v="30.7"/>
    <n v="26.57"/>
    <n v="28.5"/>
    <s v="11-01-2025"/>
    <s v="13-01-2025"/>
    <n v="2"/>
    <n v="-0.56999999999999995"/>
    <n v="-8800"/>
    <s v="HKD"/>
    <x v="0"/>
  </r>
  <r>
    <x v="0"/>
    <s v="992 HK Equity"/>
    <x v="0"/>
    <x v="3"/>
    <x v="2"/>
    <n v="0.4"/>
    <s v="BR+(CS)"/>
    <x v="0"/>
    <n v="2"/>
    <n v="0.8"/>
    <n v="15510"/>
    <n v="19387"/>
    <n v="20000"/>
    <n v="7.51"/>
    <n v="6.71"/>
    <n v="9.24"/>
    <s v="12-01-2025"/>
    <s v="13-01-2025"/>
    <n v="1"/>
    <n v="2.23"/>
    <n v="34600"/>
    <s v="HKD"/>
    <x v="1"/>
  </r>
  <r>
    <x v="0"/>
    <s v="992 HK Equity"/>
    <x v="0"/>
    <x v="3"/>
    <x v="2"/>
    <n v="0.4"/>
    <s v="TA-"/>
    <x v="1"/>
    <n v="2"/>
    <n v="0.8"/>
    <n v="15510"/>
    <n v="19388"/>
    <n v="20000"/>
    <n v="8.89"/>
    <n v="9.69"/>
    <n v="9.1300000000000008"/>
    <s v="13-01-2025"/>
    <s v="13-01-2025"/>
    <n v="0"/>
    <n v="-0.31"/>
    <n v="-4820"/>
    <s v="HKD"/>
    <x v="0"/>
  </r>
  <r>
    <x v="0"/>
    <s v="1137 HK Equity"/>
    <x v="0"/>
    <x v="3"/>
    <x v="2"/>
    <n v="0.376"/>
    <s v="BR+(JEFF)"/>
    <x v="0"/>
    <n v="3"/>
    <n v="1.1299999999999999"/>
    <n v="15506"/>
    <n v="13746"/>
    <n v="14000"/>
    <n v="12.3"/>
    <n v="11.17"/>
    <n v="14.82"/>
    <s v="05-01-2025"/>
    <s v="15-01-2025"/>
    <n v="10"/>
    <n v="2.2799999999999998"/>
    <n v="35280"/>
    <s v="HKD"/>
    <x v="1"/>
  </r>
  <r>
    <x v="0"/>
    <s v="1772 HK Equity"/>
    <x v="0"/>
    <x v="3"/>
    <x v="2"/>
    <n v="9.9"/>
    <s v="BR+(MS)"/>
    <x v="0"/>
    <n v="2"/>
    <n v="19.8"/>
    <n v="11510"/>
    <n v="581"/>
    <n v="600"/>
    <n v="118"/>
    <n v="98.2"/>
    <n v="113.4"/>
    <s v="13-01-2025"/>
    <s v="15-01-2025"/>
    <n v="2"/>
    <n v="-0.24"/>
    <n v="-2760"/>
    <s v="HKD"/>
    <x v="0"/>
  </r>
  <r>
    <x v="0"/>
    <s v="1787 HK Equity"/>
    <x v="0"/>
    <x v="3"/>
    <x v="2"/>
    <n v="0.54800000000000004"/>
    <s v="HEDGE"/>
    <x v="0"/>
    <n v="2"/>
    <n v="1.1000000000000001"/>
    <n v="15506"/>
    <n v="14148"/>
    <n v="14250"/>
    <n v="18.28"/>
    <n v="17.18"/>
    <n v="17.36"/>
    <s v="04-01-2025"/>
    <s v="15-01-2025"/>
    <n v="11"/>
    <n v="-0.85"/>
    <n v="-13110"/>
    <s v="HKD"/>
    <x v="0"/>
  </r>
  <r>
    <x v="0"/>
    <s v="1810 HK Equity"/>
    <x v="0"/>
    <x v="3"/>
    <x v="2"/>
    <n v="1.97"/>
    <s v="AH+"/>
    <x v="0"/>
    <n v="2"/>
    <n v="3.94"/>
    <n v="15510"/>
    <n v="3937"/>
    <n v="4000"/>
    <n v="32.75"/>
    <n v="28.81"/>
    <n v="29"/>
    <s v="11-01-2025"/>
    <s v="15-01-2025"/>
    <n v="4"/>
    <n v="-0.97"/>
    <n v="-15000"/>
    <s v="HKD"/>
    <x v="0"/>
  </r>
  <r>
    <x v="0"/>
    <s v="1999 HK Equity"/>
    <x v="0"/>
    <x v="3"/>
    <x v="2"/>
    <n v="1.016"/>
    <s v="SEC+"/>
    <x v="0"/>
    <n v="2"/>
    <n v="2.0299999999999998"/>
    <n v="15507"/>
    <n v="7631"/>
    <n v="7600"/>
    <n v="17.82"/>
    <n v="15.79"/>
    <n v="16.5"/>
    <s v="14-01-2025"/>
    <s v="15-01-2025"/>
    <n v="1"/>
    <n v="-0.65"/>
    <n v="-10032"/>
    <s v="HKD"/>
    <x v="0"/>
  </r>
  <r>
    <x v="0"/>
    <s v="2238 HK Equity"/>
    <x v="0"/>
    <x v="3"/>
    <x v="2"/>
    <n v="0.495"/>
    <s v="TA"/>
    <x v="1"/>
    <n v="1.5"/>
    <n v="0.74"/>
    <n v="15507"/>
    <n v="20885"/>
    <n v="20000"/>
    <n v="8.9700000000000006"/>
    <n v="9.7100000000000009"/>
    <n v="9.5299999999999994"/>
    <s v="15-01-2025"/>
    <s v="15-01-2025"/>
    <n v="0"/>
    <n v="-0.72"/>
    <n v="-11120"/>
    <s v="HKD"/>
    <x v="0"/>
  </r>
  <r>
    <x v="0"/>
    <s v="522 HK Equity"/>
    <x v="0"/>
    <x v="3"/>
    <x v="2"/>
    <n v="3.6349999999999998"/>
    <s v="BR+(MS)"/>
    <x v="0"/>
    <n v="1.5"/>
    <n v="5.45"/>
    <n v="15510"/>
    <n v="2845"/>
    <n v="2800"/>
    <n v="98.3"/>
    <n v="92.85"/>
    <n v="109.6"/>
    <s v="12-01-2025"/>
    <s v="15-01-2025"/>
    <n v="3"/>
    <n v="2.04"/>
    <n v="31640"/>
    <s v="HKD"/>
    <x v="1"/>
  </r>
  <r>
    <x v="0"/>
    <s v="700 HK Equity"/>
    <x v="0"/>
    <x v="3"/>
    <x v="2"/>
    <n v="19.600000000000001"/>
    <s v="AH+"/>
    <x v="0"/>
    <n v="1.5"/>
    <n v="29.4"/>
    <n v="15507"/>
    <n v="527"/>
    <n v="500"/>
    <n v="608"/>
    <n v="578.6"/>
    <n v="629.5"/>
    <s v="14-01-2025"/>
    <s v="15-01-2025"/>
    <n v="1"/>
    <n v="0.69"/>
    <n v="10750"/>
    <s v="HKD"/>
    <x v="1"/>
  </r>
  <r>
    <x v="0"/>
    <s v="806 HK Equity"/>
    <x v="0"/>
    <x v="3"/>
    <x v="2"/>
    <n v="0.23300000000000001"/>
    <s v="QR+"/>
    <x v="0"/>
    <n v="2"/>
    <n v="0.47"/>
    <n v="15510"/>
    <n v="33283"/>
    <n v="33000"/>
    <n v="5.0599999999999996"/>
    <n v="4.59"/>
    <n v="5.0599999999999996"/>
    <s v="12-01-2025"/>
    <s v="15-01-2025"/>
    <n v="3"/>
    <n v="0"/>
    <n v="0"/>
    <s v="HKD"/>
    <x v="0"/>
  </r>
  <r>
    <x v="0"/>
    <s v="1585 HK Equity"/>
    <x v="0"/>
    <x v="3"/>
    <x v="2"/>
    <n v="1.4379999999999999"/>
    <s v="BR+(CICC)"/>
    <x v="0"/>
    <n v="1.5"/>
    <n v="2.16"/>
    <n v="15507"/>
    <n v="7189"/>
    <n v="8000"/>
    <n v="18.18"/>
    <n v="16.02"/>
    <n v="18.239999999999998"/>
    <s v="14-01-2025"/>
    <s v="18-01-2025"/>
    <n v="4"/>
    <n v="0.03"/>
    <n v="480"/>
    <s v="HKD"/>
    <x v="1"/>
  </r>
  <r>
    <x v="0"/>
    <s v="1810 HK Equity"/>
    <x v="0"/>
    <x v="3"/>
    <x v="2"/>
    <n v="1.845"/>
    <s v="AH-"/>
    <x v="1"/>
    <n v="1"/>
    <n v="1.85"/>
    <n v="15506"/>
    <n v="8404"/>
    <n v="8200"/>
    <n v="28.74"/>
    <n v="30.58"/>
    <n v="29.9"/>
    <s v="15-01-2025"/>
    <s v="18-01-2025"/>
    <n v="3"/>
    <n v="-0.62"/>
    <n v="-9540.7000000000007"/>
    <s v="HKD"/>
    <x v="0"/>
  </r>
  <r>
    <x v="0"/>
    <s v="1876 HK Equity"/>
    <x v="0"/>
    <x v="3"/>
    <x v="2"/>
    <n v="0.89"/>
    <s v="BR+(MAC)"/>
    <x v="0"/>
    <n v="3"/>
    <n v="2.67"/>
    <n v="15506"/>
    <n v="5808"/>
    <n v="5800"/>
    <n v="24.95"/>
    <n v="22.28"/>
    <n v="24.4"/>
    <s v="15-01-2025"/>
    <s v="18-01-2025"/>
    <n v="3"/>
    <n v="-0.21"/>
    <n v="-3190"/>
    <s v="HKD"/>
    <x v="0"/>
  </r>
  <r>
    <x v="0"/>
    <s v="2331 HK Equity"/>
    <x v="0"/>
    <x v="3"/>
    <x v="2"/>
    <n v="2.61"/>
    <s v="BR+(CS)"/>
    <x v="0"/>
    <n v="2"/>
    <n v="5.22"/>
    <n v="15506"/>
    <n v="2971"/>
    <n v="3000"/>
    <n v="49.4"/>
    <n v="44.18"/>
    <n v="53.25"/>
    <s v="15-01-2025"/>
    <s v="18-01-2025"/>
    <n v="3"/>
    <n v="0.74"/>
    <n v="11550"/>
    <s v="HKD"/>
    <x v="1"/>
  </r>
  <r>
    <x v="0"/>
    <s v="268 HK Equity"/>
    <x v="0"/>
    <x v="3"/>
    <x v="2"/>
    <n v="1.6850000000000001"/>
    <s v="QR--"/>
    <x v="1"/>
    <n v="2"/>
    <n v="3.37"/>
    <n v="15509"/>
    <n v="4602"/>
    <n v="5000"/>
    <n v="27.2"/>
    <n v="30.57"/>
    <n v="30.65"/>
    <s v="18-01-2025"/>
    <s v="18-01-2025"/>
    <n v="0"/>
    <n v="-1.1100000000000001"/>
    <n v="-17250"/>
    <s v="HKD"/>
    <x v="0"/>
  </r>
  <r>
    <x v="0"/>
    <s v="3331 HK Equity"/>
    <x v="0"/>
    <x v="3"/>
    <x v="2"/>
    <n v="1.04"/>
    <s v="BR+(CICC)"/>
    <x v="0"/>
    <n v="3"/>
    <n v="3.12"/>
    <n v="15506"/>
    <n v="4970"/>
    <n v="5000"/>
    <n v="24.75"/>
    <n v="21.63"/>
    <n v="24.5"/>
    <s v="07-01-2025"/>
    <s v="18-01-2025"/>
    <n v="11"/>
    <n v="-0.08"/>
    <n v="-1250"/>
    <s v="HKD"/>
    <x v="0"/>
  </r>
  <r>
    <x v="0"/>
    <s v="3606 HK Equity"/>
    <x v="0"/>
    <x v="3"/>
    <x v="2"/>
    <n v="2.82"/>
    <s v="AH-"/>
    <x v="1"/>
    <n v="2"/>
    <n v="5.64"/>
    <n v="15510"/>
    <n v="2750"/>
    <n v="3600"/>
    <n v="51.3"/>
    <n v="56.94"/>
    <n v="48.85"/>
    <s v="11-01-2025"/>
    <s v="18-01-2025"/>
    <n v="7"/>
    <n v="0.56999999999999995"/>
    <n v="8820"/>
    <s v="HKD"/>
    <x v="1"/>
  </r>
  <r>
    <x v="0"/>
    <s v="3690 HK Equity"/>
    <x v="0"/>
    <x v="3"/>
    <x v="2"/>
    <n v="12.6"/>
    <s v="AH+"/>
    <x v="0"/>
    <n v="1.5"/>
    <n v="18.899999999999999"/>
    <n v="15507"/>
    <n v="821"/>
    <n v="800"/>
    <n v="302.8"/>
    <n v="283.89999999999998"/>
    <n v="325"/>
    <s v="14-01-2025"/>
    <s v="18-01-2025"/>
    <n v="4"/>
    <n v="1.1499999999999999"/>
    <n v="17760"/>
    <s v="HKD"/>
    <x v="1"/>
  </r>
  <r>
    <x v="0"/>
    <s v="386 HK Equity"/>
    <x v="0"/>
    <x v="3"/>
    <x v="2"/>
    <n v="9.1999999999999998E-2"/>
    <s v="BR+(citi)"/>
    <x v="0"/>
    <n v="2"/>
    <n v="0.18"/>
    <n v="15506"/>
    <n v="84273"/>
    <n v="84000"/>
    <n v="3.59"/>
    <n v="3.41"/>
    <n v="3.96"/>
    <s v="06-01-2025"/>
    <s v="18-01-2025"/>
    <n v="12"/>
    <n v="2"/>
    <n v="31080"/>
    <s v="HKD"/>
    <x v="1"/>
  </r>
  <r>
    <x v="0"/>
    <s v="388 HK Equity"/>
    <x v="0"/>
    <x v="3"/>
    <x v="2"/>
    <n v="12"/>
    <s v="BR+(CICC)"/>
    <x v="0"/>
    <n v="3"/>
    <n v="36"/>
    <n v="15506"/>
    <n v="431"/>
    <n v="400"/>
    <n v="456"/>
    <n v="420"/>
    <n v="482"/>
    <s v="06-01-2025"/>
    <s v="18-01-2025"/>
    <n v="12"/>
    <n v="0.67"/>
    <n v="10400"/>
    <s v="HKD"/>
    <x v="1"/>
  </r>
  <r>
    <x v="0"/>
    <s v="388 HK Equity"/>
    <x v="0"/>
    <x v="3"/>
    <x v="2"/>
    <n v="12.28"/>
    <s v="AH+"/>
    <x v="0"/>
    <n v="3"/>
    <n v="36.840000000000003"/>
    <n v="23261"/>
    <n v="631"/>
    <n v="600"/>
    <n v="449.6"/>
    <n v="412.76"/>
    <n v="482"/>
    <s v="08-01-2025"/>
    <s v="18-01-2025"/>
    <n v="10"/>
    <n v="0.84"/>
    <n v="19440"/>
    <s v="HKD"/>
    <x v="1"/>
  </r>
  <r>
    <x v="0"/>
    <s v="3968 HK Equity"/>
    <x v="0"/>
    <x v="3"/>
    <x v="2"/>
    <n v="2.375"/>
    <s v="QR+"/>
    <x v="0"/>
    <n v="2"/>
    <n v="4.75"/>
    <n v="15506"/>
    <n v="3264"/>
    <n v="2000"/>
    <n v="60.2"/>
    <n v="55.45"/>
    <n v="60.1"/>
    <s v="14-01-2025"/>
    <s v="18-01-2025"/>
    <n v="4"/>
    <n v="-0.01"/>
    <n v="-200"/>
    <s v="HKD"/>
    <x v="0"/>
  </r>
  <r>
    <x v="0"/>
    <s v="486 HK Equity"/>
    <x v="0"/>
    <x v="3"/>
    <x v="2"/>
    <n v="0.14199999999999999"/>
    <s v="BR+(JPM)"/>
    <x v="0"/>
    <n v="3"/>
    <n v="0.43"/>
    <n v="15506"/>
    <n v="36400"/>
    <n v="36000"/>
    <n v="3.93"/>
    <n v="3.5"/>
    <n v="3.83"/>
    <s v="15-01-2025"/>
    <s v="18-01-2025"/>
    <n v="3"/>
    <n v="-0.23"/>
    <n v="-3600"/>
    <s v="HKD"/>
    <x v="0"/>
  </r>
  <r>
    <x v="0"/>
    <s v="522 HK Equity"/>
    <x v="0"/>
    <x v="3"/>
    <x v="2"/>
    <n v="3.54"/>
    <s v="BR+(citi)"/>
    <x v="0"/>
    <n v="2"/>
    <n v="7.08"/>
    <n v="15506"/>
    <n v="2190"/>
    <n v="2200"/>
    <n v="103.3"/>
    <n v="96.22"/>
    <n v="119.4"/>
    <s v="15-01-2025"/>
    <s v="18-01-2025"/>
    <n v="3"/>
    <n v="2.2799999999999998"/>
    <n v="35420"/>
    <s v="HKD"/>
    <x v="1"/>
  </r>
  <r>
    <x v="0"/>
    <s v="694 HK Equity"/>
    <x v="0"/>
    <x v="3"/>
    <x v="2"/>
    <n v="0.255"/>
    <s v="AH-"/>
    <x v="1"/>
    <n v="2"/>
    <n v="0.51"/>
    <n v="15510"/>
    <n v="30412"/>
    <n v="30000"/>
    <n v="6"/>
    <n v="6.51"/>
    <n v="5.83"/>
    <s v="12-01-2025"/>
    <s v="18-01-2025"/>
    <n v="6"/>
    <n v="0.33"/>
    <n v="5100"/>
    <s v="HKD"/>
    <x v="1"/>
  </r>
  <r>
    <x v="0"/>
    <s v="857 HK Equity"/>
    <x v="0"/>
    <x v="3"/>
    <x v="2"/>
    <n v="6.6000000000000003E-2"/>
    <s v="BR+(UBS_"/>
    <x v="0"/>
    <n v="2"/>
    <n v="0.13"/>
    <n v="15507"/>
    <n v="117481"/>
    <n v="118000"/>
    <n v="2.62"/>
    <n v="2.4900000000000002"/>
    <n v="2.6"/>
    <s v="14-01-2025"/>
    <s v="18-01-2025"/>
    <n v="4"/>
    <n v="-0.15"/>
    <n v="-2360"/>
    <s v="HKD"/>
    <x v="0"/>
  </r>
  <r>
    <x v="0"/>
    <s v="HIF1 Index"/>
    <x v="1"/>
    <x v="4"/>
    <x v="3"/>
    <n v="404.7"/>
    <s v="HEDGE"/>
    <x v="1"/>
    <n v="1"/>
    <n v="404.7"/>
    <n v="15506"/>
    <n v="38"/>
    <n v="50"/>
    <n v="28535"/>
    <n v="28939.7"/>
    <n v="28838"/>
    <s v="15-01-2025"/>
    <s v="18-01-2025"/>
    <n v="3"/>
    <n v="-0.98"/>
    <n v="-15150"/>
    <s v="HKD"/>
    <x v="0"/>
  </r>
  <r>
    <x v="0"/>
    <s v="3333 HK Equity"/>
    <x v="0"/>
    <x v="3"/>
    <x v="2"/>
    <n v="0.53800000000000003"/>
    <s v="squeeze"/>
    <x v="0"/>
    <n v="2"/>
    <n v="1.08"/>
    <n v="15506"/>
    <n v="14411"/>
    <n v="15000"/>
    <n v="15.62"/>
    <n v="14.54"/>
    <n v="16.600000000000001"/>
    <s v="19-01-2025"/>
    <s v="19-01-2025"/>
    <n v="0"/>
    <n v="0.95"/>
    <n v="14719.5"/>
    <s v="HKD"/>
    <x v="1"/>
  </r>
  <r>
    <x v="0"/>
    <s v="1478 HK Equity"/>
    <x v="0"/>
    <x v="3"/>
    <x v="2"/>
    <n v="0.68400000000000005"/>
    <s v="QR+"/>
    <x v="0"/>
    <n v="2"/>
    <n v="1.37"/>
    <n v="15509"/>
    <n v="11337"/>
    <n v="11000"/>
    <n v="14.02"/>
    <n v="12.65"/>
    <n v="16.89"/>
    <s v="18-01-2025"/>
    <s v="20-01-2025"/>
    <n v="2"/>
    <n v="2.0299999999999998"/>
    <n v="31540.3"/>
    <s v="HKD"/>
    <x v="1"/>
  </r>
  <r>
    <x v="0"/>
    <s v="175 HK Equity"/>
    <x v="0"/>
    <x v="3"/>
    <x v="2"/>
    <n v="2.5099999999999998"/>
    <s v="AH+"/>
    <x v="0"/>
    <n v="2"/>
    <n v="5.0199999999999996"/>
    <n v="15504"/>
    <n v="3088"/>
    <n v="3000"/>
    <n v="34.200000000000003"/>
    <n v="29.18"/>
    <n v="33.299999999999997"/>
    <s v="20-01-2025"/>
    <s v="21-01-2025"/>
    <n v="1"/>
    <n v="-0.17"/>
    <n v="-2700"/>
    <s v="HKD"/>
    <x v="0"/>
  </r>
  <r>
    <x v="0"/>
    <s v="2238 HK Equity"/>
    <x v="0"/>
    <x v="3"/>
    <x v="2"/>
    <n v="0.62"/>
    <s v="AH-"/>
    <x v="1"/>
    <n v="2"/>
    <n v="1.24"/>
    <n v="15506"/>
    <n v="12505"/>
    <n v="12000"/>
    <n v="8.77"/>
    <n v="10.01"/>
    <n v="8.1199999999999992"/>
    <s v="19-01-2025"/>
    <s v="21-01-2025"/>
    <n v="2"/>
    <n v="0.5"/>
    <n v="7800"/>
    <s v="HKD"/>
    <x v="1"/>
  </r>
  <r>
    <x v="0"/>
    <s v="460 HK Equity"/>
    <x v="0"/>
    <x v="3"/>
    <x v="2"/>
    <n v="0.124"/>
    <m/>
    <x v="1"/>
    <n v="1.5"/>
    <n v="0.19"/>
    <n v="15503"/>
    <n v="83349"/>
    <n v="84000"/>
    <n v="1.68"/>
    <n v="1.87"/>
    <n v="1.75"/>
    <s v="21-01-2025"/>
    <s v="21-01-2025"/>
    <n v="0"/>
    <n v="-0.38"/>
    <n v="-5863.2"/>
    <s v="HKD"/>
    <x v="0"/>
  </r>
  <r>
    <x v="0"/>
    <s v="460 HK Equity"/>
    <x v="0"/>
    <x v="3"/>
    <x v="2"/>
    <n v="7.2999999999999995E-2"/>
    <s v="TA"/>
    <x v="1"/>
    <n v="1.5"/>
    <n v="0.11"/>
    <n v="15503"/>
    <n v="141577"/>
    <n v="142000"/>
    <n v="1.51"/>
    <n v="1.62"/>
    <n v="1.84"/>
    <s v="21-01-2025"/>
    <s v="21-01-2025"/>
    <n v="0"/>
    <n v="-3.05"/>
    <n v="-47342.8"/>
    <s v="HKD"/>
    <x v="0"/>
  </r>
  <r>
    <x v="0"/>
    <s v="1308 HK Equity"/>
    <x v="0"/>
    <x v="3"/>
    <x v="2"/>
    <n v="1.008"/>
    <s v="2dt"/>
    <x v="0"/>
    <n v="2"/>
    <n v="2.02"/>
    <n v="15504"/>
    <n v="7690"/>
    <n v="800"/>
    <n v="19.5"/>
    <n v="17.48"/>
    <n v="19.899999999999999"/>
    <s v="20-01-2025"/>
    <s v="22-01-2025"/>
    <n v="2"/>
    <n v="0.02"/>
    <n v="320"/>
    <s v="HKD"/>
    <x v="1"/>
  </r>
  <r>
    <x v="0"/>
    <s v="1337 HK Equity"/>
    <x v="0"/>
    <x v="3"/>
    <x v="2"/>
    <n v="0.13"/>
    <s v="QR+"/>
    <x v="0"/>
    <n v="1"/>
    <n v="0.13"/>
    <n v="15506"/>
    <n v="119277"/>
    <n v="120000"/>
    <n v="2.54"/>
    <n v="2.41"/>
    <n v="2.71"/>
    <s v="20-01-2025"/>
    <s v="22-01-2025"/>
    <n v="2"/>
    <n v="1.32"/>
    <n v="20400"/>
    <s v="HKD"/>
    <x v="1"/>
  </r>
  <r>
    <x v="0"/>
    <s v="1776 HK Equity"/>
    <x v="0"/>
    <x v="3"/>
    <x v="2"/>
    <n v="0.55600000000000005"/>
    <s v="BR++(MS)"/>
    <x v="0"/>
    <n v="1.2"/>
    <n v="0.67"/>
    <n v="15506"/>
    <n v="23240"/>
    <n v="24000"/>
    <n v="13.01"/>
    <n v="12.34"/>
    <n v="12.24"/>
    <s v="20-01-2025"/>
    <s v="22-01-2025"/>
    <n v="2"/>
    <n v="-1.19"/>
    <n v="-18480"/>
    <s v="HKD"/>
    <x v="0"/>
  </r>
  <r>
    <x v="0"/>
    <s v="2269 HK Equity"/>
    <x v="0"/>
    <x v="3"/>
    <x v="2"/>
    <n v="4.58"/>
    <s v="BR+(citi)"/>
    <x v="0"/>
    <n v="3"/>
    <n v="13.74"/>
    <n v="15504"/>
    <n v="1128"/>
    <n v="1000"/>
    <n v="112.8"/>
    <n v="99.06"/>
    <n v="117"/>
    <s v="20-01-2025"/>
    <s v="22-01-2025"/>
    <n v="2"/>
    <n v="0.27"/>
    <n v="4200"/>
    <s v="HKD"/>
    <x v="1"/>
  </r>
  <r>
    <x v="0"/>
    <s v="2319 HK Equity"/>
    <x v="0"/>
    <x v="3"/>
    <x v="2"/>
    <n v="2.2450000000000001"/>
    <s v="XR+"/>
    <x v="0"/>
    <n v="2"/>
    <n v="4.49"/>
    <n v="15506"/>
    <n v="3454"/>
    <n v="3000"/>
    <n v="48.7"/>
    <n v="44.21"/>
    <n v="46.3"/>
    <s v="19-01-2025"/>
    <s v="22-01-2025"/>
    <n v="3"/>
    <n v="-0.46"/>
    <n v="-7200"/>
    <s v="HKD"/>
    <x v="0"/>
  </r>
  <r>
    <x v="0"/>
    <s v="241 HK Equity"/>
    <x v="0"/>
    <x v="3"/>
    <x v="2"/>
    <n v="1.18"/>
    <s v="BR+(DW)"/>
    <x v="0"/>
    <n v="3"/>
    <n v="3.54"/>
    <n v="15503"/>
    <n v="4379"/>
    <n v="4000"/>
    <n v="27.65"/>
    <n v="24.11"/>
    <n v="27.8"/>
    <s v="21-01-2025"/>
    <s v="22-01-2025"/>
    <n v="1"/>
    <n v="0.04"/>
    <n v="600"/>
    <s v="HKD"/>
    <x v="1"/>
  </r>
  <r>
    <x v="0"/>
    <s v="3913 HK Equity"/>
    <x v="0"/>
    <x v="3"/>
    <x v="2"/>
    <n v="0.57299999999999995"/>
    <s v="AH+, BR+(JEFF)"/>
    <x v="0"/>
    <n v="2"/>
    <n v="1.1499999999999999"/>
    <n v="15506"/>
    <n v="13531"/>
    <n v="14000"/>
    <n v="8.1"/>
    <n v="6.95"/>
    <n v="8.58"/>
    <s v="19-01-2025"/>
    <s v="22-01-2025"/>
    <n v="3"/>
    <n v="0.43"/>
    <n v="6720"/>
    <s v="HKD"/>
    <x v="1"/>
  </r>
  <r>
    <x v="0"/>
    <s v="520 HK Equity"/>
    <x v="0"/>
    <x v="3"/>
    <x v="2"/>
    <n v="1.276"/>
    <s v="AH-"/>
    <x v="1"/>
    <n v="1.5"/>
    <n v="1.91"/>
    <n v="15503"/>
    <n v="8100"/>
    <n v="8000"/>
    <n v="18.579999999999998"/>
    <n v="20.49"/>
    <n v="17.3"/>
    <s v="21-01-2025"/>
    <s v="22-01-2025"/>
    <n v="1"/>
    <n v="0.66"/>
    <n v="10240"/>
    <s v="HKD"/>
    <x v="1"/>
  </r>
  <r>
    <x v="0"/>
    <s v="522 HK Equity"/>
    <x v="0"/>
    <x v="3"/>
    <x v="2"/>
    <n v="6.8449999999999998"/>
    <s v="BR+(MS, citi), SPLC+"/>
    <x v="0"/>
    <n v="2"/>
    <n v="13.69"/>
    <n v="15503"/>
    <n v="1132"/>
    <n v="1100"/>
    <n v="124"/>
    <n v="110.31"/>
    <n v="124.9"/>
    <s v="21-01-2025"/>
    <s v="22-01-2025"/>
    <n v="1"/>
    <n v="0.06"/>
    <n v="990"/>
    <s v="HKD"/>
    <x v="1"/>
  </r>
  <r>
    <x v="0"/>
    <s v="881 HK Equity"/>
    <x v="0"/>
    <x v="3"/>
    <x v="2"/>
    <n v="2.88"/>
    <s v="BR+(citi)"/>
    <x v="0"/>
    <n v="1.5"/>
    <n v="4.32"/>
    <n v="15506"/>
    <n v="3589"/>
    <n v="3500"/>
    <n v="51.2"/>
    <n v="46.88"/>
    <n v="49.6"/>
    <s v="19-01-2025"/>
    <s v="22-01-2025"/>
    <n v="3"/>
    <n v="-0.36"/>
    <n v="-5600"/>
    <s v="HKD"/>
    <x v="0"/>
  </r>
  <r>
    <x v="0"/>
    <s v="1797 HK Equity"/>
    <x v="0"/>
    <x v="3"/>
    <x v="2"/>
    <n v="1.5249999999999999"/>
    <s v="XR+"/>
    <x v="0"/>
    <n v="3"/>
    <n v="4.57"/>
    <n v="15506"/>
    <n v="3389"/>
    <n v="3500"/>
    <n v="28.85"/>
    <n v="24.28"/>
    <n v="25.74"/>
    <s v="22-01-2025"/>
    <s v="25-01-2025"/>
    <n v="3"/>
    <n v="-0.7"/>
    <n v="-10900.05"/>
    <s v="HKD"/>
    <x v="0"/>
  </r>
  <r>
    <x v="0"/>
    <s v="883 HK Equity"/>
    <x v="0"/>
    <x v="3"/>
    <x v="2"/>
    <n v="0.41199999999999998"/>
    <s v="AH-"/>
    <x v="1"/>
    <n v="1"/>
    <n v="0.41"/>
    <n v="15506"/>
    <n v="37636"/>
    <n v="35000"/>
    <n v="7.7"/>
    <n v="8.11"/>
    <n v="8.02"/>
    <s v="25-01-2025"/>
    <s v="25-01-2025"/>
    <n v="0"/>
    <n v="-0.72"/>
    <n v="-11200"/>
    <s v="HKD"/>
    <x v="0"/>
  </r>
  <r>
    <x v="0"/>
    <s v="354 HK Equity"/>
    <x v="0"/>
    <x v="3"/>
    <x v="2"/>
    <n v="0.63600000000000001"/>
    <s v="AH+"/>
    <x v="0"/>
    <n v="1.5"/>
    <n v="0.95"/>
    <n v="15503"/>
    <n v="16250"/>
    <n v="16000"/>
    <n v="11.16"/>
    <n v="10.210000000000001"/>
    <n v="9.85"/>
    <s v="26-01-2025"/>
    <s v="26-01-2025"/>
    <n v="0"/>
    <n v="-1.35"/>
    <n v="-20960"/>
    <s v="HKD"/>
    <x v="0"/>
  </r>
  <r>
    <x v="0"/>
    <s v="1138 HK Equity"/>
    <x v="0"/>
    <x v="3"/>
    <x v="2"/>
    <n v="0.129"/>
    <s v="QR+"/>
    <x v="0"/>
    <n v="2"/>
    <n v="0.26"/>
    <n v="15503"/>
    <n v="60088"/>
    <n v="60000"/>
    <n v="3.52"/>
    <n v="3.26"/>
    <n v="3.24"/>
    <s v="26-01-2025"/>
    <s v="28-01-2025"/>
    <n v="2"/>
    <n v="-1.07"/>
    <n v="-16578"/>
    <s v="HKD"/>
    <x v="0"/>
  </r>
  <r>
    <x v="0"/>
    <s v="1157 HK Equity"/>
    <x v="0"/>
    <x v="3"/>
    <x v="2"/>
    <n v="0.67600000000000005"/>
    <s v="QR+"/>
    <x v="0"/>
    <n v="2"/>
    <n v="1.35"/>
    <n v="15503"/>
    <n v="11466"/>
    <n v="11400"/>
    <n v="11.48"/>
    <n v="10.130000000000001"/>
    <n v="10.1"/>
    <s v="21-01-2025"/>
    <s v="28-01-2025"/>
    <n v="7"/>
    <n v="-1.01"/>
    <n v="-15732"/>
    <s v="HKD"/>
    <x v="0"/>
  </r>
  <r>
    <x v="0"/>
    <s v="1308 HK Equity"/>
    <x v="0"/>
    <x v="3"/>
    <x v="2"/>
    <n v="1.08"/>
    <s v="QR+"/>
    <x v="0"/>
    <n v="2"/>
    <n v="2.16"/>
    <n v="15503"/>
    <n v="7177"/>
    <n v="8000"/>
    <n v="19.5"/>
    <n v="17.34"/>
    <n v="17.48"/>
    <s v="20-01-2025"/>
    <s v="28-01-2025"/>
    <n v="8"/>
    <n v="-1.04"/>
    <n v="-16160"/>
    <s v="HKD"/>
    <x v="0"/>
  </r>
  <r>
    <x v="0"/>
    <s v="1337 HK Equity"/>
    <x v="0"/>
    <x v="3"/>
    <x v="2"/>
    <n v="0.128"/>
    <s v="XR+"/>
    <x v="0"/>
    <n v="2"/>
    <n v="0.26"/>
    <n v="15506"/>
    <n v="60570"/>
    <n v="60000"/>
    <n v="2.5299999999999998"/>
    <n v="2.27"/>
    <n v="2.48"/>
    <s v="19-01-2025"/>
    <s v="28-01-2025"/>
    <n v="9"/>
    <n v="-0.19"/>
    <n v="-3000"/>
    <s v="HKD"/>
    <x v="0"/>
  </r>
  <r>
    <x v="0"/>
    <s v="200 HK Equity"/>
    <x v="0"/>
    <x v="3"/>
    <x v="2"/>
    <n v="0.45600000000000002"/>
    <s v="BR-(CS)"/>
    <x v="1"/>
    <n v="1.5"/>
    <n v="0.68"/>
    <n v="15506"/>
    <n v="22670"/>
    <n v="23000"/>
    <n v="13.84"/>
    <n v="14.52"/>
    <n v="13.6"/>
    <s v="19-01-2025"/>
    <s v="28-01-2025"/>
    <n v="9"/>
    <n v="0.36"/>
    <n v="5520"/>
    <s v="HKD"/>
    <x v="1"/>
  </r>
  <r>
    <x v="0"/>
    <s v="2269 HK Equity"/>
    <x v="0"/>
    <x v="3"/>
    <x v="2"/>
    <n v="7.48"/>
    <s v="QR+"/>
    <x v="0"/>
    <n v="2"/>
    <n v="14.96"/>
    <n v="15503"/>
    <n v="1036"/>
    <n v="1000"/>
    <n v="108.4"/>
    <n v="93.44"/>
    <n v="107.3"/>
    <s v="28-01-2025"/>
    <s v="28-01-2025"/>
    <n v="0"/>
    <n v="-7.0000000000000007E-2"/>
    <n v="-1100"/>
    <s v="HKD"/>
    <x v="0"/>
  </r>
  <r>
    <x v="0"/>
    <s v="2333 HK Equity"/>
    <x v="0"/>
    <x v="3"/>
    <x v="2"/>
    <n v="2.4300000000000002"/>
    <s v="QR+"/>
    <x v="0"/>
    <n v="1.5"/>
    <n v="3.65"/>
    <n v="15503"/>
    <n v="4253"/>
    <n v="4500"/>
    <n v="29.3"/>
    <n v="25.66"/>
    <n v="25.5"/>
    <s v="26-01-2025"/>
    <s v="28-01-2025"/>
    <n v="2"/>
    <n v="-1.1000000000000001"/>
    <n v="-17100"/>
    <s v="HKD"/>
    <x v="0"/>
  </r>
  <r>
    <x v="0"/>
    <s v="345 HK Equity"/>
    <x v="0"/>
    <x v="3"/>
    <x v="2"/>
    <n v="0.86"/>
    <s v="BR-(MS)"/>
    <x v="1"/>
    <n v="2"/>
    <n v="1.72"/>
    <n v="15503"/>
    <n v="9013"/>
    <n v="10000"/>
    <n v="30.75"/>
    <n v="32.47"/>
    <n v="33.409999999999997"/>
    <s v="26-01-2025"/>
    <s v="28-01-2025"/>
    <n v="2"/>
    <n v="-1.72"/>
    <n v="-26600"/>
    <s v="HKD"/>
    <x v="0"/>
  </r>
  <r>
    <x v="0"/>
    <s v="3690 HK Equity"/>
    <x v="0"/>
    <x v="3"/>
    <x v="2"/>
    <n v="17.239999999999998"/>
    <s v="AH+"/>
    <x v="0"/>
    <n v="2"/>
    <n v="34.479999999999997"/>
    <n v="15503"/>
    <n v="450"/>
    <n v="400"/>
    <n v="364.2"/>
    <n v="329.72"/>
    <n v="355.6"/>
    <s v="21-01-2025"/>
    <s v="28-01-2025"/>
    <n v="7"/>
    <n v="-0.22"/>
    <n v="-3440"/>
    <s v="HKD"/>
    <x v="0"/>
  </r>
  <r>
    <x v="0"/>
    <s v="486 HK Equity"/>
    <x v="0"/>
    <x v="3"/>
    <x v="2"/>
    <n v="0.48099999999999998"/>
    <s v="BR+(GS)"/>
    <x v="0"/>
    <n v="2"/>
    <n v="0.96"/>
    <n v="11506"/>
    <n v="11960"/>
    <n v="12000"/>
    <n v="3.84"/>
    <n v="2.88"/>
    <n v="3.47"/>
    <s v="22-01-2025"/>
    <s v="28-01-2025"/>
    <n v="6"/>
    <n v="-0.39"/>
    <n v="-4440"/>
    <s v="HKD"/>
    <x v="0"/>
  </r>
  <r>
    <x v="0"/>
    <s v="700 HK Equity"/>
    <x v="0"/>
    <x v="3"/>
    <x v="2"/>
    <n v="24"/>
    <s v="BR+(citi)"/>
    <x v="0"/>
    <n v="1"/>
    <n v="24"/>
    <n v="15506"/>
    <n v="646"/>
    <n v="600"/>
    <n v="707"/>
    <n v="683"/>
    <n v="681"/>
    <s v="25-01-2025"/>
    <s v="28-01-2025"/>
    <n v="3"/>
    <n v="-1.01"/>
    <n v="-15600"/>
    <s v="HKD"/>
    <x v="0"/>
  </r>
  <r>
    <x v="0"/>
    <s v="968 HK Equity"/>
    <x v="0"/>
    <x v="3"/>
    <x v="2"/>
    <n v="1.5129999999999999"/>
    <s v="BR+(MAC)"/>
    <x v="0"/>
    <n v="3"/>
    <n v="4.54"/>
    <n v="15503"/>
    <n v="3415"/>
    <n v="4000"/>
    <n v="20.399999999999999"/>
    <n v="15.86"/>
    <n v="17.48"/>
    <s v="21-01-2025"/>
    <s v="28-01-2025"/>
    <n v="7"/>
    <n v="-0.75"/>
    <n v="-11680"/>
    <s v="HKD"/>
    <x v="0"/>
  </r>
  <r>
    <x v="0"/>
    <s v="973 HK Equity"/>
    <x v="0"/>
    <x v="3"/>
    <x v="2"/>
    <n v="1.004"/>
    <s v="QR+"/>
    <x v="0"/>
    <n v="2"/>
    <n v="2.0099999999999998"/>
    <n v="15503"/>
    <n v="7721"/>
    <n v="7750"/>
    <n v="20.399999999999999"/>
    <n v="18.39"/>
    <n v="23.2"/>
    <s v="27-01-2025"/>
    <s v="28-01-2025"/>
    <n v="1"/>
    <n v="1.4"/>
    <n v="21700"/>
    <s v="HKD"/>
    <x v="1"/>
  </r>
  <r>
    <x v="0"/>
    <s v="HIF1 Index"/>
    <x v="1"/>
    <x v="4"/>
    <x v="3"/>
    <n v="503"/>
    <s v="hedge"/>
    <x v="1"/>
    <n v="1"/>
    <n v="503"/>
    <n v="15506"/>
    <n v="31"/>
    <n v="50"/>
    <n v="29884"/>
    <n v="30387"/>
    <n v="28748"/>
    <s v="26-01-2025"/>
    <s v="28-01-2025"/>
    <n v="2"/>
    <n v="3.66"/>
    <n v="56800"/>
    <s v="HKD"/>
    <x v="1"/>
  </r>
  <r>
    <x v="0"/>
    <s v="PNDORA DC Equity"/>
    <x v="0"/>
    <x v="5"/>
    <x v="4"/>
    <n v="17.760000000000002"/>
    <s v="2dt"/>
    <x v="0"/>
    <n v="2"/>
    <n v="35.520000000000003"/>
    <n v="18226"/>
    <n v="513"/>
    <n v="513"/>
    <n v="688.8"/>
    <n v="653.28"/>
    <n v="635"/>
    <s v="04-01-2021"/>
    <s v="05-01-2021"/>
    <n v="1"/>
    <n v="-1.51"/>
    <n v="-27599.4"/>
    <s v="DKK"/>
    <x v="0"/>
  </r>
  <r>
    <x v="0"/>
    <s v="1COV GY Equity"/>
    <x v="0"/>
    <x v="6"/>
    <x v="5"/>
    <n v="1.079"/>
    <s v="BR+(GS)"/>
    <x v="0"/>
    <n v="2"/>
    <n v="2.16"/>
    <n v="2433"/>
    <n v="1127"/>
    <n v="1127"/>
    <n v="53.48"/>
    <n v="51.32"/>
    <n v="54.18"/>
    <s v="07-01-2021"/>
    <s v="08-01-2021"/>
    <n v="1"/>
    <n v="0.32"/>
    <n v="788.9"/>
    <s v="EUR"/>
    <x v="1"/>
  </r>
  <r>
    <x v="0"/>
    <s v="DHER GY Equity"/>
    <x v="0"/>
    <x v="6"/>
    <x v="5"/>
    <n v="5.39"/>
    <s v="BR+(citi)"/>
    <x v="0"/>
    <n v="3"/>
    <n v="16.170000000000002"/>
    <n v="2448"/>
    <n v="151"/>
    <n v="151"/>
    <n v="135.5"/>
    <n v="119.33"/>
    <n v="135.55000000000001"/>
    <s v="05-01-2021"/>
    <s v="08-01-2021"/>
    <n v="3"/>
    <n v="0"/>
    <n v="7.55"/>
    <s v="EUR"/>
    <x v="1"/>
  </r>
  <r>
    <x v="0"/>
    <s v="DTE GY Equity"/>
    <x v="0"/>
    <x v="6"/>
    <x v="5"/>
    <n v="0.2555"/>
    <s v="XR+"/>
    <x v="0"/>
    <n v="2"/>
    <n v="0.51"/>
    <n v="2433"/>
    <n v="4761"/>
    <n v="4761"/>
    <n v="15.22"/>
    <n v="14.71"/>
    <n v="15.2"/>
    <s v="07-01-2021"/>
    <s v="08-01-2021"/>
    <n v="1"/>
    <n v="-0.05"/>
    <n v="-119.03"/>
    <s v="EUR"/>
    <x v="0"/>
  </r>
  <r>
    <x v="0"/>
    <s v="FTK GY Equity"/>
    <x v="0"/>
    <x v="6"/>
    <x v="5"/>
    <n v="2.46"/>
    <s v="XR+(MF)"/>
    <x v="0"/>
    <n v="1.5"/>
    <n v="3.69"/>
    <n v="2448"/>
    <n v="663"/>
    <n v="663"/>
    <n v="63.6"/>
    <n v="59.91"/>
    <n v="66.099999999999994"/>
    <s v="05-01-2021"/>
    <s v="08-01-2021"/>
    <n v="3"/>
    <n v="0.68"/>
    <n v="1657.5"/>
    <s v="EUR"/>
    <x v="1"/>
  </r>
  <r>
    <x v="0"/>
    <s v="HAS LN Equity"/>
    <x v="0"/>
    <x v="7"/>
    <x v="6"/>
    <n v="4.51"/>
    <s v="BR-(CS)"/>
    <x v="1"/>
    <n v="3"/>
    <n v="13.53"/>
    <n v="220297"/>
    <n v="16282"/>
    <n v="16268"/>
    <n v="143.29"/>
    <n v="156.82"/>
    <n v="148.9"/>
    <s v="06-01-2021"/>
    <s v="08-01-2021"/>
    <n v="2"/>
    <n v="-0.41"/>
    <n v="-91263.48"/>
    <s v="GBp"/>
    <x v="0"/>
  </r>
  <r>
    <x v="0"/>
    <s v="HFG GY Equity"/>
    <x v="0"/>
    <x v="6"/>
    <x v="5"/>
    <n v="3.35"/>
    <s v="AH+"/>
    <x v="0"/>
    <n v="2"/>
    <n v="6.7"/>
    <n v="2856"/>
    <n v="426"/>
    <n v="426"/>
    <n v="65.8"/>
    <n v="59.1"/>
    <n v="64.599999999999994"/>
    <s v="08-01-2021"/>
    <s v="08-01-2021"/>
    <n v="0"/>
    <n v="-0.18"/>
    <n v="-511.2"/>
    <s v="EUR"/>
    <x v="0"/>
  </r>
  <r>
    <x v="0"/>
    <s v="KAMBI SS Equity"/>
    <x v="0"/>
    <x v="8"/>
    <x v="7"/>
    <n v="13.46"/>
    <s v="QR+"/>
    <x v="0"/>
    <n v="2"/>
    <n v="26.92"/>
    <n v="24500"/>
    <n v="910"/>
    <n v="910"/>
    <n v="435"/>
    <n v="408.08"/>
    <n v="448.2"/>
    <s v="07-01-2021"/>
    <s v="08-01-2021"/>
    <n v="1"/>
    <n v="0.49"/>
    <n v="12012"/>
    <s v="SEK"/>
    <x v="1"/>
  </r>
  <r>
    <x v="0"/>
    <s v="LHN SW Equity"/>
    <x v="0"/>
    <x v="9"/>
    <x v="8"/>
    <n v="0.97699999999999998"/>
    <s v="AH-"/>
    <x v="1"/>
    <n v="2"/>
    <n v="1.95"/>
    <n v="2635"/>
    <n v="1349"/>
    <n v="1349"/>
    <n v="52"/>
    <n v="53.95"/>
    <n v="52.54"/>
    <s v="07-01-2021"/>
    <s v="08-01-2021"/>
    <n v="1"/>
    <n v="-0.28000000000000003"/>
    <n v="-728.46"/>
    <s v="CHF"/>
    <x v="0"/>
  </r>
  <r>
    <x v="0"/>
    <s v="PETS LN Equity"/>
    <x v="0"/>
    <x v="7"/>
    <x v="6"/>
    <n v="19.48"/>
    <s v="QR+"/>
    <x v="0"/>
    <n v="3"/>
    <n v="58.44"/>
    <n v="258169"/>
    <n v="4418"/>
    <n v="4418"/>
    <n v="451.8"/>
    <n v="393.36"/>
    <n v="435"/>
    <s v="08-01-2021"/>
    <s v="08-01-2021"/>
    <n v="0"/>
    <n v="-0.28999999999999998"/>
    <n v="-74222.399999999994"/>
    <s v="GBp"/>
    <x v="0"/>
  </r>
  <r>
    <x v="0"/>
    <s v="TRI FP Equity"/>
    <x v="0"/>
    <x v="10"/>
    <x v="9"/>
    <n v="3.14"/>
    <s v="QR+"/>
    <x v="0"/>
    <n v="2"/>
    <n v="6.28"/>
    <n v="2856"/>
    <n v="455"/>
    <n v="455"/>
    <n v="157.69999999999999"/>
    <n v="151.41999999999999"/>
    <n v="148.5"/>
    <s v="08-01-2021"/>
    <s v="08-01-2021"/>
    <n v="0"/>
    <n v="-1.47"/>
    <n v="-4186"/>
    <s v="EUR"/>
    <x v="0"/>
  </r>
  <r>
    <x v="0"/>
    <s v="WCH GY Equity"/>
    <x v="0"/>
    <x v="6"/>
    <x v="5"/>
    <n v="3.34"/>
    <s v="AH+"/>
    <x v="0"/>
    <n v="2"/>
    <n v="6.68"/>
    <n v="2433"/>
    <n v="364"/>
    <n v="364"/>
    <n v="120"/>
    <n v="113.32"/>
    <n v="121.25"/>
    <s v="07-01-2021"/>
    <s v="08-01-2021"/>
    <n v="1"/>
    <n v="0.19"/>
    <n v="455"/>
    <s v="EUR"/>
    <x v="1"/>
  </r>
  <r>
    <x v="0"/>
    <s v="COTN SW Equity"/>
    <x v="0"/>
    <x v="9"/>
    <x v="8"/>
    <n v="4.74"/>
    <s v="xr+"/>
    <x v="0"/>
    <n v="2"/>
    <n v="9.48"/>
    <n v="3101"/>
    <n v="327"/>
    <n v="327"/>
    <n v="200"/>
    <n v="190.52"/>
    <n v="205.5"/>
    <s v="08-01-2021"/>
    <s v="12-01-2021"/>
    <n v="4"/>
    <n v="0.57999999999999996"/>
    <n v="1798.5"/>
    <s v="CHF"/>
    <x v="1"/>
  </r>
  <r>
    <x v="0"/>
    <s v="JD/ LN Equity"/>
    <x v="0"/>
    <x v="7"/>
    <x v="6"/>
    <n v="34.700000000000003"/>
    <s v="QR+"/>
    <x v="0"/>
    <n v="2"/>
    <n v="69.400000000000006"/>
    <n v="259202"/>
    <n v="3735"/>
    <n v="3735"/>
    <n v="920.12"/>
    <n v="850.72"/>
    <n v="858"/>
    <s v="11-01-2021"/>
    <s v="12-01-2021"/>
    <n v="1"/>
    <n v="-0.9"/>
    <n v="-232018.2"/>
    <s v="GBp"/>
    <x v="0"/>
  </r>
  <r>
    <x v="0"/>
    <s v="NB2 GY Equity"/>
    <x v="0"/>
    <x v="6"/>
    <x v="5"/>
    <n v="5.82"/>
    <s v="ah+"/>
    <x v="0"/>
    <n v="2"/>
    <n v="11.64"/>
    <n v="2450"/>
    <n v="210"/>
    <n v="210"/>
    <n v="82"/>
    <n v="70.36"/>
    <n v="87.8"/>
    <s v="04-01-2021"/>
    <s v="12-01-2021"/>
    <n v="8"/>
    <n v="0.5"/>
    <n v="1218"/>
    <s v="EUR"/>
    <x v="1"/>
  </r>
  <r>
    <x v="0"/>
    <s v="PNDORA DC Equity"/>
    <x v="0"/>
    <x v="5"/>
    <x v="4"/>
    <n v="22.98"/>
    <s v="QR+"/>
    <x v="0"/>
    <n v="2"/>
    <n v="45.96"/>
    <n v="21368"/>
    <n v="465"/>
    <n v="465"/>
    <n v="641.65"/>
    <n v="595.69000000000005"/>
    <n v="610.6"/>
    <s v="11-01-2021"/>
    <s v="12-01-2021"/>
    <n v="1"/>
    <n v="-0.68"/>
    <n v="-14436.86"/>
    <s v="DKK"/>
    <x v="0"/>
  </r>
  <r>
    <x v="0"/>
    <s v="PTEC LN Equity"/>
    <x v="0"/>
    <x v="7"/>
    <x v="6"/>
    <n v="19.149999999999999"/>
    <s v="QR+"/>
    <x v="0"/>
    <n v="2"/>
    <n v="38.299999999999997"/>
    <n v="258284"/>
    <n v="6744"/>
    <n v="6744"/>
    <n v="467.5"/>
    <n v="429.2"/>
    <n v="468.7"/>
    <s v="12-01-2021"/>
    <s v="12-01-2021"/>
    <n v="0"/>
    <n v="0.03"/>
    <n v="8092.8"/>
    <s v="GBp"/>
    <x v="1"/>
  </r>
  <r>
    <x v="0"/>
    <s v="SGO FP Equity"/>
    <x v="0"/>
    <x v="10"/>
    <x v="9"/>
    <n v="0.86499999999999999"/>
    <s v="QR+"/>
    <x v="0"/>
    <n v="2"/>
    <n v="1.73"/>
    <n v="2433"/>
    <n v="1406"/>
    <n v="1406"/>
    <n v="42.6"/>
    <n v="40.869999999999997"/>
    <n v="43"/>
    <s v="07-01-2021"/>
    <s v="12-01-2021"/>
    <n v="5"/>
    <n v="0.23"/>
    <n v="562.4"/>
    <s v="EUR"/>
    <x v="1"/>
  </r>
  <r>
    <x v="0"/>
    <s v="SHL GY Equity"/>
    <x v="0"/>
    <x v="6"/>
    <x v="5"/>
    <n v="0.85"/>
    <s v="TA"/>
    <x v="0"/>
    <n v="2"/>
    <n v="1.7"/>
    <n v="2000"/>
    <n v="1176"/>
    <n v="1100"/>
    <n v="43.97"/>
    <n v="42.27"/>
    <n v="43.61"/>
    <s v="12-01-2021"/>
    <s v="12-01-2021"/>
    <n v="0"/>
    <n v="-0.2"/>
    <n v="-390.5"/>
    <s v="EUR"/>
    <x v="0"/>
  </r>
  <r>
    <x v="0"/>
    <s v="SHL GY Equity"/>
    <x v="0"/>
    <x v="6"/>
    <x v="5"/>
    <n v="0.71950000000000003"/>
    <s v="BR+(MF)"/>
    <x v="0"/>
    <n v="2"/>
    <n v="1.44"/>
    <n v="2432"/>
    <n v="1690"/>
    <n v="2258"/>
    <n v="43.49"/>
    <n v="42.05"/>
    <n v="43.95"/>
    <s v="06-01-2021"/>
    <s v="12-01-2021"/>
    <n v="6"/>
    <n v="0.43"/>
    <n v="1055.3900000000001"/>
    <s v="EUR"/>
    <x v="1"/>
  </r>
  <r>
    <x v="0"/>
    <s v="SW FP Equity"/>
    <x v="0"/>
    <x v="10"/>
    <x v="9"/>
    <n v="1.78"/>
    <s v="QR+"/>
    <x v="0"/>
    <n v="2"/>
    <n v="3.56"/>
    <n v="2856"/>
    <n v="802"/>
    <n v="802"/>
    <n v="74"/>
    <n v="70.44"/>
    <n v="75.2"/>
    <s v="08-01-2021"/>
    <s v="12-01-2021"/>
    <n v="4"/>
    <n v="0.34"/>
    <n v="962.4"/>
    <s v="EUR"/>
    <x v="1"/>
  </r>
  <r>
    <x v="0"/>
    <s v="TMV GY Equity"/>
    <x v="0"/>
    <x v="6"/>
    <x v="5"/>
    <n v="1.49"/>
    <s v="QR+"/>
    <x v="0"/>
    <n v="2"/>
    <n v="2.98"/>
    <n v="2871"/>
    <n v="964"/>
    <n v="964"/>
    <n v="43.13"/>
    <n v="40.15"/>
    <n v="41.51"/>
    <s v="11-01-2021"/>
    <s v="12-01-2021"/>
    <n v="1"/>
    <n v="-0.54"/>
    <n v="-1561.68"/>
    <s v="EUR"/>
    <x v="0"/>
  </r>
  <r>
    <x v="0"/>
    <s v="UNIR IM Equity"/>
    <x v="0"/>
    <x v="11"/>
    <x v="10"/>
    <n v="0.52800000000000002"/>
    <s v="CIR+(KP)"/>
    <x v="0"/>
    <n v="2"/>
    <n v="1.06"/>
    <n v="2433"/>
    <n v="2304"/>
    <n v="2304"/>
    <n v="13.56"/>
    <n v="12.5"/>
    <n v="14.54"/>
    <s v="07-01-2021"/>
    <s v="12-01-2021"/>
    <n v="5"/>
    <n v="0.93"/>
    <n v="2257.92"/>
    <s v="EUR"/>
    <x v="1"/>
  </r>
  <r>
    <x v="0"/>
    <s v="VGH1 Equity"/>
    <x v="0"/>
    <x v="12"/>
    <x v="3"/>
    <n v="51.9"/>
    <s v="hedge"/>
    <x v="1"/>
    <n v="1.5"/>
    <n v="77.849999999999994"/>
    <n v="2871"/>
    <n v="37"/>
    <n v="40"/>
    <n v="3622"/>
    <n v="3699.85"/>
    <n v="3614"/>
    <s v="11-01-2021"/>
    <s v="12-01-2021"/>
    <n v="1"/>
    <n v="0.11"/>
    <n v="320"/>
    <s v="EUR"/>
    <x v="1"/>
  </r>
  <r>
    <x v="0"/>
    <s v="VWS DC Equity"/>
    <x v="0"/>
    <x v="5"/>
    <x v="4"/>
    <n v="45.1"/>
    <s v="ah+"/>
    <x v="0"/>
    <n v="2"/>
    <n v="90.2"/>
    <n v="18226"/>
    <n v="202"/>
    <n v="202"/>
    <n v="1445"/>
    <n v="1354.8"/>
    <n v="1425.5"/>
    <s v="04-01-2021"/>
    <s v="12-01-2021"/>
    <n v="8"/>
    <n v="-0.22"/>
    <n v="-3939"/>
    <s v="DKK"/>
    <x v="0"/>
  </r>
  <r>
    <x v="0"/>
    <s v="CA FP Equity"/>
    <x v="0"/>
    <x v="10"/>
    <x v="9"/>
    <n v="0.36349999999999999"/>
    <s v="AH-"/>
    <x v="1"/>
    <n v="3"/>
    <n v="1.0900000000000001"/>
    <n v="2865"/>
    <n v="2627"/>
    <n v="2627"/>
    <n v="16.95"/>
    <n v="18.04"/>
    <n v="17.61"/>
    <s v="13-01-2021"/>
    <s v="13-01-2021"/>
    <n v="0"/>
    <n v="-0.61"/>
    <n v="-1740.12"/>
    <s v="EUR"/>
    <x v="0"/>
  </r>
  <r>
    <x v="0"/>
    <s v="FTI FP Equity"/>
    <x v="0"/>
    <x v="10"/>
    <x v="9"/>
    <n v="0.34460000000000002"/>
    <s v="AH+"/>
    <x v="0"/>
    <n v="1.5"/>
    <n v="0.52"/>
    <n v="2856"/>
    <n v="5525"/>
    <n v="5525"/>
    <n v="9.35"/>
    <n v="8.83"/>
    <n v="10"/>
    <s v="08-01-2021"/>
    <s v="13-01-2021"/>
    <n v="5"/>
    <n v="1.26"/>
    <n v="3591.25"/>
    <s v="EUR"/>
    <x v="1"/>
  </r>
  <r>
    <x v="0"/>
    <s v="KGF LN Equity"/>
    <x v="0"/>
    <x v="7"/>
    <x v="6"/>
    <n v="7.84"/>
    <s v="QR+"/>
    <x v="0"/>
    <n v="2"/>
    <n v="15.68"/>
    <n v="258284"/>
    <n v="16472"/>
    <n v="16472"/>
    <n v="287.7"/>
    <n v="272.02"/>
    <n v="282.89999999999998"/>
    <s v="12-01-2021"/>
    <s v="13-01-2021"/>
    <n v="1"/>
    <n v="-0.31"/>
    <n v="-79065.600000000006"/>
    <s v="GBp"/>
    <x v="0"/>
  </r>
  <r>
    <x v="0"/>
    <s v="MTX GY Equity"/>
    <x v="0"/>
    <x v="6"/>
    <x v="5"/>
    <n v="6.87"/>
    <s v="BR-(citi)"/>
    <x v="1"/>
    <n v="2"/>
    <n v="13.74"/>
    <n v="2871"/>
    <n v="209"/>
    <n v="209"/>
    <n v="206.5"/>
    <n v="220.24"/>
    <n v="205.8"/>
    <s v="11-01-2021"/>
    <s v="13-01-2021"/>
    <n v="2"/>
    <n v="0.05"/>
    <n v="146.30000000000001"/>
    <s v="EUR"/>
    <x v="1"/>
  </r>
  <r>
    <x v="0"/>
    <s v="ROG SW Equity"/>
    <x v="0"/>
    <x v="9"/>
    <x v="8"/>
    <n v="6.04"/>
    <s v="BR+(UBS)"/>
    <x v="0"/>
    <n v="2"/>
    <n v="12.08"/>
    <n v="3100"/>
    <n v="257"/>
    <n v="257"/>
    <n v="313.10000000000002"/>
    <n v="301.02"/>
    <n v="312"/>
    <s v="13-01-2021"/>
    <s v="13-01-2021"/>
    <n v="0"/>
    <n v="-0.09"/>
    <n v="-282.7"/>
    <s v="CHF"/>
    <x v="0"/>
  </r>
  <r>
    <x v="0"/>
    <s v="STM IM Equity"/>
    <x v="0"/>
    <x v="11"/>
    <x v="10"/>
    <n v="0.84099999999999997"/>
    <s v="QR+"/>
    <x v="0"/>
    <n v="2"/>
    <n v="1.68"/>
    <n v="2856"/>
    <n v="1698"/>
    <n v="1698"/>
    <n v="33.799999999999997"/>
    <n v="32.119999999999997"/>
    <n v="33.67"/>
    <s v="08-01-2021"/>
    <s v="13-01-2021"/>
    <n v="5"/>
    <n v="-0.08"/>
    <n v="-220.74"/>
    <s v="EUR"/>
    <x v="0"/>
  </r>
  <r>
    <x v="0"/>
    <s v="STMN SW Equity"/>
    <x v="0"/>
    <x v="9"/>
    <x v="8"/>
    <n v="20.239999999999998"/>
    <s v="BR-(MF)"/>
    <x v="1"/>
    <n v="2"/>
    <n v="40.479999999999997"/>
    <n v="3106"/>
    <n v="77"/>
    <n v="77"/>
    <n v="998.2"/>
    <n v="1038.68"/>
    <n v="1015"/>
    <s v="11-01-2021"/>
    <s v="13-01-2021"/>
    <n v="2"/>
    <n v="-0.42"/>
    <n v="-1293.5999999999999"/>
    <s v="CHF"/>
    <x v="0"/>
  </r>
  <r>
    <x v="0"/>
    <s v="TEMN SW Equity"/>
    <x v="0"/>
    <x v="9"/>
    <x v="8"/>
    <n v="3.7549999999999999"/>
    <s v="QR++"/>
    <x v="0"/>
    <n v="2"/>
    <n v="7.51"/>
    <n v="3100"/>
    <n v="413"/>
    <n v="413"/>
    <n v="112.25"/>
    <n v="104.74"/>
    <n v="114.36"/>
    <s v="13-01-2021"/>
    <s v="13-01-2021"/>
    <n v="0"/>
    <n v="0.28000000000000003"/>
    <n v="871.55"/>
    <s v="CHF"/>
    <x v="1"/>
  </r>
  <r>
    <x v="0"/>
    <s v="THG LN Equity"/>
    <x v="0"/>
    <x v="7"/>
    <x v="6"/>
    <n v="30.35"/>
    <s v="QR+"/>
    <x v="0"/>
    <n v="2"/>
    <n v="60.7"/>
    <n v="258284"/>
    <n v="4255"/>
    <n v="4255"/>
    <n v="826"/>
    <n v="765.3"/>
    <n v="785"/>
    <s v="12-01-2021"/>
    <s v="13-01-2021"/>
    <n v="1"/>
    <n v="-0.68"/>
    <n v="-174455"/>
    <s v="GBp"/>
    <x v="0"/>
  </r>
  <r>
    <x v="0"/>
    <s v="TKWY NA Equity"/>
    <x v="0"/>
    <x v="13"/>
    <x v="11"/>
    <n v="2.8919999999999999"/>
    <s v="QR++"/>
    <x v="0"/>
    <n v="2"/>
    <n v="5.78"/>
    <n v="2865"/>
    <n v="495"/>
    <n v="495"/>
    <n v="101.5"/>
    <n v="95.72"/>
    <n v="97.09"/>
    <s v="13-01-2021"/>
    <s v="13-01-2021"/>
    <n v="0"/>
    <n v="-0.76"/>
    <n v="-2185.4299999999998"/>
    <s v="EUR"/>
    <x v="0"/>
  </r>
  <r>
    <x v="0"/>
    <s v="ASC LN Equity"/>
    <x v="0"/>
    <x v="7"/>
    <x v="6"/>
    <n v="224.4"/>
    <s v="QR++"/>
    <x v="0"/>
    <n v="2"/>
    <n v="448.8"/>
    <n v="255960"/>
    <n v="570"/>
    <n v="570"/>
    <n v="5402"/>
    <n v="4953.2"/>
    <n v="4836"/>
    <s v="13-01-2021"/>
    <s v="15-01-2021"/>
    <n v="2"/>
    <n v="-1.26"/>
    <n v="-322620"/>
    <s v="GBp"/>
    <x v="0"/>
  </r>
  <r>
    <x v="0"/>
    <s v="AZM IM Equity"/>
    <x v="0"/>
    <x v="11"/>
    <x v="10"/>
    <n v="0.317"/>
    <s v="QR+"/>
    <x v="0"/>
    <n v="2"/>
    <n v="0.63"/>
    <n v="2879"/>
    <n v="4541"/>
    <n v="4541"/>
    <n v="18.16"/>
    <n v="17.52"/>
    <n v="18.41"/>
    <s v="12-01-2021"/>
    <s v="15-01-2021"/>
    <n v="3"/>
    <n v="0.4"/>
    <n v="1157.95"/>
    <s v="EUR"/>
    <x v="1"/>
  </r>
  <r>
    <x v="0"/>
    <s v="BAS GY Equity"/>
    <x v="0"/>
    <x v="6"/>
    <x v="5"/>
    <n v="1.617"/>
    <s v="BR+(MF)"/>
    <x v="0"/>
    <n v="2"/>
    <n v="3.23"/>
    <n v="2865"/>
    <n v="886"/>
    <n v="886"/>
    <n v="68.03"/>
    <n v="64.8"/>
    <n v="67.290000000000006"/>
    <s v="13-01-2021"/>
    <s v="15-01-2021"/>
    <n v="2"/>
    <n v="-0.23"/>
    <n v="-655.64"/>
    <s v="EUR"/>
    <x v="0"/>
  </r>
  <r>
    <x v="0"/>
    <s v="BOO LN Equity"/>
    <x v="0"/>
    <x v="7"/>
    <x v="6"/>
    <n v="11.65"/>
    <s v="QR+, G+"/>
    <x v="0"/>
    <n v="2"/>
    <n v="23.3"/>
    <n v="256485"/>
    <n v="11008"/>
    <n v="11008"/>
    <n v="370"/>
    <n v="346.7"/>
    <n v="338.2"/>
    <s v="14-01-2021"/>
    <s v="15-01-2021"/>
    <n v="1"/>
    <n v="-1.36"/>
    <n v="-350054.40000000002"/>
    <s v="GBp"/>
    <x v="0"/>
  </r>
  <r>
    <x v="0"/>
    <s v="BOSN SW Equity"/>
    <x v="0"/>
    <x v="9"/>
    <x v="8"/>
    <n v="5.26"/>
    <s v="QR+"/>
    <x v="0"/>
    <n v="3"/>
    <n v="15.78"/>
    <n v="3107"/>
    <n v="197"/>
    <n v="197"/>
    <n v="191.6"/>
    <n v="175.82"/>
    <n v="196.6"/>
    <s v="14-01-2021"/>
    <s v="15-01-2021"/>
    <n v="1"/>
    <n v="0.32"/>
    <n v="985"/>
    <s v="CHF"/>
    <x v="1"/>
  </r>
  <r>
    <x v="0"/>
    <s v="DPH LN Equity"/>
    <x v="0"/>
    <x v="7"/>
    <x v="6"/>
    <n v="89.6"/>
    <s v="QR+"/>
    <x v="0"/>
    <n v="2"/>
    <n v="179.2"/>
    <n v="256485"/>
    <n v="1431"/>
    <n v="1431"/>
    <n v="3578"/>
    <n v="3398.8"/>
    <n v="3570"/>
    <s v="14-01-2021"/>
    <s v="15-01-2021"/>
    <n v="1"/>
    <n v="-0.04"/>
    <n v="-11448"/>
    <s v="GBp"/>
    <x v="0"/>
  </r>
  <r>
    <x v="0"/>
    <s v="DPW GY Equity"/>
    <x v="0"/>
    <x v="6"/>
    <x v="5"/>
    <n v="0.91900000000000004"/>
    <s v="QR++"/>
    <x v="0"/>
    <n v="2"/>
    <n v="1.84"/>
    <n v="2865"/>
    <n v="1559"/>
    <n v="1159"/>
    <n v="42.05"/>
    <n v="40.21"/>
    <n v="42.7"/>
    <s v="13-01-2021"/>
    <s v="15-01-2021"/>
    <n v="2"/>
    <n v="0.26"/>
    <n v="753.35"/>
    <s v="EUR"/>
    <x v="1"/>
  </r>
  <r>
    <x v="0"/>
    <s v="ENR GY Equity"/>
    <x v="0"/>
    <x v="6"/>
    <x v="5"/>
    <n v="1.345"/>
    <s v="BR+(DB)"/>
    <x v="0"/>
    <n v="2"/>
    <n v="2.69"/>
    <n v="2865"/>
    <n v="1065"/>
    <n v="1065"/>
    <n v="32.19"/>
    <n v="29.5"/>
    <n v="30.63"/>
    <s v="13-01-2021"/>
    <s v="15-01-2021"/>
    <n v="2"/>
    <n v="-0.57999999999999996"/>
    <n v="-1661.4"/>
    <s v="EUR"/>
    <x v="0"/>
  </r>
  <r>
    <x v="0"/>
    <s v="FR FP Equity"/>
    <x v="0"/>
    <x v="10"/>
    <x v="9"/>
    <n v="1.0369999999999999"/>
    <s v="QR+"/>
    <x v="0"/>
    <n v="2"/>
    <n v="2.0699999999999998"/>
    <n v="2865"/>
    <n v="1381"/>
    <n v="1381"/>
    <n v="31.39"/>
    <n v="29.32"/>
    <n v="30.92"/>
    <s v="15-01-2021"/>
    <s v="15-01-2021"/>
    <n v="0"/>
    <n v="-0.23"/>
    <n v="-649.07000000000005"/>
    <s v="EUR"/>
    <x v="0"/>
  </r>
  <r>
    <x v="0"/>
    <s v="GEBN SW Equity"/>
    <x v="0"/>
    <x v="9"/>
    <x v="8"/>
    <n v="9.4600000000000009"/>
    <s v="QR+"/>
    <x v="0"/>
    <n v="3"/>
    <n v="28.38"/>
    <n v="3107"/>
    <n v="109"/>
    <n v="109"/>
    <n v="600"/>
    <n v="571.62"/>
    <n v="559.20000000000005"/>
    <s v="14-01-2021"/>
    <s v="15-01-2021"/>
    <n v="1"/>
    <n v="-1.43"/>
    <n v="-4447.2"/>
    <s v="CHF"/>
    <x v="0"/>
  </r>
  <r>
    <x v="0"/>
    <s v="IFX GY Equity"/>
    <x v="0"/>
    <x v="6"/>
    <x v="5"/>
    <n v="0.87150000000000005"/>
    <s v="xr+"/>
    <x v="0"/>
    <n v="2"/>
    <n v="1.74"/>
    <n v="2856"/>
    <n v="1639"/>
    <n v="1639"/>
    <n v="33.18"/>
    <n v="31.44"/>
    <n v="33.67"/>
    <s v="08-01-2021"/>
    <s v="15-01-2021"/>
    <n v="7"/>
    <n v="0.28000000000000003"/>
    <n v="803.11"/>
    <s v="EUR"/>
    <x v="1"/>
  </r>
  <r>
    <x v="0"/>
    <s v="JMT PL Equity"/>
    <x v="0"/>
    <x v="14"/>
    <x v="12"/>
    <n v="0.307"/>
    <s v="Q++"/>
    <x v="0"/>
    <n v="2"/>
    <n v="0.61"/>
    <n v="2865"/>
    <n v="4666"/>
    <n v="4666"/>
    <n v="15"/>
    <n v="14.39"/>
    <n v="14.82"/>
    <s v="13-01-2021"/>
    <s v="15-01-2021"/>
    <n v="2"/>
    <n v="-0.28999999999999998"/>
    <n v="-839.88"/>
    <s v="EUR"/>
    <x v="0"/>
  </r>
  <r>
    <x v="0"/>
    <s v="KAHOOTME NO Equity"/>
    <x v="0"/>
    <x v="15"/>
    <x v="13"/>
    <n v="9.2799999999999994"/>
    <s v="G+"/>
    <x v="0"/>
    <n v="3"/>
    <n v="27.84"/>
    <n v="29813"/>
    <n v="1071"/>
    <n v="1071"/>
    <n v="117.6"/>
    <n v="89.76"/>
    <n v="117"/>
    <s v="12-01-2021"/>
    <s v="15-01-2021"/>
    <n v="3"/>
    <n v="-0.02"/>
    <n v="-642.6"/>
    <s v="NOK"/>
    <x v="0"/>
  </r>
  <r>
    <x v="0"/>
    <s v="KINDSDB SS Equity"/>
    <x v="0"/>
    <x v="8"/>
    <x v="7"/>
    <n v="3.4660000000000002"/>
    <s v="QR+"/>
    <x v="0"/>
    <n v="2"/>
    <n v="6.93"/>
    <n v="29014"/>
    <n v="4186"/>
    <n v="4186"/>
    <n v="105.6"/>
    <n v="98.67"/>
    <n v="102.65"/>
    <s v="12-01-2021"/>
    <s v="15-01-2021"/>
    <n v="3"/>
    <n v="-0.43"/>
    <n v="-12348.7"/>
    <s v="SEK"/>
    <x v="0"/>
  </r>
  <r>
    <x v="0"/>
    <s v="ORSTED DC Equity"/>
    <x v="0"/>
    <x v="5"/>
    <x v="4"/>
    <n v="55"/>
    <s v="QR--"/>
    <x v="1"/>
    <n v="2"/>
    <n v="110"/>
    <n v="21315"/>
    <n v="194"/>
    <n v="129"/>
    <n v="1165"/>
    <n v="1275"/>
    <n v="1171.5"/>
    <s v="13-01-2021"/>
    <s v="15-01-2021"/>
    <n v="2"/>
    <n v="-0.04"/>
    <n v="-838.5"/>
    <s v="DKK"/>
    <x v="0"/>
  </r>
  <r>
    <x v="0"/>
    <s v="PAGE LN Equity"/>
    <x v="0"/>
    <x v="7"/>
    <x v="6"/>
    <n v="14.72"/>
    <s v="BR-(investec)"/>
    <x v="1"/>
    <n v="2"/>
    <n v="29.44"/>
    <n v="255885"/>
    <n v="8692"/>
    <n v="9000"/>
    <n v="438.12"/>
    <n v="467.56"/>
    <n v="445.8"/>
    <s v="13-01-2021"/>
    <s v="15-01-2021"/>
    <n v="2"/>
    <n v="-0.27"/>
    <n v="-69120"/>
    <s v="GBp"/>
    <x v="0"/>
  </r>
  <r>
    <x v="0"/>
    <s v="PSM GY Equity"/>
    <x v="0"/>
    <x v="6"/>
    <x v="5"/>
    <n v="0.33250000000000002"/>
    <s v="AH-"/>
    <x v="1"/>
    <n v="2"/>
    <n v="0.67"/>
    <n v="2865"/>
    <n v="4308"/>
    <n v="4308"/>
    <n v="13.47"/>
    <n v="14.14"/>
    <n v="13.39"/>
    <s v="13-01-2021"/>
    <s v="15-01-2021"/>
    <n v="2"/>
    <n v="0.12"/>
    <n v="344.64"/>
    <s v="EUR"/>
    <x v="1"/>
  </r>
  <r>
    <x v="0"/>
    <s v="SAE GY Equity"/>
    <x v="0"/>
    <x v="6"/>
    <x v="5"/>
    <n v="6.82"/>
    <s v="QR+"/>
    <x v="0"/>
    <n v="2"/>
    <n v="13.64"/>
    <n v="2871"/>
    <n v="211"/>
    <n v="211"/>
    <n v="155.4"/>
    <n v="141.76"/>
    <n v="154.6"/>
    <s v="11-01-2021"/>
    <s v="15-01-2021"/>
    <n v="4"/>
    <n v="-0.06"/>
    <n v="-168.8"/>
    <s v="EUR"/>
    <x v="0"/>
  </r>
  <r>
    <x v="0"/>
    <s v="SQN SW Equity"/>
    <x v="0"/>
    <x v="9"/>
    <x v="8"/>
    <n v="3.18"/>
    <s v="QR+"/>
    <x v="0"/>
    <n v="3"/>
    <n v="9.5399999999999991"/>
    <n v="3107"/>
    <n v="326"/>
    <n v="326"/>
    <n v="105.8"/>
    <n v="96.26"/>
    <n v="103"/>
    <s v="14-01-2021"/>
    <s v="15-01-2021"/>
    <n v="1"/>
    <n v="-0.28999999999999998"/>
    <n v="-912.8"/>
    <s v="CHF"/>
    <x v="0"/>
  </r>
  <r>
    <x v="0"/>
    <s v="TSCO LN Equity"/>
    <x v="0"/>
    <x v="7"/>
    <x v="6"/>
    <n v="5.7"/>
    <s v="TA-"/>
    <x v="1"/>
    <n v="3"/>
    <n v="17.100000000000001"/>
    <n v="256485"/>
    <n v="14999"/>
    <n v="14999"/>
    <n v="242"/>
    <n v="259.10000000000002"/>
    <n v="241.6"/>
    <s v="14-01-2021"/>
    <s v="15-01-2021"/>
    <n v="1"/>
    <n v="0.02"/>
    <n v="5999.6"/>
    <s v="GBp"/>
    <x v="1"/>
  </r>
  <r>
    <x v="0"/>
    <s v="UNIR IM Equity"/>
    <x v="0"/>
    <x v="11"/>
    <x v="10"/>
    <n v="0.63600000000000001"/>
    <s v="CIR(KP)"/>
    <x v="0"/>
    <n v="2"/>
    <n v="1.27"/>
    <n v="2879"/>
    <n v="2263"/>
    <n v="2304"/>
    <n v="14.52"/>
    <n v="13.25"/>
    <n v="14.54"/>
    <s v="13-01-2021"/>
    <s v="15-01-2021"/>
    <n v="2"/>
    <n v="0.02"/>
    <n v="46.08"/>
    <s v="EUR"/>
    <x v="1"/>
  </r>
  <r>
    <x v="0"/>
    <s v="VWS DC Equity"/>
    <x v="0"/>
    <x v="5"/>
    <x v="4"/>
    <n v="58.3"/>
    <s v="XR-"/>
    <x v="1"/>
    <n v="2"/>
    <n v="116.6"/>
    <n v="21315"/>
    <n v="183"/>
    <n v="183"/>
    <n v="1408"/>
    <n v="1524.6"/>
    <n v="1363"/>
    <s v="13-01-2021"/>
    <s v="15-01-2021"/>
    <n v="2"/>
    <n v="0.39"/>
    <n v="8235"/>
    <s v="DKK"/>
    <x v="1"/>
  </r>
  <r>
    <x v="0"/>
    <s v="ARL GY Equity"/>
    <x v="0"/>
    <x v="6"/>
    <x v="5"/>
    <n v="0.51100000000000001"/>
    <s v="QR-"/>
    <x v="1"/>
    <n v="3"/>
    <n v="1.53"/>
    <n v="2898"/>
    <n v="1890"/>
    <n v="1890"/>
    <n v="19.3"/>
    <n v="20.83"/>
    <n v="20.52"/>
    <s v="18-01-2021"/>
    <s v="18-01-2021"/>
    <n v="0"/>
    <n v="-0.8"/>
    <n v="-2309.58"/>
    <s v="EUR"/>
    <x v="0"/>
  </r>
  <r>
    <x v="0"/>
    <s v="ALQGC FP Equity"/>
    <x v="0"/>
    <x v="10"/>
    <x v="9"/>
    <n v="0.29149999999999998"/>
    <s v="AH+"/>
    <x v="0"/>
    <n v="2"/>
    <n v="0.57999999999999996"/>
    <n v="2898"/>
    <n v="4971"/>
    <n v="4971"/>
    <n v="5.33"/>
    <n v="4.75"/>
    <n v="4.93"/>
    <s v="18-01-2021"/>
    <s v="19-01-2021"/>
    <n v="1"/>
    <n v="-0.69"/>
    <n v="-1988.4"/>
    <s v="EUR"/>
    <x v="0"/>
  </r>
  <r>
    <x v="0"/>
    <s v="DBV FP Equity"/>
    <x v="0"/>
    <x v="10"/>
    <x v="9"/>
    <n v="0.88839999999999997"/>
    <s v="2dt"/>
    <x v="0"/>
    <n v="2"/>
    <n v="1.78"/>
    <n v="2898"/>
    <n v="1631"/>
    <n v="1631"/>
    <n v="8.7200000000000006"/>
    <n v="6.94"/>
    <n v="12.08"/>
    <s v="18-01-2021"/>
    <s v="19-01-2021"/>
    <n v="1"/>
    <n v="1.89"/>
    <n v="5486.85"/>
    <s v="EUR"/>
    <x v="1"/>
  </r>
  <r>
    <x v="0"/>
    <s v="EXPN LN Equity"/>
    <x v="0"/>
    <x v="7"/>
    <x v="6"/>
    <n v="74"/>
    <s v="QR+"/>
    <x v="0"/>
    <n v="2"/>
    <n v="148"/>
    <n v="257683"/>
    <n v="1741"/>
    <n v="1741"/>
    <n v="2789"/>
    <n v="2641"/>
    <n v="2679"/>
    <s v="19-01-2021"/>
    <s v="19-01-2021"/>
    <n v="0"/>
    <n v="-0.74"/>
    <n v="-191510"/>
    <s v="GBp"/>
    <x v="0"/>
  </r>
  <r>
    <x v="0"/>
    <s v="LOGN SW Equity"/>
    <x v="0"/>
    <x v="9"/>
    <x v="8"/>
    <n v="2.6"/>
    <s v="QR++(recon)"/>
    <x v="0"/>
    <n v="1.5"/>
    <n v="3.9"/>
    <n v="2900"/>
    <n v="744"/>
    <n v="590"/>
    <n v="96.56"/>
    <n v="92.66"/>
    <n v="92.45"/>
    <s v="19-01-2021"/>
    <s v="19-01-2021"/>
    <n v="0"/>
    <n v="-0.84"/>
    <n v="-2423.7800000000002"/>
    <s v="CHF"/>
    <x v="0"/>
  </r>
  <r>
    <x v="0"/>
    <s v="NOBI SS Equity"/>
    <x v="0"/>
    <x v="8"/>
    <x v="7"/>
    <n v="1.85"/>
    <s v="QR+"/>
    <x v="0"/>
    <n v="3"/>
    <n v="5.55"/>
    <n v="29413"/>
    <n v="5300"/>
    <n v="5300"/>
    <n v="68.650000000000006"/>
    <n v="63.1"/>
    <n v="68.05"/>
    <s v="18-01-2021"/>
    <s v="19-01-2021"/>
    <n v="1"/>
    <n v="-0.11"/>
    <n v="-3180"/>
    <s v="SEK"/>
    <x v="0"/>
  </r>
  <r>
    <x v="0"/>
    <s v="ORSTED DC Equity"/>
    <x v="0"/>
    <x v="5"/>
    <x v="4"/>
    <n v="55"/>
    <e v="#NAME?"/>
    <x v="1"/>
    <n v="6"/>
    <n v="330"/>
    <n v="21315"/>
    <n v="65"/>
    <n v="65"/>
    <n v="1165"/>
    <n v="1495"/>
    <n v="1193.5"/>
    <s v="15-01-2021"/>
    <s v="19-01-2021"/>
    <n v="4"/>
    <n v="-0.09"/>
    <n v="-1852.5"/>
    <s v="DKK"/>
    <x v="0"/>
  </r>
  <r>
    <x v="0"/>
    <s v="PGHN SW Equity"/>
    <x v="0"/>
    <x v="9"/>
    <x v="8"/>
    <n v="20.75"/>
    <s v="QR+"/>
    <x v="0"/>
    <n v="2"/>
    <n v="41.5"/>
    <n v="3100"/>
    <n v="75"/>
    <n v="75"/>
    <n v="1035"/>
    <n v="993.5"/>
    <n v="1050"/>
    <s v="15-01-2021"/>
    <s v="19-01-2021"/>
    <n v="4"/>
    <n v="0.36"/>
    <n v="1125"/>
    <s v="CHF"/>
    <x v="1"/>
  </r>
  <r>
    <x v="0"/>
    <s v="RNO FP Equity"/>
    <x v="0"/>
    <x v="10"/>
    <x v="9"/>
    <n v="1.3580000000000001"/>
    <s v="QR-"/>
    <x v="1"/>
    <n v="2"/>
    <n v="2.72"/>
    <n v="2881"/>
    <n v="1061"/>
    <n v="1061"/>
    <n v="35.35"/>
    <n v="38.07"/>
    <n v="34.18"/>
    <s v="14-01-2021"/>
    <s v="19-01-2021"/>
    <n v="5"/>
    <n v="0.43"/>
    <n v="1246.67"/>
    <s v="EUR"/>
    <x v="1"/>
  </r>
  <r>
    <x v="0"/>
    <s v="CFR SW Equity"/>
    <x v="0"/>
    <x v="9"/>
    <x v="8"/>
    <n v="2.278"/>
    <m/>
    <x v="1"/>
    <n v="2"/>
    <n v="4.5599999999999996"/>
    <n v="3107"/>
    <n v="682"/>
    <n v="682"/>
    <n v="86.04"/>
    <n v="90.6"/>
    <n v="85.6"/>
    <s v="20-01-2021"/>
    <s v="20-01-2021"/>
    <n v="0"/>
    <n v="0.1"/>
    <n v="300.08"/>
    <s v="CHF"/>
    <x v="1"/>
  </r>
  <r>
    <x v="0"/>
    <s v="A2A IM Equity"/>
    <x v="0"/>
    <x v="11"/>
    <x v="10"/>
    <n v="3.1800000000000002E-2"/>
    <s v="AH+"/>
    <x v="0"/>
    <n v="1.25"/>
    <n v="0.04"/>
    <n v="2887"/>
    <n v="72625"/>
    <n v="72625"/>
    <n v="1.39"/>
    <n v="1.35"/>
    <n v="1.38"/>
    <s v="21-01-2021"/>
    <s v="21-01-2021"/>
    <n v="0"/>
    <n v="-0.21"/>
    <n v="-617.30999999999995"/>
    <s v="EUR"/>
    <x v="0"/>
  </r>
  <r>
    <x v="0"/>
    <s v="BOSS GY Equity"/>
    <x v="0"/>
    <x v="6"/>
    <x v="5"/>
    <n v="0.92800000000000005"/>
    <s v="AH+, XR+"/>
    <x v="0"/>
    <n v="1"/>
    <n v="0.93"/>
    <n v="2882"/>
    <n v="3106"/>
    <n v="3106"/>
    <n v="27.5"/>
    <n v="26.57"/>
    <n v="27.77"/>
    <s v="20-01-2021"/>
    <s v="21-01-2021"/>
    <n v="1"/>
    <n v="0.28999999999999998"/>
    <n v="838.62"/>
    <s v="EUR"/>
    <x v="1"/>
  </r>
  <r>
    <x v="0"/>
    <s v="DPW GY Equity"/>
    <x v="0"/>
    <x v="6"/>
    <x v="5"/>
    <n v="0.91900000000000004"/>
    <s v="reduced"/>
    <x v="0"/>
    <n v="6"/>
    <n v="5.51"/>
    <n v="2865"/>
    <n v="520"/>
    <n v="400"/>
    <n v="42.05"/>
    <n v="36.54"/>
    <n v="43.15"/>
    <s v="13-01-2021"/>
    <s v="21-01-2021"/>
    <n v="8"/>
    <n v="0.15"/>
    <n v="440"/>
    <s v="EUR"/>
    <x v="1"/>
  </r>
  <r>
    <x v="0"/>
    <s v="FORN SW Equity"/>
    <x v="0"/>
    <x v="9"/>
    <x v="8"/>
    <n v="30.2"/>
    <s v="QR+"/>
    <x v="0"/>
    <n v="3"/>
    <n v="90.6"/>
    <n v="3121"/>
    <n v="34"/>
    <n v="34"/>
    <n v="1554"/>
    <n v="1463.4"/>
    <n v="1576"/>
    <s v="18-01-2021"/>
    <s v="21-01-2021"/>
    <n v="3"/>
    <n v="0.24"/>
    <n v="748"/>
    <s v="CHF"/>
    <x v="1"/>
  </r>
  <r>
    <x v="0"/>
    <s v="ONTEX BB Equity"/>
    <x v="0"/>
    <x v="16"/>
    <x v="14"/>
    <n v="0.255"/>
    <s v="reduce"/>
    <x v="1"/>
    <n v="3"/>
    <n v="0.77"/>
    <n v="2887"/>
    <n v="3774"/>
    <n v="3774"/>
    <n v="10.32"/>
    <n v="11.09"/>
    <n v="9.66"/>
    <s v="21-01-2021"/>
    <s v="21-01-2021"/>
    <n v="0"/>
    <n v="0.86"/>
    <n v="2490.84"/>
    <s v="EUR"/>
    <x v="1"/>
  </r>
  <r>
    <x v="0"/>
    <s v="RIO LN Equity"/>
    <x v="0"/>
    <x v="7"/>
    <x v="6"/>
    <n v="187.6"/>
    <s v="sales"/>
    <x v="0"/>
    <n v="3"/>
    <n v="562.79999999999995"/>
    <n v="257683"/>
    <n v="458"/>
    <n v="458"/>
    <n v="6024"/>
    <n v="5461.2"/>
    <n v="5924"/>
    <s v="19-01-2021"/>
    <s v="21-01-2021"/>
    <n v="2"/>
    <n v="-0.18"/>
    <n v="-45800"/>
    <s v="GBp"/>
    <x v="0"/>
  </r>
  <r>
    <x v="0"/>
    <s v="SZG GY Equity"/>
    <x v="0"/>
    <x v="6"/>
    <x v="5"/>
    <n v="0.91700000000000004"/>
    <s v="BR--(CS)"/>
    <x v="1"/>
    <n v="2"/>
    <n v="1.83"/>
    <n v="2898"/>
    <n v="1580"/>
    <n v="1580"/>
    <n v="21.06"/>
    <n v="22.89"/>
    <n v="23.1"/>
    <s v="18-01-2021"/>
    <s v="21-01-2021"/>
    <n v="3"/>
    <n v="-1.1100000000000001"/>
    <n v="-3223.2"/>
    <s v="EUR"/>
    <x v="0"/>
  </r>
  <r>
    <x v="0"/>
    <s v="BAS GY Equity"/>
    <x v="0"/>
    <x v="6"/>
    <x v="5"/>
    <n v="1.59"/>
    <s v="QR+"/>
    <x v="0"/>
    <n v="2"/>
    <n v="3.18"/>
    <n v="2882"/>
    <n v="906"/>
    <n v="906"/>
    <n v="67.3"/>
    <n v="64.12"/>
    <n v="66.28"/>
    <s v="20-01-2021"/>
    <s v="22-01-2021"/>
    <n v="2"/>
    <n v="-0.32"/>
    <n v="-924.12"/>
    <s v="EUR"/>
    <x v="0"/>
  </r>
  <r>
    <x v="0"/>
    <s v="DLG GY Equity"/>
    <x v="0"/>
    <x v="6"/>
    <x v="5"/>
    <n v="1.458"/>
    <s v="QR+"/>
    <x v="0"/>
    <n v="2"/>
    <n v="2.92"/>
    <n v="2448"/>
    <n v="839"/>
    <n v="839"/>
    <n v="46.5"/>
    <n v="43.58"/>
    <n v="53.34"/>
    <s v="05-01-2021"/>
    <s v="22-01-2021"/>
    <n v="17"/>
    <n v="2.34"/>
    <n v="5738.76"/>
    <s v="EUR"/>
    <x v="1"/>
  </r>
  <r>
    <x v="0"/>
    <s v="GFG GY Equity"/>
    <x v="0"/>
    <x v="6"/>
    <x v="5"/>
    <n v="0.44340000000000002"/>
    <s v="BR+(GS)"/>
    <x v="0"/>
    <n v="2"/>
    <n v="0.89"/>
    <n v="2882"/>
    <n v="3250"/>
    <n v="3250"/>
    <n v="12.5"/>
    <n v="11.61"/>
    <n v="12.88"/>
    <s v="20-01-2021"/>
    <s v="22-01-2021"/>
    <n v="2"/>
    <n v="0.43"/>
    <n v="1241.5"/>
    <s v="EUR"/>
    <x v="1"/>
  </r>
  <r>
    <x v="0"/>
    <s v="LOGN SW Equity"/>
    <x v="0"/>
    <x v="9"/>
    <x v="8"/>
    <n v="4.1580000000000004"/>
    <s v="QR+"/>
    <x v="0"/>
    <n v="2"/>
    <n v="8.32"/>
    <n v="3107"/>
    <n v="374"/>
    <n v="374"/>
    <n v="92.47"/>
    <n v="84.15"/>
    <n v="91.94"/>
    <s v="20-01-2021"/>
    <s v="22-01-2021"/>
    <n v="2"/>
    <n v="-0.06"/>
    <n v="-197.51"/>
    <s v="CHF"/>
    <x v="0"/>
  </r>
  <r>
    <x v="0"/>
    <s v="MC FP Equity"/>
    <x v="0"/>
    <x v="10"/>
    <x v="9"/>
    <n v="11.15"/>
    <s v="XR+"/>
    <x v="0"/>
    <n v="1.5"/>
    <n v="16.73"/>
    <n v="2882"/>
    <n v="172"/>
    <n v="172"/>
    <n v="492.54"/>
    <n v="475.82"/>
    <n v="511.5"/>
    <s v="20-01-2021"/>
    <s v="22-01-2021"/>
    <n v="2"/>
    <n v="1.1299999999999999"/>
    <n v="3261.12"/>
    <s v="EUR"/>
    <x v="1"/>
  </r>
  <r>
    <x v="0"/>
    <s v="PSM GY Equity"/>
    <x v="0"/>
    <x v="6"/>
    <x v="5"/>
    <n v="0.39450000000000002"/>
    <s v="BR-(BOA)"/>
    <x v="1"/>
    <n v="2"/>
    <n v="0.79"/>
    <n v="2882"/>
    <n v="3653"/>
    <n v="3653"/>
    <n v="13.39"/>
    <n v="14.18"/>
    <n v="14.27"/>
    <s v="20-01-2021"/>
    <s v="22-01-2021"/>
    <n v="2"/>
    <n v="-1.1100000000000001"/>
    <n v="-3194.18"/>
    <s v="EUR"/>
    <x v="0"/>
  </r>
  <r>
    <x v="0"/>
    <s v="SAE GY Equity"/>
    <x v="0"/>
    <x v="6"/>
    <x v="5"/>
    <n v="9.1199999999999992"/>
    <s v="XR+"/>
    <x v="0"/>
    <n v="1.3"/>
    <n v="11.86"/>
    <n v="2887"/>
    <n v="243"/>
    <n v="243"/>
    <n v="186"/>
    <n v="174.14"/>
    <n v="196.4"/>
    <s v="21-01-2021"/>
    <s v="22-01-2021"/>
    <n v="1"/>
    <n v="0.88"/>
    <n v="2527.1999999999998"/>
    <s v="EUR"/>
    <x v="1"/>
  </r>
  <r>
    <x v="0"/>
    <s v="SGE LN Equity"/>
    <x v="0"/>
    <x v="7"/>
    <x v="6"/>
    <n v="15.42"/>
    <s v="QR+"/>
    <x v="0"/>
    <n v="2"/>
    <n v="30.84"/>
    <n v="257683"/>
    <n v="8355"/>
    <n v="8355"/>
    <n v="603.66"/>
    <n v="572.82000000000005"/>
    <n v="607"/>
    <s v="21-01-2021"/>
    <s v="22-01-2021"/>
    <n v="1"/>
    <n v="0.11"/>
    <n v="27905.7"/>
    <s v="GBp"/>
    <x v="1"/>
  </r>
  <r>
    <x v="0"/>
    <s v="SLR SM Equity"/>
    <x v="0"/>
    <x v="17"/>
    <x v="15"/>
    <n v="1.8120000000000001"/>
    <s v="BR--(SG)"/>
    <x v="1"/>
    <n v="1"/>
    <n v="1.81"/>
    <n v="2887"/>
    <n v="1593"/>
    <n v="1593"/>
    <n v="25.68"/>
    <n v="27.49"/>
    <n v="26.3"/>
    <s v="22-01-2021"/>
    <s v="22-01-2021"/>
    <n v="0"/>
    <n v="-0.34"/>
    <n v="-987.66"/>
    <s v="EUR"/>
    <x v="0"/>
  </r>
  <r>
    <x v="0"/>
    <s v="SY1 GY Equity"/>
    <x v="0"/>
    <x v="6"/>
    <x v="5"/>
    <n v="2.2000000000000002"/>
    <s v="BR--(MS, SG)"/>
    <x v="1"/>
    <n v="2"/>
    <n v="4.4000000000000004"/>
    <n v="2898"/>
    <n v="659"/>
    <n v="659"/>
    <n v="98.58"/>
    <n v="102.98"/>
    <n v="101.15"/>
    <s v="18-01-2021"/>
    <s v="22-01-2021"/>
    <n v="4"/>
    <n v="-0.57999999999999996"/>
    <n v="-1693.63"/>
    <s v="EUR"/>
    <x v="0"/>
  </r>
  <r>
    <x v="0"/>
    <s v="NEL NO Equity"/>
    <x v="0"/>
    <x v="15"/>
    <x v="13"/>
    <n v="2.0920000000000001"/>
    <s v="BR+(citi)"/>
    <x v="0"/>
    <n v="1"/>
    <n v="2.09"/>
    <n v="29636"/>
    <n v="14166"/>
    <n v="14166"/>
    <n v="32.700000000000003"/>
    <n v="30.61"/>
    <n v="33.1"/>
    <s v="22-01-2021"/>
    <s v="26-01-2021"/>
    <n v="4"/>
    <n v="0.19"/>
    <n v="5666.4"/>
    <s v="NOK"/>
    <x v="1"/>
  </r>
  <r>
    <x v="0"/>
    <s v="EVT GY Equity"/>
    <x v="0"/>
    <x v="6"/>
    <x v="5"/>
    <n v="1.89"/>
    <s v="AH-"/>
    <x v="1"/>
    <n v="4"/>
    <n v="7.56"/>
    <n v="2875"/>
    <n v="380"/>
    <n v="380"/>
    <n v="39.200000000000003"/>
    <n v="46.76"/>
    <n v="36.42"/>
    <s v="27-01-2021"/>
    <s v="27-01-2021"/>
    <n v="0"/>
    <n v="0.37"/>
    <n v="1058"/>
    <s v="EUR"/>
    <x v="1"/>
  </r>
  <r>
    <x v="0"/>
    <s v="EVT GY Equity"/>
    <x v="0"/>
    <x v="6"/>
    <x v="5"/>
    <n v="1.89"/>
    <m/>
    <x v="0"/>
    <n v="2"/>
    <n v="3.78"/>
    <n v="2880"/>
    <n v="762"/>
    <n v="1023"/>
    <n v="34.92"/>
    <n v="31.14"/>
    <n v="35.020000000000003"/>
    <s v="27-01-2021"/>
    <s v="27-01-2021"/>
    <n v="0"/>
    <n v="0.04"/>
    <n v="102.3"/>
    <s v="EUR"/>
    <x v="1"/>
  </r>
  <r>
    <x v="0"/>
    <s v="SOW GY Equity"/>
    <x v="0"/>
    <x v="6"/>
    <x v="5"/>
    <n v="0.67"/>
    <s v="QR-"/>
    <x v="1"/>
    <n v="2"/>
    <n v="1.34"/>
    <n v="2880"/>
    <n v="2149"/>
    <n v="2149"/>
    <n v="33.54"/>
    <n v="34.880000000000003"/>
    <n v="35.89"/>
    <s v="27-01-2021"/>
    <s v="27-01-2021"/>
    <n v="0"/>
    <n v="-1.75"/>
    <n v="-5050.1499999999996"/>
    <s v="EUR"/>
    <x v="0"/>
  </r>
  <r>
    <x v="0"/>
    <s v="STM IM Equity"/>
    <x v="0"/>
    <x v="11"/>
    <x v="10"/>
    <n v="0.82299999999999995"/>
    <s v="REDUCE"/>
    <x v="0"/>
    <n v="2"/>
    <n v="1.65"/>
    <n v="2875"/>
    <n v="1747"/>
    <n v="1794"/>
    <n v="33.15"/>
    <n v="31.5"/>
    <n v="31.63"/>
    <s v="27-01-2021"/>
    <s v="27-01-2021"/>
    <n v="0"/>
    <n v="-0.95"/>
    <n v="-2733.34"/>
    <s v="EUR"/>
    <x v="0"/>
  </r>
  <r>
    <x v="0"/>
    <s v="URW NA Equity"/>
    <x v="0"/>
    <x v="13"/>
    <x v="11"/>
    <n v="3.8239999999999998"/>
    <m/>
    <x v="1"/>
    <n v="2"/>
    <n v="7.65"/>
    <n v="2880"/>
    <n v="377"/>
    <n v="377"/>
    <n v="67.489999999999995"/>
    <n v="75.13"/>
    <n v="69.680000000000007"/>
    <s v="27-01-2021"/>
    <s v="27-01-2021"/>
    <n v="0"/>
    <n v="-0.28999999999999998"/>
    <n v="-826.08"/>
    <s v="EUR"/>
    <x v="0"/>
  </r>
  <r>
    <x v="0"/>
    <s v="GJF NO Equity"/>
    <x v="0"/>
    <x v="15"/>
    <x v="13"/>
    <n v="2.81"/>
    <s v="QR+"/>
    <x v="0"/>
    <n v="2"/>
    <n v="5.62"/>
    <n v="29636"/>
    <n v="5273"/>
    <n v="5273"/>
    <n v="204"/>
    <n v="198.38"/>
    <n v="195.45"/>
    <s v="22-01-2021"/>
    <s v="28-01-2021"/>
    <n v="6"/>
    <n v="-1.52"/>
    <n v="-45058.84"/>
    <s v="NOK"/>
    <x v="0"/>
  </r>
  <r>
    <x v="0"/>
    <s v="NOKIA FH Equity"/>
    <x v="0"/>
    <x v="18"/>
    <x v="16"/>
    <n v="0.26600000000000001"/>
    <s v="TA"/>
    <x v="1"/>
    <n v="2"/>
    <n v="0.53"/>
    <n v="2887"/>
    <n v="5427"/>
    <n v="5427"/>
    <n v="4.4000000000000004"/>
    <n v="4.93"/>
    <n v="4.74"/>
    <s v="28-01-2021"/>
    <s v="28-01-2021"/>
    <n v="0"/>
    <n v="-0.65"/>
    <n v="-1870.69"/>
    <s v="EUR"/>
    <x v="0"/>
  </r>
  <r>
    <x v="0"/>
    <s v="ASML NA Equity"/>
    <x v="0"/>
    <x v="13"/>
    <x v="11"/>
    <n v="11.315"/>
    <s v="splc+"/>
    <x v="0"/>
    <n v="2"/>
    <n v="22.63"/>
    <n v="2898"/>
    <n v="128"/>
    <n v="128"/>
    <n v="432.5"/>
    <n v="409.87"/>
    <n v="439.45"/>
    <s v="18-01-2021"/>
    <s v="29-01-2021"/>
    <n v="11"/>
    <n v="0.31"/>
    <n v="889.6"/>
    <s v="EUR"/>
    <x v="1"/>
  </r>
  <r>
    <x v="0"/>
    <s v="ELIOR FP Equity"/>
    <x v="0"/>
    <x v="10"/>
    <x v="9"/>
    <n v="0.29899999999999999"/>
    <s v="QR-"/>
    <x v="1"/>
    <n v="2"/>
    <n v="0.6"/>
    <n v="2880"/>
    <n v="4816"/>
    <n v="4816"/>
    <n v="5.53"/>
    <n v="6.13"/>
    <n v="5.21"/>
    <s v="28-01-2021"/>
    <s v="29-01-2021"/>
    <n v="1"/>
    <n v="0.54"/>
    <n v="1565.2"/>
    <s v="EUR"/>
    <x v="1"/>
  </r>
  <r>
    <x v="0"/>
    <s v="EVT GY Equity"/>
    <x v="0"/>
    <x v="6"/>
    <x v="5"/>
    <n v="1.89"/>
    <s v="TA"/>
    <x v="0"/>
    <n v="2"/>
    <n v="3.78"/>
    <n v="2880"/>
    <n v="762"/>
    <n v="1000"/>
    <n v="34.92"/>
    <n v="31.14"/>
    <n v="32.5"/>
    <s v="27-01-2021"/>
    <s v="29-01-2021"/>
    <n v="2"/>
    <n v="-0.84"/>
    <n v="-2420"/>
    <s v="EUR"/>
    <x v="0"/>
  </r>
  <r>
    <x v="0"/>
    <s v="HDD GY Equity"/>
    <x v="0"/>
    <x v="6"/>
    <x v="5"/>
    <n v="9.9400000000000002E-2"/>
    <s v="QR-"/>
    <x v="1"/>
    <n v="2"/>
    <n v="0.2"/>
    <n v="2875"/>
    <n v="14464"/>
    <n v="14464"/>
    <n v="1.2"/>
    <n v="1.4"/>
    <n v="1.31"/>
    <s v="26-01-2021"/>
    <s v="29-01-2021"/>
    <n v="3"/>
    <n v="-0.55000000000000004"/>
    <n v="-1576.58"/>
    <s v="EUR"/>
    <x v="0"/>
  </r>
  <r>
    <x v="0"/>
    <s v="INRN SW Equity"/>
    <x v="0"/>
    <x v="9"/>
    <x v="8"/>
    <n v="104"/>
    <s v="2dt"/>
    <x v="0"/>
    <n v="1.5"/>
    <n v="156"/>
    <n v="3104"/>
    <n v="20"/>
    <n v="20"/>
    <n v="2820"/>
    <n v="2664"/>
    <n v="2935"/>
    <s v="27-01-2021"/>
    <s v="29-01-2021"/>
    <n v="2"/>
    <n v="0.74"/>
    <n v="2300"/>
    <s v="CHF"/>
    <x v="1"/>
  </r>
  <r>
    <x v="0"/>
    <s v="KOMN SW Equity"/>
    <x v="0"/>
    <x v="9"/>
    <x v="8"/>
    <n v="6.4"/>
    <s v="QR+"/>
    <x v="0"/>
    <n v="2"/>
    <n v="12.8"/>
    <n v="3099"/>
    <n v="242"/>
    <n v="242"/>
    <n v="198.26"/>
    <n v="185.46"/>
    <n v="228.4"/>
    <s v="26-01-2021"/>
    <s v="29-01-2021"/>
    <n v="3"/>
    <n v="2.35"/>
    <n v="7293.37"/>
    <s v="CHF"/>
    <x v="1"/>
  </r>
  <r>
    <x v="0"/>
    <s v="MC FP Equity"/>
    <x v="0"/>
    <x v="10"/>
    <x v="9"/>
    <n v="11.1"/>
    <s v="CIR+"/>
    <x v="0"/>
    <n v="2"/>
    <n v="22.2"/>
    <n v="2875"/>
    <n v="130"/>
    <n v="130"/>
    <n v="508"/>
    <n v="485.8"/>
    <n v="498.3"/>
    <s v="26-01-2021"/>
    <s v="29-01-2021"/>
    <n v="3"/>
    <n v="-0.44"/>
    <n v="-1261"/>
    <s v="EUR"/>
    <x v="0"/>
  </r>
  <r>
    <x v="0"/>
    <s v="ONTEX BB Equity"/>
    <x v="0"/>
    <x v="16"/>
    <x v="14"/>
    <n v="0.255"/>
    <s v="BR-(GS)"/>
    <x v="1"/>
    <n v="3"/>
    <n v="0.77"/>
    <n v="2887"/>
    <n v="3774"/>
    <n v="3773"/>
    <n v="10.32"/>
    <n v="11.09"/>
    <n v="9.3699999999999992"/>
    <s v="21-01-2021"/>
    <s v="29-01-2021"/>
    <n v="8"/>
    <n v="1.25"/>
    <n v="3603.22"/>
    <s v="EUR"/>
    <x v="1"/>
  </r>
  <r>
    <x v="0"/>
    <s v="PNL NA Equity"/>
    <x v="0"/>
    <x v="13"/>
    <x v="11"/>
    <n v="8.4400000000000003E-2"/>
    <s v="QR+"/>
    <x v="0"/>
    <n v="2"/>
    <n v="0.17"/>
    <n v="2887"/>
    <n v="17102"/>
    <n v="17102"/>
    <n v="3.3"/>
    <n v="3.13"/>
    <n v="3.41"/>
    <s v="21-01-2021"/>
    <s v="29-01-2021"/>
    <n v="8"/>
    <n v="0.62"/>
    <n v="1795.71"/>
    <s v="EUR"/>
    <x v="1"/>
  </r>
  <r>
    <x v="0"/>
    <s v="RMS FP Equity"/>
    <x v="0"/>
    <x v="10"/>
    <x v="9"/>
    <n v="14.58"/>
    <s v="XR+"/>
    <x v="0"/>
    <n v="2"/>
    <n v="29.16"/>
    <n v="2880"/>
    <n v="99"/>
    <n v="99"/>
    <n v="873.31"/>
    <n v="844.15"/>
    <n v="842.6"/>
    <s v="27-01-2021"/>
    <s v="29-01-2021"/>
    <n v="2"/>
    <n v="-1.06"/>
    <n v="-3040.59"/>
    <s v="EUR"/>
    <x v="0"/>
  </r>
  <r>
    <x v="0"/>
    <s v="UBSG SW Equity"/>
    <x v="0"/>
    <x v="9"/>
    <x v="8"/>
    <n v="0.23949999999999999"/>
    <s v="QR+"/>
    <x v="0"/>
    <n v="2"/>
    <n v="0.48"/>
    <n v="3099"/>
    <n v="6469"/>
    <n v="6469"/>
    <n v="13.28"/>
    <n v="12.8"/>
    <n v="12.88"/>
    <s v="26-01-2021"/>
    <s v="29-01-2021"/>
    <n v="3"/>
    <n v="-0.85"/>
    <n v="-2619.94"/>
    <s v="CHF"/>
    <x v="0"/>
  </r>
  <r>
    <x v="0"/>
    <s v="VAR1 GY Equity"/>
    <x v="0"/>
    <x v="6"/>
    <x v="5"/>
    <n v="9.23"/>
    <s v="TA"/>
    <x v="0"/>
    <n v="1.5"/>
    <n v="13.85"/>
    <n v="2880"/>
    <n v="208"/>
    <n v="245"/>
    <n v="158.97999999999999"/>
    <n v="145.13999999999999"/>
    <n v="147.19999999999999"/>
    <s v="27-01-2021"/>
    <s v="29-01-2021"/>
    <n v="2"/>
    <n v="-1"/>
    <n v="-2886.1"/>
    <s v="EUR"/>
    <x v="0"/>
  </r>
  <r>
    <x v="0"/>
    <s v="ASC LN Equity"/>
    <x v="0"/>
    <x v="7"/>
    <x v="6"/>
    <n v="284"/>
    <s v="BR+(BOA)"/>
    <x v="0"/>
    <n v="2"/>
    <n v="568"/>
    <n v="217849"/>
    <n v="384"/>
    <n v="384"/>
    <n v="5046.91"/>
    <n v="4478.91"/>
    <n v="5772"/>
    <s v="09-02-2021"/>
    <s v="19-02-2021"/>
    <n v="10"/>
    <n v="1.28"/>
    <n v="278434.56"/>
    <s v="GBp"/>
    <x v="1"/>
  </r>
  <r>
    <x v="0"/>
    <s v="DAI GY Equity"/>
    <x v="0"/>
    <x v="6"/>
    <x v="5"/>
    <n v="2.117"/>
    <s v="AH+"/>
    <x v="0"/>
    <n v="1"/>
    <n v="2.12"/>
    <n v="2492"/>
    <n v="1177"/>
    <n v="1177"/>
    <n v="60.59"/>
    <n v="58.47"/>
    <n v="67.22"/>
    <s v="03-02-2021"/>
    <s v="19-02-2021"/>
    <n v="16"/>
    <n v="3.13"/>
    <n v="7803.51"/>
    <s v="EUR"/>
    <x v="1"/>
  </r>
  <r>
    <x v="0"/>
    <s v="GXH1 Index"/>
    <x v="1"/>
    <x v="19"/>
    <x v="3"/>
    <n v="253.1"/>
    <s v="HEDGE"/>
    <x v="1"/>
    <n v="1"/>
    <n v="253.1"/>
    <n v="2887"/>
    <n v="11"/>
    <n v="25"/>
    <n v="13531"/>
    <n v="13784.1"/>
    <n v="13998"/>
    <s v="01-02-2021"/>
    <s v="19-02-2021"/>
    <n v="18"/>
    <n v="-4.04"/>
    <n v="-11675"/>
    <s v="EUR"/>
    <x v="0"/>
  </r>
  <r>
    <x v="0"/>
    <s v="HLAG GY Equity"/>
    <x v="0"/>
    <x v="6"/>
    <x v="5"/>
    <n v="4.1399999999999997"/>
    <s v="QR+"/>
    <x v="0"/>
    <n v="2"/>
    <n v="8.2799999999999994"/>
    <n v="2472"/>
    <n v="299"/>
    <n v="299"/>
    <n v="110.46"/>
    <n v="102.18"/>
    <n v="124.2"/>
    <s v="16-02-2021"/>
    <s v="19-02-2021"/>
    <n v="3"/>
    <n v="1.66"/>
    <n v="4107.3599999999997"/>
    <s v="EUR"/>
    <x v="1"/>
  </r>
  <r>
    <x v="0"/>
    <s v="LHA GY Equity"/>
    <x v="0"/>
    <x v="6"/>
    <x v="5"/>
    <n v="0.32950000000000002"/>
    <s v="reduce"/>
    <x v="1"/>
    <n v="3"/>
    <n v="0.98850000000000005"/>
    <n v="2479"/>
    <n v="2479"/>
    <n v="2500"/>
    <n v="10.73"/>
    <n v="11.718500000000001"/>
    <n v="10.82"/>
    <s v="19-02-2021"/>
    <s v="19-02-2021"/>
    <n v="0"/>
    <n v="-0.09"/>
    <n v="-225.25"/>
    <s v="EUR"/>
    <x v="0"/>
  </r>
  <r>
    <x v="0"/>
    <s v="RXL FP Equity"/>
    <x v="0"/>
    <x v="10"/>
    <x v="9"/>
    <n v="0.40899999999999997"/>
    <s v="QR+"/>
    <x v="0"/>
    <n v="2"/>
    <n v="0.82"/>
    <n v="2474"/>
    <n v="3024"/>
    <n v="3024"/>
    <n v="14.04"/>
    <n v="13.22"/>
    <n v="15.56"/>
    <s v="11-02-2021"/>
    <s v="19-02-2021"/>
    <n v="8"/>
    <n v="1.86"/>
    <n v="4596.4799999999996"/>
    <s v="EUR"/>
    <x v="1"/>
  </r>
  <r>
    <x v="0"/>
    <s v="SHL GY Equity"/>
    <x v="0"/>
    <x v="6"/>
    <x v="5"/>
    <n v="0.82450000000000001"/>
    <s v="QR+"/>
    <x v="0"/>
    <n v="4"/>
    <n v="3.3"/>
    <n v="2880"/>
    <n v="873"/>
    <n v="874"/>
    <n v="45.36"/>
    <n v="42.06"/>
    <n v="46.8"/>
    <s v="27-01-2021"/>
    <s v="19-02-2021"/>
    <n v="23"/>
    <n v="0.44"/>
    <n v="1258.56"/>
    <s v="EUR"/>
    <x v="1"/>
  </r>
  <r>
    <x v="0"/>
    <s v="DAI GY Equity"/>
    <x v="0"/>
    <x v="6"/>
    <x v="5"/>
    <n v="2.133"/>
    <s v="QR+"/>
    <x v="0"/>
    <n v="1.5"/>
    <n v="3.2"/>
    <n v="2891"/>
    <n v="904"/>
    <n v="904"/>
    <n v="56.89"/>
    <n v="53.69"/>
    <n v="67.22"/>
    <s v="29-01-2021"/>
    <s v="19-02-2021"/>
    <n v="21"/>
    <n v="3.23"/>
    <n v="9338.32"/>
    <s v="EUR"/>
    <x v="1"/>
  </r>
  <r>
    <x v="0"/>
    <s v="SIE GY Equity"/>
    <x v="0"/>
    <x v="6"/>
    <x v="5"/>
    <n v="1.98"/>
    <s v="QR+"/>
    <x v="0"/>
    <n v="3"/>
    <n v="5.94"/>
    <n v="2887"/>
    <n v="486"/>
    <n v="486"/>
    <n v="130.18"/>
    <n v="124.24"/>
    <n v="132.47999999999999"/>
    <s v="22-01-2021"/>
    <s v="19-02-2021"/>
    <n v="28"/>
    <n v="0.39"/>
    <n v="1120.1300000000001"/>
    <s v="EUR"/>
    <x v="1"/>
  </r>
  <r>
    <x v="0"/>
    <s v="LHA GY Equity"/>
    <x v="0"/>
    <x v="6"/>
    <x v="5"/>
    <n v="0.32950000000000002"/>
    <s v="AH-"/>
    <x v="1"/>
    <n v="3"/>
    <n v="0.99"/>
    <n v="2479"/>
    <n v="2507"/>
    <n v="2515"/>
    <n v="10.73"/>
    <n v="11.72"/>
    <n v="11.42"/>
    <s v="19-02-2021"/>
    <s v="22-02-2021"/>
    <n v="3"/>
    <n v="-0.7"/>
    <n v="-1735.35"/>
    <s v="EUR"/>
    <x v="0"/>
  </r>
  <r>
    <x v="0"/>
    <s v="VGH1 Equity"/>
    <x v="0"/>
    <x v="12"/>
    <x v="3"/>
    <n v="43.6"/>
    <s v="hedge"/>
    <x v="1"/>
    <n v="2"/>
    <n v="87.2"/>
    <n v="2476"/>
    <n v="28"/>
    <n v="40"/>
    <n v="3692"/>
    <n v="3779.2"/>
    <n v="3701"/>
    <s v="23-02-2021"/>
    <s v="23-02-2021"/>
    <n v="0"/>
    <n v="-0.15"/>
    <n v="-360"/>
    <s v="EUR"/>
    <x v="0"/>
  </r>
  <r>
    <x v="0"/>
    <s v="AENA SM Equity"/>
    <x v="0"/>
    <x v="17"/>
    <x v="15"/>
    <n v="3.1"/>
    <s v="BR+(MF)"/>
    <x v="0"/>
    <n v="3"/>
    <n v="9.3000000000000007"/>
    <n v="2476"/>
    <n v="266"/>
    <n v="266"/>
    <n v="130.69999999999999"/>
    <n v="121.4"/>
    <n v="142.80000000000001"/>
    <s v="22-02-2021"/>
    <s v="25-02-2021"/>
    <n v="3"/>
    <n v="1.3"/>
    <n v="3218.6"/>
    <s v="EUR"/>
    <x v="1"/>
  </r>
  <r>
    <x v="0"/>
    <s v="AENA SM Equity"/>
    <x v="0"/>
    <x v="17"/>
    <x v="15"/>
    <n v="3.1"/>
    <s v="x2"/>
    <x v="0"/>
    <n v="3"/>
    <n v="9.3000000000000007"/>
    <n v="2476"/>
    <n v="266"/>
    <n v="266"/>
    <n v="139.91"/>
    <n v="130.61000000000001"/>
    <n v="142.80000000000001"/>
    <s v="23-02-2021"/>
    <s v="25-02-2021"/>
    <n v="2"/>
    <n v="0.31"/>
    <n v="768.1"/>
    <s v="EUR"/>
    <x v="1"/>
  </r>
  <r>
    <x v="0"/>
    <s v="AGS BB Equity"/>
    <x v="0"/>
    <x v="16"/>
    <x v="14"/>
    <n v="0.85799999999999998"/>
    <s v="QR-"/>
    <x v="1"/>
    <n v="2"/>
    <n v="1.72"/>
    <n v="2468"/>
    <n v="1438"/>
    <n v="1438"/>
    <n v="47.14"/>
    <n v="48.86"/>
    <n v="46.84"/>
    <s v="24-02-2021"/>
    <s v="25-02-2021"/>
    <n v="1"/>
    <n v="0.17"/>
    <n v="431.4"/>
    <s v="EUR"/>
    <x v="1"/>
  </r>
  <r>
    <x v="0"/>
    <s v="BSGR NA Equity"/>
    <x v="0"/>
    <x v="13"/>
    <x v="11"/>
    <n v="0.27900000000000003"/>
    <s v="QR+"/>
    <x v="0"/>
    <n v="3"/>
    <n v="0.84"/>
    <n v="2476"/>
    <n v="2958"/>
    <n v="2958"/>
    <n v="8.01"/>
    <n v="7.17"/>
    <n v="8.3000000000000007"/>
    <s v="22-02-2021"/>
    <s v="25-02-2021"/>
    <n v="3"/>
    <n v="0.35"/>
    <n v="857.82"/>
    <s v="EUR"/>
    <x v="1"/>
  </r>
  <r>
    <x v="0"/>
    <s v="CCAP GY Equity"/>
    <x v="0"/>
    <x v="6"/>
    <x v="5"/>
    <n v="0.496"/>
    <s v="QR-"/>
    <x v="1"/>
    <n v="3"/>
    <n v="1.49"/>
    <n v="2468"/>
    <n v="1659"/>
    <n v="1659"/>
    <n v="14.14"/>
    <n v="15.63"/>
    <n v="13.82"/>
    <s v="24-02-2021"/>
    <s v="25-02-2021"/>
    <n v="1"/>
    <n v="0.22"/>
    <n v="530.88"/>
    <s v="EUR"/>
    <x v="1"/>
  </r>
  <r>
    <x v="0"/>
    <s v="EL FP Equity"/>
    <x v="0"/>
    <x v="10"/>
    <x v="9"/>
    <n v="3.3050000000000002"/>
    <s v="BR-(MF)"/>
    <x v="1"/>
    <n v="2"/>
    <n v="6.61"/>
    <n v="2060"/>
    <n v="312"/>
    <n v="312"/>
    <n v="138.05000000000001"/>
    <n v="144.66"/>
    <n v="137.5"/>
    <s v="17-02-2021"/>
    <s v="25-02-2021"/>
    <n v="8"/>
    <n v="0.08"/>
    <n v="171.6"/>
    <s v="EUR"/>
    <x v="1"/>
  </r>
  <r>
    <x v="0"/>
    <s v="ELE SM Equity"/>
    <x v="0"/>
    <x v="17"/>
    <x v="15"/>
    <n v="0.374"/>
    <s v="BR++(CS)"/>
    <x v="0"/>
    <n v="2"/>
    <n v="0.75"/>
    <n v="2487"/>
    <n v="3325"/>
    <n v="3325"/>
    <n v="22"/>
    <n v="21.25"/>
    <n v="20.7"/>
    <s v="18-02-2021"/>
    <s v="25-02-2021"/>
    <n v="7"/>
    <n v="-1.74"/>
    <n v="-4322.5"/>
    <s v="EUR"/>
    <x v="0"/>
  </r>
  <r>
    <x v="0"/>
    <s v="ELE SM Equity"/>
    <x v="0"/>
    <x v="17"/>
    <x v="15"/>
    <n v="0.42799999999999999"/>
    <s v="BR+(GS)"/>
    <x v="0"/>
    <n v="2"/>
    <n v="0.86"/>
    <n v="2473"/>
    <n v="2889"/>
    <n v="2889"/>
    <n v="21.56"/>
    <n v="20.7"/>
    <n v="20.7"/>
    <s v="10-02-2021"/>
    <s v="25-02-2021"/>
    <n v="15"/>
    <n v="-1"/>
    <n v="-2479.92"/>
    <s v="EUR"/>
    <x v="0"/>
  </r>
  <r>
    <x v="0"/>
    <s v="EMBRACB SS Equity"/>
    <x v="0"/>
    <x v="8"/>
    <x v="7"/>
    <n v="11.26"/>
    <s v="QR+"/>
    <x v="0"/>
    <n v="2"/>
    <n v="22.52"/>
    <n v="24993"/>
    <n v="1110"/>
    <n v="1110"/>
    <n v="254"/>
    <n v="231.48"/>
    <n v="230.8"/>
    <s v="18-02-2021"/>
    <s v="25-02-2021"/>
    <n v="7"/>
    <n v="-1.03"/>
    <n v="-25752"/>
    <s v="SEK"/>
    <x v="0"/>
  </r>
  <r>
    <x v="0"/>
    <s v="ENR GY Equity"/>
    <x v="0"/>
    <x v="6"/>
    <x v="5"/>
    <n v="0.96599999999999997"/>
    <s v="BR+(DB)"/>
    <x v="0"/>
    <n v="2"/>
    <n v="1.93"/>
    <n v="2060"/>
    <n v="1066"/>
    <n v="1066"/>
    <n v="32.590000000000003"/>
    <n v="30.66"/>
    <n v="30.48"/>
    <s v="17-02-2021"/>
    <s v="25-02-2021"/>
    <n v="8"/>
    <n v="-1.0900000000000001"/>
    <n v="-2249.2600000000002"/>
    <s v="EUR"/>
    <x v="0"/>
  </r>
  <r>
    <x v="0"/>
    <s v="FP FP Equity"/>
    <x v="0"/>
    <x v="10"/>
    <x v="9"/>
    <n v="0.96"/>
    <s v="QR+"/>
    <x v="0"/>
    <n v="2"/>
    <n v="1.92"/>
    <n v="2484"/>
    <n v="1294"/>
    <n v="1294"/>
    <n v="36.17"/>
    <n v="34.25"/>
    <n v="39.46"/>
    <s v="09-02-2021"/>
    <s v="25-02-2021"/>
    <n v="16"/>
    <n v="1.71"/>
    <n v="4246.13"/>
    <s v="EUR"/>
    <x v="1"/>
  </r>
  <r>
    <x v="0"/>
    <s v="MT NA Equity"/>
    <x v="0"/>
    <x v="13"/>
    <x v="11"/>
    <n v="0.71399999999999997"/>
    <s v="AH+"/>
    <x v="0"/>
    <n v="2"/>
    <n v="1.43"/>
    <n v="2471"/>
    <n v="1731"/>
    <n v="1731"/>
    <n v="19.16"/>
    <n v="17.73"/>
    <n v="20.2"/>
    <s v="15-02-2021"/>
    <s v="25-02-2021"/>
    <n v="10"/>
    <n v="0.73"/>
    <n v="1795.05"/>
    <s v="EUR"/>
    <x v="1"/>
  </r>
  <r>
    <x v="0"/>
    <s v="NEX FP Equity"/>
    <x v="0"/>
    <x v="10"/>
    <x v="9"/>
    <n v="1.615"/>
    <s v="AH+, 2dt"/>
    <x v="0"/>
    <n v="2"/>
    <n v="3.23"/>
    <n v="2487"/>
    <n v="770"/>
    <n v="770"/>
    <n v="71.05"/>
    <n v="67.819999999999993"/>
    <n v="62.65"/>
    <s v="18-02-2021"/>
    <s v="25-02-2021"/>
    <n v="7"/>
    <n v="-2.6"/>
    <n v="-6468"/>
    <s v="EUR"/>
    <x v="0"/>
  </r>
  <r>
    <x v="0"/>
    <s v="NKT DC Equity"/>
    <x v="0"/>
    <x v="5"/>
    <x v="4"/>
    <n v="9.7799999999999994"/>
    <s v="QR-"/>
    <x v="1"/>
    <n v="3"/>
    <n v="29.34"/>
    <n v="18360"/>
    <n v="626"/>
    <n v="626"/>
    <n v="248"/>
    <n v="277.33999999999997"/>
    <n v="244"/>
    <s v="24-02-2021"/>
    <s v="25-02-2021"/>
    <n v="1"/>
    <n v="0.14000000000000001"/>
    <n v="2504"/>
    <s v="DKK"/>
    <x v="1"/>
  </r>
  <r>
    <x v="0"/>
    <s v="REP SM Equity"/>
    <x v="0"/>
    <x v="17"/>
    <x v="15"/>
    <n v="0.29360000000000003"/>
    <s v="QR+"/>
    <x v="0"/>
    <n v="2"/>
    <n v="0.59"/>
    <n v="2487"/>
    <n v="4235"/>
    <n v="4235"/>
    <n v="9.5"/>
    <n v="8.91"/>
    <n v="10.62"/>
    <s v="18-02-2021"/>
    <s v="25-02-2021"/>
    <n v="7"/>
    <n v="1.91"/>
    <n v="4743.2"/>
    <s v="EUR"/>
    <x v="1"/>
  </r>
  <r>
    <x v="0"/>
    <s v="RWE GY Equity"/>
    <x v="0"/>
    <x v="6"/>
    <x v="5"/>
    <n v="0.93500000000000005"/>
    <s v="PW-"/>
    <x v="0"/>
    <n v="2"/>
    <n v="1.87"/>
    <n v="2479"/>
    <n v="1325"/>
    <n v="1325"/>
    <n v="31.7"/>
    <n v="29.83"/>
    <n v="31.3"/>
    <s v="19-02-2021"/>
    <s v="25-02-2021"/>
    <n v="6"/>
    <n v="-0.21"/>
    <n v="-530"/>
    <s v="EUR"/>
    <x v="0"/>
  </r>
  <r>
    <x v="0"/>
    <s v="UTDI GY Equity"/>
    <x v="0"/>
    <x v="6"/>
    <x v="5"/>
    <n v="0.73299999999999998"/>
    <s v="AH+"/>
    <x v="0"/>
    <n v="2"/>
    <n v="1.47"/>
    <n v="2491"/>
    <n v="1699"/>
    <n v="1699"/>
    <n v="38.799999999999997"/>
    <n v="37.33"/>
    <n v="36.97"/>
    <s v="08-02-2021"/>
    <s v="25-02-2021"/>
    <n v="17"/>
    <n v="-1.25"/>
    <n v="-3109.17"/>
    <s v="EUR"/>
    <x v="0"/>
  </r>
  <r>
    <x v="0"/>
    <s v="VAR1 GY Equity"/>
    <x v="0"/>
    <x v="6"/>
    <x v="5"/>
    <n v="5.96"/>
    <s v="QR-"/>
    <x v="1"/>
    <n v="3"/>
    <n v="17.88"/>
    <n v="2487"/>
    <n v="139"/>
    <n v="139"/>
    <n v="142.46"/>
    <n v="160.34"/>
    <n v="115.8"/>
    <s v="18-02-2021"/>
    <s v="25-02-2021"/>
    <n v="7"/>
    <n v="1.49"/>
    <n v="3705.25"/>
    <s v="EUR"/>
    <x v="1"/>
  </r>
  <r>
    <x v="0"/>
    <s v="VAR1 GY Equity"/>
    <x v="0"/>
    <x v="6"/>
    <x v="5"/>
    <n v="5.96"/>
    <s v="x2"/>
    <x v="1"/>
    <n v="3"/>
    <n v="17.88"/>
    <n v="2479"/>
    <n v="139"/>
    <n v="139"/>
    <n v="126.9"/>
    <n v="144.78"/>
    <n v="115.8"/>
    <s v="19-02-2021"/>
    <s v="25-02-2021"/>
    <n v="6"/>
    <n v="0.62"/>
    <n v="1542.9"/>
    <s v="EUR"/>
    <x v="1"/>
  </r>
  <r>
    <x v="0"/>
    <s v="CGIX US Equity"/>
    <x v="0"/>
    <x v="0"/>
    <x v="0"/>
    <n v="0.72"/>
    <s v="10ATR"/>
    <x v="0"/>
    <n v="2"/>
    <n v="1.44"/>
    <n v="1200"/>
    <n v="833.33"/>
    <n v="831"/>
    <n v="16.28"/>
    <n v="14.84"/>
    <n v="15.25"/>
    <s v="10-02-2021"/>
    <s v="10-02-2021"/>
    <n v="0"/>
    <n v="-0.71"/>
    <n v="-855.93"/>
    <s v="USD"/>
    <x v="0"/>
  </r>
  <r>
    <x v="0"/>
    <s v="CGIX US Equity"/>
    <x v="0"/>
    <x v="0"/>
    <x v="0"/>
    <n v="0.72"/>
    <s v="10ATR"/>
    <x v="0"/>
    <n v="3"/>
    <n v="2.16"/>
    <n v="1200"/>
    <n v="555.55999999999995"/>
    <n v="554"/>
    <n v="16.3"/>
    <n v="14.14"/>
    <n v="14.08"/>
    <s v="10-02-2021"/>
    <s v="10-02-2021"/>
    <n v="0"/>
    <n v="-1.02"/>
    <n v="-1229.8800000000001"/>
    <s v="USD"/>
    <x v="0"/>
  </r>
  <r>
    <x v="0"/>
    <s v="CLPS US Equity"/>
    <x v="0"/>
    <x v="0"/>
    <x v="0"/>
    <n v="0.3"/>
    <s v="10ATR"/>
    <x v="1"/>
    <n v="2"/>
    <n v="0.6"/>
    <n v="1200"/>
    <n v="2006.69"/>
    <n v="1337"/>
    <n v="13.43"/>
    <n v="14.03"/>
    <n v="16.010000000000002"/>
    <s v="17-02-2021"/>
    <s v="17-02-2021"/>
    <n v="0"/>
    <n v="-2.87"/>
    <n v="-3449.46"/>
    <s v="USD"/>
    <x v="0"/>
  </r>
  <r>
    <x v="0"/>
    <s v="CLPS US Equity"/>
    <x v="0"/>
    <x v="0"/>
    <x v="0"/>
    <n v="0.26"/>
    <s v="10ATR"/>
    <x v="0"/>
    <n v="2"/>
    <n v="0.51"/>
    <n v="800"/>
    <n v="1556.42"/>
    <n v="1337"/>
    <n v="13.15"/>
    <n v="12.64"/>
    <n v="13.06"/>
    <s v="17-02-2021"/>
    <s v="17-02-2021"/>
    <n v="0"/>
    <n v="-0.16"/>
    <n v="-124.47"/>
    <s v="USD"/>
    <x v="0"/>
  </r>
  <r>
    <x v="0"/>
    <s v="PETZ US Equity"/>
    <x v="0"/>
    <x v="0"/>
    <x v="0"/>
    <n v="0.25"/>
    <s v="10ATR"/>
    <x v="1"/>
    <n v="2"/>
    <n v="0.5"/>
    <n v="800"/>
    <n v="1589.83"/>
    <n v="1285"/>
    <n v="8.66"/>
    <n v="9.16"/>
    <n v="8.5"/>
    <s v="17-02-2021"/>
    <s v="17-02-2021"/>
    <n v="0"/>
    <n v="0.26"/>
    <n v="209.46"/>
    <s v="USD"/>
    <x v="1"/>
  </r>
  <r>
    <x v="0"/>
    <s v="LODE US Equity"/>
    <x v="0"/>
    <x v="0"/>
    <x v="0"/>
    <n v="0.62"/>
    <s v="10ATR"/>
    <x v="0"/>
    <n v="2"/>
    <n v="1.25"/>
    <n v="800"/>
    <n v="641.19000000000005"/>
    <n v="1105"/>
    <n v="9.74"/>
    <n v="8.49"/>
    <n v="8.59"/>
    <s v="17-02-2021"/>
    <s v="17-02-2021"/>
    <n v="0"/>
    <n v="-1.59"/>
    <n v="-1271.74"/>
    <s v="USD"/>
    <x v="0"/>
  </r>
  <r>
    <x v="0"/>
    <s v="DOGZ US Equity"/>
    <x v="0"/>
    <x v="0"/>
    <x v="0"/>
    <n v="0.15"/>
    <s v="10ATR"/>
    <x v="0"/>
    <n v="2"/>
    <n v="0.28999999999999998"/>
    <n v="800"/>
    <n v="2752.17"/>
    <n v="2678"/>
    <n v="3.71"/>
    <n v="3.42"/>
    <n v="3.41"/>
    <s v="17-02-2021"/>
    <s v="17-02-2021"/>
    <n v="0"/>
    <n v="-1.02"/>
    <n v="-815.72"/>
    <s v="USD"/>
    <x v="0"/>
  </r>
  <r>
    <x v="0"/>
    <s v="DOGZ US Equity"/>
    <x v="0"/>
    <x v="0"/>
    <x v="0"/>
    <n v="0.15"/>
    <s v="10ATR"/>
    <x v="0"/>
    <n v="2"/>
    <n v="0.28999999999999998"/>
    <n v="800"/>
    <n v="2752.17"/>
    <n v="2678"/>
    <n v="3.77"/>
    <n v="3.48"/>
    <n v="3.4"/>
    <s v="17-02-2021"/>
    <s v="17-02-2021"/>
    <n v="0"/>
    <n v="-1.25"/>
    <n v="-1003.71"/>
    <s v="USD"/>
    <x v="0"/>
  </r>
  <r>
    <x v="0"/>
    <s v="ALJJ US Equity"/>
    <x v="0"/>
    <x v="0"/>
    <x v="0"/>
    <n v="0.08"/>
    <s v="10ATR"/>
    <x v="1"/>
    <n v="2"/>
    <n v="0.16"/>
    <n v="1200"/>
    <n v="7317.07"/>
    <n v="7317"/>
    <n v="2.33"/>
    <n v="2.4900000000000002"/>
    <n v="2.2400000000000002"/>
    <s v="16-02-2021"/>
    <s v="16-02-2021"/>
    <n v="0"/>
    <n v="0.55000000000000004"/>
    <n v="664.38"/>
    <s v="USD"/>
    <x v="1"/>
  </r>
  <r>
    <x v="0"/>
    <s v="ALJJ US Equity"/>
    <x v="0"/>
    <x v="0"/>
    <x v="0"/>
    <n v="0.08"/>
    <s v="10ATR"/>
    <x v="1"/>
    <n v="2"/>
    <n v="0.16"/>
    <n v="1200"/>
    <n v="7317.07"/>
    <n v="7317"/>
    <n v="2.06"/>
    <n v="2.23"/>
    <n v="2.25"/>
    <s v="16-02-2021"/>
    <s v="16-02-2021"/>
    <n v="0"/>
    <n v="-1.1299999999999999"/>
    <n v="-1355.84"/>
    <s v="USD"/>
    <x v="0"/>
  </r>
  <r>
    <x v="0"/>
    <s v="ALJJ US Equity"/>
    <x v="0"/>
    <x v="0"/>
    <x v="0"/>
    <n v="0.08"/>
    <s v="10ATR"/>
    <x v="1"/>
    <n v="2"/>
    <n v="0.16"/>
    <n v="1200"/>
    <n v="7317.07"/>
    <n v="7317"/>
    <n v="2.4300000000000002"/>
    <n v="2.6"/>
    <n v="2.46"/>
    <s v="16-02-2021"/>
    <s v="16-02-2021"/>
    <n v="0"/>
    <n v="-0.16"/>
    <n v="-188.05"/>
    <s v="USD"/>
    <x v="0"/>
  </r>
  <r>
    <x v="0"/>
    <s v="SCKT US Equity"/>
    <x v="0"/>
    <x v="0"/>
    <x v="0"/>
    <n v="2.5299999999999998"/>
    <s v="10ATR"/>
    <x v="1"/>
    <n v="1"/>
    <n v="2.5299999999999998"/>
    <n v="1400"/>
    <n v="553.55999999999995"/>
    <n v="237"/>
    <n v="22.85"/>
    <n v="25.38"/>
    <n v="24.64"/>
    <s v="16-02-2021"/>
    <s v="16-02-2021"/>
    <n v="0"/>
    <n v="-0.3"/>
    <n v="-423.8"/>
    <s v="USD"/>
    <x v="0"/>
  </r>
  <r>
    <x v="0"/>
    <s v="AKU US Equity"/>
    <x v="0"/>
    <x v="0"/>
    <x v="0"/>
    <n v="0.1"/>
    <s v="10ATR"/>
    <x v="1"/>
    <n v="2"/>
    <n v="0.21"/>
    <n v="1200"/>
    <n v="5741.63"/>
    <n v="3677"/>
    <n v="4.0199999999999996"/>
    <n v="4.2300000000000004"/>
    <n v="3.74"/>
    <s v="17-02-2021"/>
    <s v="17-02-2021"/>
    <n v="0"/>
    <n v="0.84"/>
    <n v="1008.97"/>
    <s v="USD"/>
    <x v="1"/>
  </r>
  <r>
    <x v="0"/>
    <s v="ONCY US Equity"/>
    <x v="0"/>
    <x v="0"/>
    <x v="0"/>
    <n v="0.19"/>
    <s v="10ATR"/>
    <x v="1"/>
    <n v="2"/>
    <n v="0.38"/>
    <n v="1200"/>
    <n v="3126.79"/>
    <n v="1861"/>
    <n v="4.66"/>
    <n v="5.04"/>
    <n v="3.82"/>
    <s v="17-02-2021"/>
    <s v="17-02-2021"/>
    <n v="0"/>
    <n v="1.3"/>
    <n v="1562.31"/>
    <s v="USD"/>
    <x v="1"/>
  </r>
  <r>
    <x v="0"/>
    <s v="SCKT US Equity"/>
    <x v="0"/>
    <x v="0"/>
    <x v="0"/>
    <n v="2.5299999999999998"/>
    <s v="10ATR"/>
    <x v="1"/>
    <n v="1.5"/>
    <n v="3.79"/>
    <n v="1200"/>
    <n v="316.32"/>
    <n v="237"/>
    <n v="21.63"/>
    <n v="25.42"/>
    <n v="25.57"/>
    <s v="16-02-2021"/>
    <s v="16-02-2021"/>
    <n v="0"/>
    <n v="-0.78"/>
    <n v="-933.78"/>
    <s v="USD"/>
    <x v="0"/>
  </r>
  <r>
    <x v="0"/>
    <s v="SCKT US Equity"/>
    <x v="0"/>
    <x v="0"/>
    <x v="0"/>
    <n v="0.24"/>
    <s v="10ATR"/>
    <x v="1"/>
    <n v="3"/>
    <n v="0.72"/>
    <n v="1200"/>
    <n v="1666.67"/>
    <n v="1635"/>
    <n v="11.21"/>
    <n v="11.93"/>
    <n v="11.17"/>
    <s v="16-02-2021"/>
    <s v="16-02-2021"/>
    <n v="0"/>
    <n v="0.06"/>
    <n v="72.430000000000007"/>
    <s v="USD"/>
    <x v="1"/>
  </r>
  <r>
    <x v="0"/>
    <s v="SCKT US Equity"/>
    <x v="0"/>
    <x v="0"/>
    <x v="0"/>
    <n v="2.5299999999999998"/>
    <s v="10ATR"/>
    <x v="1"/>
    <n v="1"/>
    <n v="2.5299999999999998"/>
    <n v="800"/>
    <n v="316.20999999999998"/>
    <n v="316"/>
    <n v="21.33"/>
    <n v="23.86"/>
    <n v="24.64"/>
    <s v="16-02-2021"/>
    <s v="16-02-2021"/>
    <n v="0"/>
    <n v="-1.31"/>
    <n v="-1045.3900000000001"/>
    <s v="USD"/>
    <x v="0"/>
  </r>
  <r>
    <x v="0"/>
    <s v="CLEU US Equity"/>
    <x v="0"/>
    <x v="0"/>
    <x v="0"/>
    <n v="0.42"/>
    <s v="10ATR"/>
    <x v="0"/>
    <n v="2"/>
    <n v="0.84"/>
    <n v="1200"/>
    <n v="1429.73"/>
    <n v="1430"/>
    <n v="7.19"/>
    <n v="6.35"/>
    <n v="7.28"/>
    <s v="12-02-2021"/>
    <s v="12-02-2021"/>
    <n v="0"/>
    <n v="0.1"/>
    <n v="125.11"/>
    <s v="USD"/>
    <x v="1"/>
  </r>
  <r>
    <x v="0"/>
    <s v="CLEU US Equity"/>
    <x v="0"/>
    <x v="0"/>
    <x v="0"/>
    <n v="0.42"/>
    <s v="10ATR"/>
    <x v="0"/>
    <n v="2"/>
    <n v="0.84"/>
    <n v="1200"/>
    <n v="1428.57"/>
    <n v="1430"/>
    <n v="7.76"/>
    <n v="6.92"/>
    <n v="6.92"/>
    <s v="12-02-2021"/>
    <s v="12-02-2021"/>
    <n v="0"/>
    <n v="-1"/>
    <n v="-1205.75"/>
    <s v="USD"/>
    <x v="0"/>
  </r>
  <r>
    <x v="0"/>
    <s v="RCMT US Equity"/>
    <x v="0"/>
    <x v="0"/>
    <x v="0"/>
    <n v="1.22"/>
    <s v="10ATR"/>
    <x v="0"/>
    <n v="1"/>
    <n v="1.22"/>
    <n v="1200"/>
    <n v="980.47"/>
    <n v="490"/>
    <n v="7.9"/>
    <n v="6.67"/>
    <n v="6.61"/>
    <s v="11-02-2021"/>
    <s v="11-02-2021"/>
    <n v="0"/>
    <n v="-0.52"/>
    <n v="-629.30999999999995"/>
    <s v="USD"/>
    <x v="0"/>
  </r>
  <r>
    <x v="0"/>
    <s v="RCMT US Equity"/>
    <x v="0"/>
    <x v="0"/>
    <x v="0"/>
    <n v="1.22"/>
    <s v="10ATR"/>
    <x v="1"/>
    <n v="2"/>
    <n v="2.4500000000000002"/>
    <n v="1200"/>
    <n v="490.6"/>
    <n v="1648"/>
    <n v="7.9"/>
    <n v="10.35"/>
    <n v="7.49"/>
    <s v="10-02-2021"/>
    <s v="10-02-2021"/>
    <n v="0"/>
    <n v="0.56000000000000005"/>
    <n v="677.16"/>
    <s v="USD"/>
    <x v="1"/>
  </r>
  <r>
    <x v="0"/>
    <s v="SNDL US Equity"/>
    <x v="0"/>
    <x v="0"/>
    <x v="0"/>
    <n v="0.4"/>
    <s v="AH-"/>
    <x v="1"/>
    <n v="2"/>
    <n v="0.8"/>
    <n v="1200"/>
    <n v="1500"/>
    <n v="1403"/>
    <n v="3.95"/>
    <n v="4.75"/>
    <n v="3.12"/>
    <s v="10-02-2021"/>
    <s v="10-02-2021"/>
    <n v="0"/>
    <n v="0.97"/>
    <n v="1164.49"/>
    <s v="USD"/>
    <x v="1"/>
  </r>
  <r>
    <x v="0"/>
    <s v="RCMT US Equity"/>
    <x v="0"/>
    <x v="0"/>
    <x v="0"/>
    <n v="0.36"/>
    <s v="AH+"/>
    <x v="1"/>
    <n v="2"/>
    <n v="0.73"/>
    <n v="1200"/>
    <n v="1648.94"/>
    <n v="1648"/>
    <n v="9.1"/>
    <n v="9.83"/>
    <n v="10.45"/>
    <s v="11-02-2021"/>
    <s v="11-02-2021"/>
    <n v="0"/>
    <n v="-1.85"/>
    <n v="-2218.87"/>
    <s v="USD"/>
    <x v="0"/>
  </r>
  <r>
    <x v="0"/>
    <s v="RCMT US Equity"/>
    <x v="0"/>
    <x v="0"/>
    <x v="0"/>
    <n v="0.36"/>
    <s v="10ATR-PRE"/>
    <x v="1"/>
    <n v="2"/>
    <n v="0.73"/>
    <n v="1200"/>
    <n v="1648.94"/>
    <n v="1649"/>
    <n v="6.87"/>
    <n v="7.6"/>
    <n v="7.46"/>
    <s v="11-02-2021"/>
    <s v="11-02-2021"/>
    <n v="0"/>
    <n v="-0.81"/>
    <n v="-971.92"/>
    <s v="USD"/>
    <x v="0"/>
  </r>
  <r>
    <x v="0"/>
    <s v="BPTH US Equity"/>
    <x v="0"/>
    <x v="0"/>
    <x v="0"/>
    <n v="0.39"/>
    <s v="10ATR"/>
    <x v="1"/>
    <n v="3"/>
    <n v="1.17"/>
    <n v="1200"/>
    <n v="1025.6400000000001"/>
    <n v="824"/>
    <n v="18.21"/>
    <n v="19.38"/>
    <n v="18.149999999999999"/>
    <s v="10-02-2021"/>
    <s v="10-02-2021"/>
    <n v="0"/>
    <n v="0.04"/>
    <n v="49.44"/>
    <s v="USD"/>
    <x v="1"/>
  </r>
  <r>
    <x v="0"/>
    <s v="BPTH US Equity"/>
    <x v="0"/>
    <x v="0"/>
    <x v="0"/>
    <n v="0.39"/>
    <s v="10ATR"/>
    <x v="0"/>
    <n v="3"/>
    <n v="1.17"/>
    <n v="1200"/>
    <n v="1025.6400000000001"/>
    <n v="1025"/>
    <n v="20.190000000000001"/>
    <n v="19.02"/>
    <n v="19.87"/>
    <s v="10-02-2021"/>
    <s v="10-02-2021"/>
    <n v="0"/>
    <n v="-0.28000000000000003"/>
    <n v="-333.84"/>
    <s v="USD"/>
    <x v="0"/>
  </r>
  <r>
    <x v="0"/>
    <s v="BPTH US Equity"/>
    <x v="0"/>
    <x v="0"/>
    <x v="0"/>
    <n v="0.39"/>
    <s v="10ATR"/>
    <x v="1"/>
    <n v="3"/>
    <n v="1.17"/>
    <n v="1200"/>
    <n v="1025.6400000000001"/>
    <n v="1025"/>
    <n v="18.23"/>
    <n v="19.399999999999999"/>
    <n v="17.29"/>
    <s v="10-02-2021"/>
    <s v="10-02-2021"/>
    <n v="0"/>
    <n v="0.8"/>
    <n v="965.75"/>
    <s v="USD"/>
    <x v="1"/>
  </r>
  <r>
    <x v="0"/>
    <s v="BPTH US Equity"/>
    <x v="0"/>
    <x v="0"/>
    <x v="0"/>
    <n v="0.39"/>
    <s v="10ATR"/>
    <x v="1"/>
    <n v="3"/>
    <n v="1.17"/>
    <n v="1200"/>
    <n v="1025.6400000000001"/>
    <n v="1554"/>
    <n v="21.19"/>
    <n v="22.36"/>
    <n v="19.53"/>
    <s v="10-02-2021"/>
    <s v="10-02-2021"/>
    <n v="0"/>
    <n v="2.15"/>
    <n v="2579.64"/>
    <s v="USD"/>
    <x v="1"/>
  </r>
  <r>
    <x v="0"/>
    <s v="BPTH US Equity"/>
    <x v="0"/>
    <x v="0"/>
    <x v="0"/>
    <n v="1.74"/>
    <s v="AH+"/>
    <x v="0"/>
    <n v="2"/>
    <n v="3.48"/>
    <n v="1200"/>
    <n v="344.83"/>
    <n v="350"/>
    <n v="23.31"/>
    <n v="19.829999999999998"/>
    <n v="19.399999999999999"/>
    <s v="10-02-2021"/>
    <s v="10-02-2021"/>
    <n v="0"/>
    <n v="-1.1399999999999999"/>
    <n v="-1368.5"/>
    <s v="USD"/>
    <x v="0"/>
  </r>
  <r>
    <x v="0"/>
    <s v="CHCI US Equity"/>
    <x v="0"/>
    <x v="0"/>
    <x v="0"/>
    <n v="0.28000000000000003"/>
    <s v="10ATR"/>
    <x v="0"/>
    <n v="2"/>
    <n v="0.56999999999999995"/>
    <n v="1200"/>
    <n v="2118.0500000000002"/>
    <n v="1412"/>
    <n v="13"/>
    <n v="12.43"/>
    <n v="12.49"/>
    <s v="09-02-2021"/>
    <s v="09-02-2021"/>
    <n v="0"/>
    <n v="-0.61"/>
    <n v="-726.05"/>
    <s v="USD"/>
    <x v="0"/>
  </r>
  <r>
    <x v="0"/>
    <s v="CHCI US Equity"/>
    <x v="0"/>
    <x v="0"/>
    <x v="0"/>
    <n v="0.28000000000000003"/>
    <s v="10ATR"/>
    <x v="1"/>
    <n v="2"/>
    <n v="0.56000000000000005"/>
    <n v="1200"/>
    <n v="2142.86"/>
    <n v="1412"/>
    <n v="13.37"/>
    <n v="13.93"/>
    <n v="13.64"/>
    <s v="09-02-2021"/>
    <s v="09-02-2021"/>
    <n v="0"/>
    <n v="-0.32"/>
    <n v="-384.06"/>
    <s v="USD"/>
    <x v="0"/>
  </r>
  <r>
    <x v="0"/>
    <s v="KALV US Equity"/>
    <x v="0"/>
    <x v="0"/>
    <x v="0"/>
    <n v="1.05"/>
    <s v="10ATR"/>
    <x v="1"/>
    <n v="3"/>
    <n v="3.14"/>
    <n v="1200"/>
    <n v="382.15"/>
    <n v="382"/>
    <n v="35.99"/>
    <n v="39.130000000000003"/>
    <n v="40.51"/>
    <s v="09-02-2021"/>
    <s v="09-02-2021"/>
    <n v="0"/>
    <n v="-1.44"/>
    <n v="-1726.64"/>
    <s v="USD"/>
    <x v="0"/>
  </r>
  <r>
    <x v="0"/>
    <s v="KALV US Equity"/>
    <x v="0"/>
    <x v="0"/>
    <x v="0"/>
    <n v="1.05"/>
    <s v="10ATR"/>
    <x v="1"/>
    <n v="2"/>
    <n v="2.1"/>
    <n v="1200"/>
    <n v="571.42999999999995"/>
    <n v="573"/>
    <n v="40.799999999999997"/>
    <n v="42.9"/>
    <n v="37.869999999999997"/>
    <s v="09-02-2021"/>
    <s v="09-02-2021"/>
    <n v="0"/>
    <n v="1.4"/>
    <n v="1679.63"/>
    <s v="USD"/>
    <x v="1"/>
  </r>
  <r>
    <x v="0"/>
    <s v="CHCI US Equity"/>
    <x v="0"/>
    <x v="0"/>
    <x v="0"/>
    <n v="0.28000000000000003"/>
    <s v="10ATR"/>
    <x v="1"/>
    <n v="2"/>
    <n v="0.56000000000000005"/>
    <n v="1200"/>
    <n v="2142.86"/>
    <n v="2118"/>
    <n v="13.65"/>
    <n v="14.21"/>
    <n v="14.21"/>
    <s v="09-02-2021"/>
    <s v="09-02-2021"/>
    <n v="0"/>
    <n v="-0.99"/>
    <n v="-1184.3900000000001"/>
    <s v="USD"/>
    <x v="0"/>
  </r>
  <r>
    <x v="0"/>
    <s v="SNPR US Equity"/>
    <x v="0"/>
    <x v="0"/>
    <x v="0"/>
    <n v="0.78"/>
    <s v="AH+"/>
    <x v="0"/>
    <n v="1.5"/>
    <n v="1.17"/>
    <n v="1200"/>
    <n v="1025.6400000000001"/>
    <n v="767"/>
    <n v="17.309999999999999"/>
    <n v="16.14"/>
    <n v="16.18"/>
    <s v="08-02-2021"/>
    <s v="09-02-2021"/>
    <n v="1"/>
    <n v="-0.72"/>
    <n v="-862.49"/>
    <s v="USD"/>
    <x v="0"/>
  </r>
  <r>
    <x v="0"/>
    <s v="WPRT US Equity"/>
    <x v="0"/>
    <x v="0"/>
    <x v="0"/>
    <n v="0.63"/>
    <s v="10ATR"/>
    <x v="1"/>
    <n v="2"/>
    <n v="1.26"/>
    <n v="1200"/>
    <n v="952.38"/>
    <n v="954"/>
    <n v="12.5"/>
    <n v="13.76"/>
    <n v="11.93"/>
    <s v="08-02-2021"/>
    <s v="08-02-2021"/>
    <n v="0"/>
    <n v="0.46"/>
    <n v="546.92999999999995"/>
    <s v="USD"/>
    <x v="1"/>
  </r>
  <r>
    <x v="0"/>
    <s v="REI US Equity"/>
    <x v="0"/>
    <x v="0"/>
    <x v="0"/>
    <n v="0.17"/>
    <s v="10ATR"/>
    <x v="1"/>
    <n v="1"/>
    <n v="0.17"/>
    <n v="1200"/>
    <n v="7058.82"/>
    <n v="3550"/>
    <n v="2"/>
    <n v="2.17"/>
    <n v="2.29"/>
    <s v="08-02-2021"/>
    <s v="08-02-2021"/>
    <n v="0"/>
    <n v="-0.86"/>
    <n v="-1028.08"/>
    <s v="USD"/>
    <x v="0"/>
  </r>
  <r>
    <x v="0"/>
    <s v="NMRD US Equity"/>
    <x v="0"/>
    <x v="0"/>
    <x v="0"/>
    <n v="0.65"/>
    <s v="10ATR"/>
    <x v="1"/>
    <n v="2"/>
    <n v="1.3"/>
    <n v="1200"/>
    <n v="923.08"/>
    <n v="924"/>
    <n v="11"/>
    <n v="12.3"/>
    <n v="11.99"/>
    <s v="08-02-2021"/>
    <s v="08-02-2021"/>
    <n v="0"/>
    <n v="-0.76"/>
    <n v="-911.8"/>
    <s v="USD"/>
    <x v="0"/>
  </r>
  <r>
    <x v="0"/>
    <s v="CGIX US Equity"/>
    <x v="0"/>
    <x v="0"/>
    <x v="0"/>
    <n v="0.72"/>
    <s v="10ATR"/>
    <x v="0"/>
    <n v="2"/>
    <n v="1.44"/>
    <n v="1200"/>
    <n v="833.33"/>
    <n v="831"/>
    <n v="16.28"/>
    <n v="14.84"/>
    <n v="15.25"/>
    <s v="10-02-2021"/>
    <s v="10-02-2021"/>
    <n v="0"/>
    <n v="-0.71"/>
    <n v="-855.35"/>
    <s v="USD"/>
    <x v="0"/>
  </r>
  <r>
    <x v="0"/>
    <s v="CGIX US Equity"/>
    <x v="0"/>
    <x v="0"/>
    <x v="0"/>
    <n v="0.72"/>
    <s v="10ATR"/>
    <x v="0"/>
    <n v="3"/>
    <n v="2.16"/>
    <n v="1200"/>
    <n v="555.55999999999995"/>
    <n v="554"/>
    <n v="16.3"/>
    <n v="14.14"/>
    <n v="14.09"/>
    <s v="10-02-2021"/>
    <s v="10-02-2021"/>
    <n v="0"/>
    <n v="-1.02"/>
    <n v="-1225.1199999999999"/>
    <s v="USD"/>
    <x v="0"/>
  </r>
  <r>
    <x v="0"/>
    <s v="AAME US Equity"/>
    <x v="0"/>
    <x v="0"/>
    <x v="0"/>
    <n v="1.22"/>
    <s v="10ATR"/>
    <x v="1"/>
    <n v="1"/>
    <n v="1.22"/>
    <n v="1200"/>
    <n v="982.16"/>
    <n v="600"/>
    <n v="9.06"/>
    <n v="10.29"/>
    <n v="9.2899999999999991"/>
    <s v="05-02-2021"/>
    <s v="05-02-2021"/>
    <n v="0"/>
    <n v="-0.11"/>
    <n v="-137.4"/>
    <s v="USD"/>
    <x v="0"/>
  </r>
  <r>
    <x v="0"/>
    <s v="AAME US Equity"/>
    <x v="0"/>
    <x v="0"/>
    <x v="0"/>
    <n v="1.36"/>
    <s v="10ATR"/>
    <x v="1"/>
    <n v="1"/>
    <n v="1.36"/>
    <n v="1200"/>
    <n v="882.35"/>
    <n v="1529"/>
    <n v="9.51"/>
    <n v="10.87"/>
    <n v="9.59"/>
    <s v="05-02-2021"/>
    <s v="05-02-2021"/>
    <n v="0"/>
    <n v="-0.11"/>
    <n v="-132.87"/>
    <s v="USD"/>
    <x v="0"/>
  </r>
  <r>
    <x v="0"/>
    <s v="VCVC US Equity"/>
    <x v="0"/>
    <x v="0"/>
    <x v="0"/>
    <n v="0.33"/>
    <s v="10ATR"/>
    <x v="1"/>
    <n v="1"/>
    <n v="0.33"/>
    <n v="1200"/>
    <n v="3664.23"/>
    <n v="1526"/>
    <n v="16.350000000000001"/>
    <n v="16.68"/>
    <n v="15.71"/>
    <s v="03-02-2021"/>
    <s v="03-02-2021"/>
    <n v="0"/>
    <n v="0.81"/>
    <n v="977.1"/>
    <s v="USD"/>
    <x v="1"/>
  </r>
  <r>
    <x v="0"/>
    <s v="AAME US Equity"/>
    <x v="0"/>
    <x v="0"/>
    <x v="0"/>
    <n v="1.22"/>
    <s v="10ATR"/>
    <x v="1"/>
    <n v="1"/>
    <n v="1.22"/>
    <n v="1200"/>
    <n v="982.16"/>
    <n v="500"/>
    <n v="8.25"/>
    <n v="9.4700000000000006"/>
    <n v="9.83"/>
    <s v="05-02-2021"/>
    <s v="05-02-2021"/>
    <n v="0"/>
    <n v="-0.66"/>
    <n v="-790"/>
    <s v="USD"/>
    <x v="0"/>
  </r>
  <r>
    <x v="0"/>
    <s v="THTX US Equity"/>
    <x v="0"/>
    <x v="0"/>
    <x v="0"/>
    <n v="0.11"/>
    <s v="10ATR"/>
    <x v="1"/>
    <n v="2"/>
    <n v="0.22"/>
    <n v="1200"/>
    <n v="5338.08"/>
    <n v="5336"/>
    <n v="3.1"/>
    <n v="3.33"/>
    <n v="2.77"/>
    <s v="04-02-2021"/>
    <s v="04-02-2021"/>
    <n v="0"/>
    <n v="1.47"/>
    <n v="1761.41"/>
    <s v="USD"/>
    <x v="1"/>
  </r>
  <r>
    <x v="0"/>
    <s v="LAIX US Equity"/>
    <x v="0"/>
    <x v="0"/>
    <x v="0"/>
    <n v="0.32"/>
    <s v="10ATR"/>
    <x v="1"/>
    <n v="2"/>
    <n v="0.63"/>
    <n v="1200"/>
    <n v="1897.53"/>
    <n v="1684"/>
    <n v="9.25"/>
    <n v="9.8800000000000008"/>
    <n v="7.34"/>
    <s v="05-02-2021"/>
    <s v="05-02-2021"/>
    <n v="0"/>
    <n v="2.67"/>
    <n v="3207.35"/>
    <s v="USD"/>
    <x v="1"/>
  </r>
  <r>
    <x v="0"/>
    <s v="ACIC US Equity"/>
    <x v="0"/>
    <x v="0"/>
    <x v="0"/>
    <n v="0.41"/>
    <s v="10ATR"/>
    <x v="1"/>
    <n v="2"/>
    <n v="0.82"/>
    <n v="1200"/>
    <n v="1463.41"/>
    <n v="1472"/>
    <n v="15.18"/>
    <n v="16"/>
    <n v="13.93"/>
    <s v="10-02-2021"/>
    <s v="10-02-2021"/>
    <n v="0"/>
    <n v="1.53"/>
    <n v="1840"/>
    <s v="USD"/>
    <x v="1"/>
  </r>
  <r>
    <x v="0"/>
    <s v="HOL US Equity"/>
    <x v="0"/>
    <x v="0"/>
    <x v="0"/>
    <n v="0.24"/>
    <s v="10ATR"/>
    <x v="1"/>
    <n v="2"/>
    <n v="0.49"/>
    <n v="1000"/>
    <n v="2057.61"/>
    <n v="2057"/>
    <n v="15.49"/>
    <n v="15.98"/>
    <n v="14.55"/>
    <s v="02-02-2021"/>
    <s v="02-02-2021"/>
    <n v="0"/>
    <n v="1.94"/>
    <n v="1935.64"/>
    <s v="USD"/>
    <x v="1"/>
  </r>
  <r>
    <x v="0"/>
    <s v="ATVI US Equity"/>
    <x v="0"/>
    <x v="0"/>
    <x v="0"/>
    <n v="2.2000000000000002"/>
    <s v="QR+(recon)"/>
    <x v="1"/>
    <n v="1"/>
    <n v="2.2000000000000002"/>
    <n v="1200"/>
    <n v="544.71"/>
    <n v="272"/>
    <n v="100.51"/>
    <n v="102.71"/>
    <n v="102.86"/>
    <s v="05-02-2021"/>
    <s v="05-02-2021"/>
    <n v="0"/>
    <n v="-0.53"/>
    <n v="-637.95000000000005"/>
    <s v="USD"/>
    <x v="0"/>
  </r>
  <r>
    <x v="0"/>
    <s v="JG US Equity"/>
    <x v="0"/>
    <x v="0"/>
    <x v="0"/>
    <n v="0.26"/>
    <s v="10ATR"/>
    <x v="1"/>
    <n v="2"/>
    <n v="0.53"/>
    <n v="1200"/>
    <n v="2264.2399999999998"/>
    <n v="2281"/>
    <n v="10.71"/>
    <n v="11.24"/>
    <n v="9.9700000000000006"/>
    <s v="05-02-2021"/>
    <s v="05-02-2021"/>
    <n v="0"/>
    <n v="1.39"/>
    <n v="1672.43"/>
    <s v="USD"/>
    <x v="1"/>
  </r>
  <r>
    <x v="0"/>
    <s v="BSQR US Equity"/>
    <x v="0"/>
    <x v="0"/>
    <x v="0"/>
    <n v="0.66"/>
    <s v="10ATR"/>
    <x v="1"/>
    <n v="1.5"/>
    <n v="0.99"/>
    <n v="1200"/>
    <n v="1210.29"/>
    <n v="605"/>
    <n v="6.15"/>
    <n v="7.15"/>
    <n v="7.19"/>
    <s v="05-02-2021"/>
    <s v="05-02-2021"/>
    <n v="0"/>
    <n v="-0.52"/>
    <n v="-628.9"/>
    <s v="USD"/>
    <x v="0"/>
  </r>
  <r>
    <x v="0"/>
    <s v="SCKT US Equity"/>
    <x v="0"/>
    <x v="0"/>
    <x v="0"/>
    <n v="0.24"/>
    <s v="10ATR"/>
    <x v="1"/>
    <n v="2"/>
    <n v="0.48"/>
    <n v="1200"/>
    <n v="2500"/>
    <n v="2452"/>
    <n v="11.58"/>
    <n v="12.06"/>
    <n v="11.78"/>
    <s v="16-02-2021"/>
    <s v="16-02-2021"/>
    <n v="0"/>
    <n v="-0.4"/>
    <n v="-484.27"/>
    <s v="USD"/>
    <x v="0"/>
  </r>
  <r>
    <x v="0"/>
    <s v="SCKT US Equity"/>
    <x v="0"/>
    <x v="0"/>
    <x v="0"/>
    <n v="0.24"/>
    <s v="10ATR"/>
    <x v="1"/>
    <n v="2"/>
    <n v="0.49"/>
    <n v="1200"/>
    <n v="2452.88"/>
    <n v="2452"/>
    <n v="10.16"/>
    <n v="10.65"/>
    <n v="10.97"/>
    <s v="16-02-2021"/>
    <s v="16-02-2021"/>
    <n v="0"/>
    <n v="-1.66"/>
    <n v="-1996.42"/>
    <s v="USD"/>
    <x v="0"/>
  </r>
  <r>
    <x v="0"/>
    <s v="SCKT US Equity"/>
    <x v="0"/>
    <x v="0"/>
    <x v="0"/>
    <n v="0.25"/>
    <s v="10ATR"/>
    <x v="1"/>
    <n v="2"/>
    <n v="0.49"/>
    <n v="1200"/>
    <n v="2432.9899999999998"/>
    <n v="2452"/>
    <n v="10.38"/>
    <n v="10.88"/>
    <n v="11.01"/>
    <s v="16-02-2021"/>
    <s v="16-02-2021"/>
    <n v="0"/>
    <n v="-1.28"/>
    <n v="-1537.4"/>
    <s v="USD"/>
    <x v="0"/>
  </r>
  <r>
    <x v="0"/>
    <s v="EBAY US Equity"/>
    <x v="0"/>
    <x v="0"/>
    <x v="0"/>
    <n v="1.94"/>
    <s v="QR+(recon)"/>
    <x v="1"/>
    <n v="1"/>
    <n v="1.94"/>
    <n v="1200"/>
    <n v="619.51"/>
    <n v="309"/>
    <n v="63.99"/>
    <n v="65.930000000000007"/>
    <n v="61.7"/>
    <s v="04-02-2021"/>
    <s v="04-02-2021"/>
    <n v="0"/>
    <n v="0.59"/>
    <n v="707.8"/>
    <s v="USD"/>
    <x v="1"/>
  </r>
  <r>
    <x v="0"/>
    <s v="HOL US Equity"/>
    <x v="0"/>
    <x v="0"/>
    <x v="0"/>
    <n v="0.24"/>
    <s v="mistake"/>
    <x v="0"/>
    <n v="2"/>
    <n v="0.49"/>
    <n v="1200"/>
    <n v="2469.14"/>
    <n v="2057"/>
    <n v="15.49"/>
    <n v="15"/>
    <n v="17.28"/>
    <s v="02-02-2021"/>
    <s v="03-02-2021"/>
    <n v="1"/>
    <n v="3.07"/>
    <n v="3683.06"/>
    <s v="USD"/>
    <x v="1"/>
  </r>
  <r>
    <x v="0"/>
    <s v="ACIU US Equity"/>
    <x v="0"/>
    <x v="0"/>
    <x v="0"/>
    <n v="0.77"/>
    <s v="10ATR"/>
    <x v="1"/>
    <n v="2"/>
    <n v="1.53"/>
    <n v="1200"/>
    <n v="782.06"/>
    <n v="782"/>
    <n v="11.66"/>
    <n v="13.19"/>
    <n v="8.6300000000000008"/>
    <s v="10-02-2021"/>
    <s v="10-02-2021"/>
    <n v="0"/>
    <n v="1.97"/>
    <n v="2369.62"/>
    <s v="USD"/>
    <x v="1"/>
  </r>
  <r>
    <x v="0"/>
    <s v="AKER US Equity"/>
    <x v="0"/>
    <x v="0"/>
    <x v="0"/>
    <n v="0.31"/>
    <s v="10ATR"/>
    <x v="1"/>
    <n v="2"/>
    <n v="0.62"/>
    <n v="1200"/>
    <n v="1935.48"/>
    <n v="1964"/>
    <n v="4.5"/>
    <n v="5.12"/>
    <n v="3.88"/>
    <s v="10-02-2021"/>
    <s v="10-02-2021"/>
    <n v="0"/>
    <n v="1.01"/>
    <n v="1215.52"/>
    <s v="USD"/>
    <x v="1"/>
  </r>
  <r>
    <x v="0"/>
    <s v="KALV US Equity"/>
    <x v="0"/>
    <x v="0"/>
    <x v="0"/>
    <n v="1.05"/>
    <s v="10ATR"/>
    <x v="1"/>
    <n v="2"/>
    <n v="2.1"/>
    <n v="1200"/>
    <n v="571.42999999999995"/>
    <n v="573"/>
    <n v="40.33"/>
    <n v="42.43"/>
    <n v="33.21"/>
    <s v="09-02-2021"/>
    <s v="09-02-2021"/>
    <n v="0"/>
    <n v="3.4"/>
    <n v="4082.28"/>
    <s v="USD"/>
    <x v="1"/>
  </r>
  <r>
    <x v="0"/>
    <s v="ALJJ US Equity"/>
    <x v="0"/>
    <x v="0"/>
    <x v="0"/>
    <n v="0.22"/>
    <s v="10ATR"/>
    <x v="1"/>
    <n v="1"/>
    <n v="0.22"/>
    <n v="1200"/>
    <n v="5479.45"/>
    <n v="1826"/>
    <n v="2.11"/>
    <n v="2.33"/>
    <n v="1.87"/>
    <s v="16-02-2021"/>
    <s v="16-02-2021"/>
    <n v="0"/>
    <n v="0.37"/>
    <n v="438.24"/>
    <s v="USD"/>
    <x v="1"/>
  </r>
  <r>
    <x v="0"/>
    <s v="KALV US Equity"/>
    <x v="0"/>
    <x v="0"/>
    <x v="0"/>
    <n v="1.04"/>
    <s v="10ATR"/>
    <x v="0"/>
    <n v="3"/>
    <n v="3.12"/>
    <n v="1200"/>
    <n v="384.62"/>
    <n v="382"/>
    <n v="43.75"/>
    <n v="40.630000000000003"/>
    <n v="40.53"/>
    <s v="09-02-2021"/>
    <s v="09-02-2021"/>
    <n v="0"/>
    <n v="-1.03"/>
    <n v="-1231.3399999999999"/>
    <s v="USD"/>
    <x v="0"/>
  </r>
  <r>
    <x v="0"/>
    <s v="SAVA US Equity"/>
    <x v="0"/>
    <x v="0"/>
    <x v="0"/>
    <n v="11.61"/>
    <s v="10ATR"/>
    <x v="1"/>
    <n v="4"/>
    <n v="46.45"/>
    <n v="1200"/>
    <n v="25.83"/>
    <n v="43"/>
    <n v="100.99"/>
    <n v="147.44"/>
    <n v="115.68"/>
    <s v="04-02-2021"/>
    <s v="04-02-2021"/>
    <n v="0"/>
    <n v="-0.53"/>
    <n v="-631.79999999999995"/>
    <s v="USD"/>
    <x v="0"/>
  </r>
  <r>
    <x v="0"/>
    <s v="AVXL US Equity"/>
    <x v="0"/>
    <x v="0"/>
    <x v="0"/>
    <n v="0.84"/>
    <s v="10ATR"/>
    <x v="1"/>
    <n v="2"/>
    <n v="1.68"/>
    <n v="1200"/>
    <n v="714.97"/>
    <n v="722"/>
    <n v="20"/>
    <n v="21.68"/>
    <n v="20.48"/>
    <s v="04-02-2021"/>
    <s v="04-02-2021"/>
    <n v="0"/>
    <n v="-0.28999999999999998"/>
    <n v="-349.01"/>
    <s v="USD"/>
    <x v="0"/>
  </r>
  <r>
    <x v="0"/>
    <s v="AAME US Equity"/>
    <x v="0"/>
    <x v="0"/>
    <x v="0"/>
    <n v="0.14000000000000001"/>
    <s v="10ATR"/>
    <x v="1"/>
    <n v="2"/>
    <n v="0.27"/>
    <n v="1200"/>
    <n v="4411.76"/>
    <n v="4593"/>
    <n v="3.71"/>
    <n v="3.98"/>
    <n v="4.04"/>
    <s v="05-02-2021"/>
    <s v="05-02-2021"/>
    <n v="0"/>
    <n v="-1.26"/>
    <n v="-1515.69"/>
    <s v="USD"/>
    <x v="0"/>
  </r>
  <r>
    <x v="0"/>
    <s v="BBIG US Equity"/>
    <x v="0"/>
    <x v="0"/>
    <x v="0"/>
    <n v="0.35"/>
    <s v="AH+"/>
    <x v="0"/>
    <n v="3"/>
    <n v="1.06"/>
    <n v="2500"/>
    <n v="2362.06"/>
    <n v="2362"/>
    <n v="4.9400000000000004"/>
    <n v="3.88"/>
    <n v="3.58"/>
    <s v="23-02-2021"/>
    <s v="23-02-2021"/>
    <n v="0"/>
    <n v="-1.28"/>
    <n v="-3209.01"/>
    <s v="USD"/>
    <x v="0"/>
  </r>
  <r>
    <x v="0"/>
    <s v="GLXY CN Equity"/>
    <x v="0"/>
    <x v="1"/>
    <x v="1"/>
    <n v="1.06"/>
    <s v="SEC+"/>
    <x v="0"/>
    <n v="2"/>
    <n v="2.13"/>
    <n v="6000"/>
    <n v="2819.55"/>
    <n v="3000"/>
    <n v="11.01"/>
    <n v="8.8800000000000008"/>
    <n v="16.600000000000001"/>
    <s v="03-02-2021"/>
    <s v="23-02-2021"/>
    <n v="20"/>
    <n v="2.8"/>
    <n v="16790.099999999999"/>
    <s v="CAD"/>
    <x v="1"/>
  </r>
  <r>
    <x v="0"/>
    <s v="YOLO US Equity"/>
    <x v="0"/>
    <x v="0"/>
    <x v="0"/>
    <n v="0.86"/>
    <s v="AH+"/>
    <x v="0"/>
    <n v="1"/>
    <n v="0.86"/>
    <n v="2000"/>
    <n v="2314.84"/>
    <n v="2300"/>
    <n v="21.15"/>
    <n v="20.29"/>
    <n v="25.04"/>
    <s v="28-01-2021"/>
    <s v="23-02-2021"/>
    <n v="26"/>
    <n v="4.47"/>
    <n v="8947"/>
    <s v="USD"/>
    <x v="1"/>
  </r>
  <r>
    <x v="0"/>
    <s v="MSOS US Equity"/>
    <x v="0"/>
    <x v="0"/>
    <x v="0"/>
    <n v="0.98"/>
    <s v="AH+"/>
    <x v="0"/>
    <n v="3"/>
    <n v="2.94"/>
    <n v="2500"/>
    <n v="850.34"/>
    <n v="850"/>
    <n v="36.869999999999997"/>
    <n v="33.93"/>
    <n v="48.58"/>
    <s v="04-01-2021"/>
    <s v="23-02-2021"/>
    <n v="50"/>
    <n v="3.98"/>
    <n v="9954.44"/>
    <s v="USD"/>
    <x v="1"/>
  </r>
  <r>
    <x v="0"/>
    <s v="PSYK CN Equity"/>
    <x v="0"/>
    <x v="1"/>
    <x v="1"/>
    <n v="0.55000000000000004"/>
    <s v="reduce"/>
    <x v="0"/>
    <n v="2.5"/>
    <n v="1.38"/>
    <n v="3200"/>
    <n v="2327.27"/>
    <n v="2500"/>
    <n v="12.08"/>
    <n v="10.71"/>
    <n v="9.86"/>
    <s v="16-02-2021"/>
    <s v="23-02-2021"/>
    <n v="7"/>
    <n v="-1.73"/>
    <n v="-5545"/>
    <s v="CAD"/>
    <x v="0"/>
  </r>
  <r>
    <x v="0"/>
    <s v="ANET US Equity"/>
    <x v="0"/>
    <x v="0"/>
    <x v="0"/>
    <n v="6.73"/>
    <s v="QR+"/>
    <x v="0"/>
    <n v="2"/>
    <n v="13.47"/>
    <n v="2500"/>
    <n v="185.61"/>
    <n v="186"/>
    <n v="318"/>
    <n v="304.52999999999997"/>
    <n v="272.83"/>
    <s v="19-02-2021"/>
    <s v="23-02-2021"/>
    <n v="4"/>
    <n v="-3.36"/>
    <n v="-8402.35"/>
    <s v="USD"/>
    <x v="0"/>
  </r>
  <r>
    <x v="0"/>
    <s v="IPOE US Equity"/>
    <x v="0"/>
    <x v="0"/>
    <x v="0"/>
    <n v="2.2400000000000002"/>
    <s v="AH+"/>
    <x v="0"/>
    <n v="1.5"/>
    <n v="3.36"/>
    <n v="2500"/>
    <n v="744.38"/>
    <n v="744"/>
    <n v="22.5"/>
    <n v="19.14"/>
    <n v="18.399999999999999"/>
    <s v="19-01-2021"/>
    <s v="23-02-2021"/>
    <n v="35"/>
    <n v="-1.22"/>
    <n v="-3050.4"/>
    <s v="USD"/>
    <x v="0"/>
  </r>
  <r>
    <x v="0"/>
    <s v="IPOE US Equity"/>
    <x v="0"/>
    <x v="0"/>
    <x v="0"/>
    <n v="2.84"/>
    <s v="x2"/>
    <x v="0"/>
    <n v="1"/>
    <n v="2.84"/>
    <n v="2000"/>
    <n v="704.23"/>
    <n v="704"/>
    <n v="27.09"/>
    <n v="24.25"/>
    <n v="18.399999999999999"/>
    <s v="01-02-2021"/>
    <s v="23-02-2021"/>
    <n v="22"/>
    <n v="-3.06"/>
    <n v="-6114.73"/>
    <s v="USD"/>
    <x v="0"/>
  </r>
  <r>
    <x v="0"/>
    <s v="BLMN US Equity"/>
    <x v="0"/>
    <x v="0"/>
    <x v="0"/>
    <n v="0.98"/>
    <s v="mistake"/>
    <x v="0"/>
    <n v="2"/>
    <n v="1.96"/>
    <n v="2500"/>
    <n v="1274.8599999999999"/>
    <n v="300"/>
    <n v="24.15"/>
    <n v="22.19"/>
    <n v="24.74"/>
    <s v="18-02-2021"/>
    <s v="19-02-2021"/>
    <n v="1"/>
    <n v="7.0000000000000007E-2"/>
    <n v="177"/>
    <s v="USD"/>
    <x v="1"/>
  </r>
  <r>
    <x v="0"/>
    <s v="BABA US Equity"/>
    <x v="0"/>
    <x v="0"/>
    <x v="0"/>
    <n v="10.1"/>
    <s v="AH+"/>
    <x v="0"/>
    <n v="2"/>
    <n v="20.2"/>
    <n v="2500"/>
    <n v="123.76"/>
    <n v="123"/>
    <n v="243.46"/>
    <n v="223.26"/>
    <n v="264.51"/>
    <s v="16-01-2021"/>
    <s v="18-02-2021"/>
    <n v="33"/>
    <n v="1.04"/>
    <n v="2589.15"/>
    <s v="USD"/>
    <x v="1"/>
  </r>
  <r>
    <x v="0"/>
    <s v="BLMN US Equity"/>
    <x v="0"/>
    <x v="0"/>
    <x v="0"/>
    <n v="0.73"/>
    <s v="GS_puts"/>
    <x v="1"/>
    <n v="2"/>
    <n v="1.45"/>
    <n v="2500"/>
    <n v="1722.97"/>
    <n v="2000"/>
    <n v="23.16"/>
    <n v="24.61"/>
    <n v="24.06"/>
    <s v="12-02-2021"/>
    <s v="18-02-2021"/>
    <n v="6"/>
    <n v="-0.72"/>
    <n v="-1797"/>
    <s v="USD"/>
    <x v="0"/>
  </r>
  <r>
    <x v="0"/>
    <s v="FUTU US Equity"/>
    <x v="0"/>
    <x v="0"/>
    <x v="0"/>
    <n v="17.07"/>
    <s v="AH+"/>
    <x v="0"/>
    <n v="2"/>
    <n v="34.130000000000003"/>
    <n v="2000"/>
    <n v="58.59"/>
    <n v="59"/>
    <n v="150.28"/>
    <n v="116.15"/>
    <n v="171.81"/>
    <s v="09-02-2021"/>
    <s v="18-02-2021"/>
    <n v="9"/>
    <n v="0.64"/>
    <n v="1270.03"/>
    <s v="USD"/>
    <x v="1"/>
  </r>
  <r>
    <x v="0"/>
    <s v="NFLX US Equity"/>
    <x v="0"/>
    <x v="0"/>
    <x v="0"/>
    <n v="14.63"/>
    <s v="QR++"/>
    <x v="0"/>
    <n v="2"/>
    <n v="29.25"/>
    <n v="2500"/>
    <n v="85.47"/>
    <n v="86"/>
    <n v="572.37"/>
    <n v="543.12"/>
    <n v="548.22"/>
    <s v="20-01-2021"/>
    <s v="18-02-2021"/>
    <n v="29"/>
    <n v="-0.83"/>
    <n v="-2076.9"/>
    <s v="USD"/>
    <x v="0"/>
  </r>
  <r>
    <x v="0"/>
    <s v="CLOV US Equity"/>
    <x v="0"/>
    <x v="0"/>
    <x v="0"/>
    <n v="1.36"/>
    <s v="BR+(citi)"/>
    <x v="0"/>
    <n v="1"/>
    <n v="1.36"/>
    <n v="2000"/>
    <n v="1474.93"/>
    <n v="1500"/>
    <n v="14.31"/>
    <n v="12.95"/>
    <n v="11.32"/>
    <s v="02-02-2021"/>
    <s v="17-02-2021"/>
    <n v="15"/>
    <n v="-2.2400000000000002"/>
    <n v="-4485"/>
    <s v="USD"/>
    <x v="0"/>
  </r>
  <r>
    <x v="0"/>
    <s v="MA US Equity"/>
    <x v="0"/>
    <x v="0"/>
    <x v="0"/>
    <n v="8.9"/>
    <s v="2dt"/>
    <x v="0"/>
    <n v="2"/>
    <n v="17.8"/>
    <n v="2500"/>
    <n v="140.41999999999999"/>
    <n v="140"/>
    <n v="341.33"/>
    <n v="323.52999999999997"/>
    <n v="337.33"/>
    <s v="12-02-2021"/>
    <s v="17-02-2021"/>
    <n v="5"/>
    <n v="-0.22"/>
    <n v="-560"/>
    <s v="USD"/>
    <x v="0"/>
  </r>
  <r>
    <x v="0"/>
    <s v="SLV US Equity"/>
    <x v="0"/>
    <x v="0"/>
    <x v="0"/>
    <n v="0.93"/>
    <s v="SEC+"/>
    <x v="0"/>
    <n v="2"/>
    <n v="1.86"/>
    <n v="2500"/>
    <n v="1341.2"/>
    <n v="1341"/>
    <n v="26.69"/>
    <n v="24.83"/>
    <n v="25.4"/>
    <s v="01-02-2021"/>
    <s v="17-02-2021"/>
    <n v="16"/>
    <n v="-0.69"/>
    <n v="-1734.85"/>
    <s v="USD"/>
    <x v="0"/>
  </r>
  <r>
    <x v="0"/>
    <s v="GSX US Equity"/>
    <x v="0"/>
    <x v="0"/>
    <x v="0"/>
    <n v="18.579999999999998"/>
    <s v="TA"/>
    <x v="1"/>
    <n v="3"/>
    <n v="55.74"/>
    <n v="5000"/>
    <n v="89.7"/>
    <n v="89"/>
    <n v="97.01"/>
    <n v="152.75"/>
    <n v="108"/>
    <s v="01-02-2021"/>
    <s v="17-02-2021"/>
    <n v="16"/>
    <n v="-0.2"/>
    <n v="-978.11"/>
    <s v="USD"/>
    <x v="0"/>
  </r>
  <r>
    <x v="0"/>
    <s v="PINS US Equity"/>
    <x v="0"/>
    <x v="0"/>
    <x v="0"/>
    <n v="4.4800000000000004"/>
    <s v="TD-Sequital"/>
    <x v="1"/>
    <n v="3"/>
    <n v="13.45"/>
    <n v="2500"/>
    <n v="185.89"/>
    <n v="186"/>
    <n v="86.57"/>
    <n v="100.02"/>
    <n v="89.15"/>
    <s v="12-02-2021"/>
    <s v="16-02-2021"/>
    <n v="4"/>
    <n v="-0.19"/>
    <n v="-479.88"/>
    <s v="USD"/>
    <x v="0"/>
  </r>
  <r>
    <x v="0"/>
    <s v="DIS US Equity"/>
    <x v="0"/>
    <x v="0"/>
    <x v="0"/>
    <n v="5.07"/>
    <s v="QR+"/>
    <x v="1"/>
    <n v="2"/>
    <n v="10.14"/>
    <n v="2000"/>
    <n v="197.26"/>
    <n v="200"/>
    <n v="193.12"/>
    <n v="203.26"/>
    <n v="187.09"/>
    <s v="12-02-2021"/>
    <s v="16-02-2021"/>
    <n v="4"/>
    <n v="0.6"/>
    <n v="1206"/>
    <s v="USD"/>
    <x v="1"/>
  </r>
  <r>
    <x v="0"/>
    <s v="ASYS US Equity"/>
    <x v="0"/>
    <x v="0"/>
    <x v="0"/>
    <n v="0.39"/>
    <s v="QR+(recon)"/>
    <x v="1"/>
    <n v="2"/>
    <n v="0.77"/>
    <n v="2500"/>
    <n v="3238.34"/>
    <n v="3200"/>
    <n v="10.119999999999999"/>
    <n v="10.89"/>
    <n v="10.81"/>
    <s v="12-02-2021"/>
    <s v="12-02-2021"/>
    <n v="0"/>
    <n v="-0.89"/>
    <n v="-2212.8000000000002"/>
    <s v="USD"/>
    <x v="0"/>
  </r>
  <r>
    <x v="0"/>
    <s v="ATVI US Equity"/>
    <x v="0"/>
    <x v="0"/>
    <x v="0"/>
    <n v="2.1800000000000002"/>
    <s v="CIR"/>
    <x v="0"/>
    <n v="2"/>
    <n v="4.3600000000000003"/>
    <n v="2500"/>
    <n v="572.87"/>
    <n v="573"/>
    <n v="93.69"/>
    <n v="89.32"/>
    <n v="98.43"/>
    <s v="02-02-2021"/>
    <s v="05-02-2021"/>
    <n v="3"/>
    <n v="1.0900000000000001"/>
    <n v="2716.08"/>
    <s v="USD"/>
    <x v="1"/>
  </r>
  <r>
    <x v="0"/>
    <s v="AG US Equity"/>
    <x v="0"/>
    <x v="0"/>
    <x v="0"/>
    <n v="1.97"/>
    <s v="TA"/>
    <x v="1"/>
    <n v="2"/>
    <n v="3.94"/>
    <n v="2000"/>
    <n v="507.1"/>
    <n v="507"/>
    <n v="21.47"/>
    <n v="25.42"/>
    <n v="16.87"/>
    <s v="01-02-2021"/>
    <s v="03-02-2021"/>
    <n v="2"/>
    <n v="1.17"/>
    <n v="2333.21"/>
    <s v="USD"/>
    <x v="1"/>
  </r>
  <r>
    <x v="0"/>
    <s v="MU US Equity"/>
    <x v="0"/>
    <x v="0"/>
    <x v="0"/>
    <n v="2.2999999999999998"/>
    <s v="CIR(GS)"/>
    <x v="0"/>
    <n v="2"/>
    <n v="4.5999999999999996"/>
    <n v="2500"/>
    <n v="543.48"/>
    <n v="543"/>
    <n v="78.06"/>
    <n v="73.459999999999994"/>
    <n v="81.62"/>
    <s v="07-01-2021"/>
    <s v="02-02-2021"/>
    <n v="26"/>
    <n v="0.77"/>
    <n v="1933.08"/>
    <s v="USD"/>
    <x v="1"/>
  </r>
  <r>
    <x v="0"/>
    <s v="SPY US Equity"/>
    <x v="0"/>
    <x v="0"/>
    <x v="0"/>
    <n v="5.13"/>
    <s v="hedge"/>
    <x v="1"/>
    <n v="2"/>
    <n v="10.25"/>
    <n v="3000"/>
    <n v="292.68"/>
    <n v="293"/>
    <n v="375.51"/>
    <n v="385.76"/>
    <n v="381.5"/>
    <s v="15-01-2021"/>
    <s v="02-02-2021"/>
    <n v="18"/>
    <n v="-0.59"/>
    <n v="-1755.07"/>
    <s v="USD"/>
    <x v="0"/>
  </r>
  <r>
    <x v="0"/>
    <s v="AYA CN Equity"/>
    <x v="0"/>
    <x v="1"/>
    <x v="1"/>
    <n v="0.3"/>
    <s v="AH-"/>
    <x v="1"/>
    <n v="2"/>
    <n v="0.6"/>
    <n v="2700"/>
    <n v="4515.05"/>
    <n v="4500"/>
    <n v="4.51"/>
    <n v="5.1100000000000003"/>
    <n v="4.4800000000000004"/>
    <s v="02-02-2021"/>
    <s v="02-02-2021"/>
    <n v="0"/>
    <n v="0.05"/>
    <n v="135"/>
    <s v="CAD"/>
    <x v="1"/>
  </r>
  <r>
    <x v="0"/>
    <s v="ROK US Equity"/>
    <x v="0"/>
    <x v="0"/>
    <x v="0"/>
    <n v="6.13"/>
    <s v="QR-"/>
    <x v="1"/>
    <n v="2"/>
    <n v="12.26"/>
    <n v="2500"/>
    <n v="203.92"/>
    <n v="206"/>
    <n v="255.49"/>
    <n v="267.75"/>
    <n v="252.52"/>
    <s v="26-01-2021"/>
    <s v="02-02-2021"/>
    <n v="7"/>
    <n v="0.24"/>
    <n v="611.82000000000005"/>
    <s v="USD"/>
    <x v="1"/>
  </r>
  <r>
    <x v="0"/>
    <s v="PLTR US Equity"/>
    <x v="0"/>
    <x v="0"/>
    <x v="0"/>
    <n v="4.37"/>
    <s v="TA"/>
    <x v="0"/>
    <n v="1"/>
    <n v="4.37"/>
    <n v="2500"/>
    <n v="572.61"/>
    <n v="572"/>
    <n v="34"/>
    <n v="29.63"/>
    <n v="31.02"/>
    <s v="28-01-2021"/>
    <s v="02-02-2021"/>
    <n v="5"/>
    <n v="-0.68"/>
    <n v="-1704.56"/>
    <s v="USD"/>
    <x v="0"/>
  </r>
  <r>
    <x v="0"/>
    <s v="AG US Equity"/>
    <x v="0"/>
    <x v="0"/>
    <x v="0"/>
    <n v="1.47"/>
    <s v="SEC+"/>
    <x v="0"/>
    <n v="3"/>
    <n v="4.41"/>
    <n v="2000"/>
    <n v="453.51"/>
    <n v="500"/>
    <n v="23.59"/>
    <n v="19.18"/>
    <n v="21.42"/>
    <s v="01-02-2021"/>
    <s v="01-12-2021"/>
    <n v="303"/>
    <n v="-0.54"/>
    <n v="-1087.25"/>
    <s v="USD"/>
    <x v="0"/>
  </r>
  <r>
    <x v="0"/>
    <s v="PYPL US Equity"/>
    <x v="0"/>
    <x v="0"/>
    <x v="0"/>
    <n v="11.44"/>
    <s v="QR+"/>
    <x v="0"/>
    <n v="2"/>
    <n v="22.87"/>
    <n v="2500"/>
    <n v="109.29"/>
    <n v="109"/>
    <n v="267.76"/>
    <n v="244.89"/>
    <n v="285.02999999999997"/>
    <s v="04-02-2021"/>
    <s v="11-02-2021"/>
    <n v="7"/>
    <n v="0.75"/>
    <n v="1881.97"/>
    <s v="USD"/>
    <x v="1"/>
  </r>
  <r>
    <x v="0"/>
    <s v="SHOP US Equity"/>
    <x v="0"/>
    <x v="0"/>
    <x v="0"/>
    <n v="55.71"/>
    <s v="BR+(vec)"/>
    <x v="0"/>
    <n v="2"/>
    <n v="111.43"/>
    <n v="3000"/>
    <n v="26.92"/>
    <n v="27"/>
    <n v="1235.3499999999999"/>
    <n v="1123.92"/>
    <n v="1463.31"/>
    <s v="03-02-2021"/>
    <s v="11-02-2021"/>
    <n v="8"/>
    <n v="2.0499999999999998"/>
    <n v="6154.92"/>
    <s v="USD"/>
    <x v="1"/>
  </r>
  <r>
    <x v="0"/>
    <s v="UPS US Equity"/>
    <x v="0"/>
    <x v="0"/>
    <x v="0"/>
    <n v="3.69"/>
    <s v="2dt"/>
    <x v="0"/>
    <n v="1.5"/>
    <n v="5.54"/>
    <n v="2500"/>
    <n v="451.18"/>
    <n v="451"/>
    <n v="160.83000000000001"/>
    <n v="155.29"/>
    <n v="163.44999999999999"/>
    <s v="03-02-2021"/>
    <s v="11-02-2021"/>
    <n v="8"/>
    <n v="0.47"/>
    <n v="1181.6199999999999"/>
    <s v="USD"/>
    <x v="1"/>
  </r>
  <r>
    <x v="0"/>
    <s v="SFTBY US Equity"/>
    <x v="0"/>
    <x v="0"/>
    <x v="0"/>
    <n v="1.23"/>
    <s v="AH+"/>
    <x v="0"/>
    <n v="2"/>
    <n v="2.46"/>
    <n v="3000"/>
    <n v="1219.51"/>
    <n v="1219"/>
    <n v="40.4"/>
    <n v="37.94"/>
    <n v="47.4"/>
    <s v="28-01-2021"/>
    <s v="11-02-2021"/>
    <n v="14"/>
    <n v="2.84"/>
    <n v="8533.3700000000008"/>
    <s v="USD"/>
    <x v="1"/>
  </r>
  <r>
    <x v="0"/>
    <s v="TSLA US Equity"/>
    <x v="0"/>
    <x v="0"/>
    <x v="0"/>
    <n v="40.72"/>
    <s v="AH+"/>
    <x v="0"/>
    <n v="1.5"/>
    <n v="61.08"/>
    <n v="3000"/>
    <n v="49.12"/>
    <n v="50"/>
    <n v="863"/>
    <n v="801.92"/>
    <n v="811.66"/>
    <s v="08-02-2021"/>
    <s v="11-02-2021"/>
    <n v="3"/>
    <n v="-0.86"/>
    <n v="-2567"/>
    <s v="USD"/>
    <x v="0"/>
  </r>
  <r>
    <x v="0"/>
    <s v="AAPL US Equity"/>
    <x v="0"/>
    <x v="0"/>
    <x v="0"/>
    <n v="4.16"/>
    <s v="QR+"/>
    <x v="0"/>
    <n v="1"/>
    <n v="4.16"/>
    <n v="2000"/>
    <n v="480.35"/>
    <n v="500"/>
    <n v="139.53"/>
    <n v="135.37"/>
    <n v="130.55000000000001"/>
    <s v="28-01-2021"/>
    <s v="17-02-2021"/>
    <n v="20"/>
    <n v="-2.25"/>
    <n v="-4492.3"/>
    <s v="USD"/>
    <x v="0"/>
  </r>
  <r>
    <x v="0"/>
    <s v="AMD US Equity"/>
    <x v="0"/>
    <x v="0"/>
    <x v="0"/>
    <n v="3.41"/>
    <s v="QR+"/>
    <x v="0"/>
    <n v="1"/>
    <n v="3.41"/>
    <n v="2000"/>
    <n v="587.16"/>
    <n v="600"/>
    <n v="89.79"/>
    <n v="86.38"/>
    <n v="92.66"/>
    <s v="28-01-2021"/>
    <s v="11-02-2021"/>
    <n v="14"/>
    <n v="0.86"/>
    <n v="1721.46"/>
    <s v="USD"/>
    <x v="1"/>
  </r>
  <r>
    <x v="0"/>
    <s v="DELL US Equity"/>
    <x v="0"/>
    <x v="0"/>
    <x v="0"/>
    <n v="2"/>
    <s v="BR+(GS)"/>
    <x v="0"/>
    <n v="2"/>
    <n v="4"/>
    <n v="2000"/>
    <n v="500"/>
    <n v="500"/>
    <n v="77.5"/>
    <n v="73.5"/>
    <n v="79.5"/>
    <s v="02-02-2021"/>
    <s v="11-02-2021"/>
    <n v="9"/>
    <n v="0.5"/>
    <n v="1000"/>
    <s v="USD"/>
    <x v="1"/>
  </r>
  <r>
    <x v="0"/>
    <s v="UAA US Equity"/>
    <x v="0"/>
    <x v="0"/>
    <x v="0"/>
    <n v="0.79"/>
    <s v="BR+(Cowen)"/>
    <x v="0"/>
    <n v="2"/>
    <n v="1.58"/>
    <n v="2000"/>
    <n v="1265.02"/>
    <n v="1265"/>
    <n v="19.239999999999998"/>
    <n v="17.66"/>
    <n v="22.99"/>
    <s v="26-01-2021"/>
    <s v="11-02-2021"/>
    <n v="16"/>
    <n v="2.37"/>
    <n v="4743.75"/>
    <s v="USD"/>
    <x v="1"/>
  </r>
  <r>
    <x v="0"/>
    <s v="SIMO US Equity"/>
    <x v="0"/>
    <x v="0"/>
    <x v="0"/>
    <n v="2.13"/>
    <s v="QR+"/>
    <x v="0"/>
    <n v="2"/>
    <n v="4.26"/>
    <n v="2500"/>
    <n v="587.41"/>
    <n v="588"/>
    <n v="56.11"/>
    <n v="51.85"/>
    <n v="62.84"/>
    <s v="04-02-2021"/>
    <s v="11-02-2021"/>
    <n v="7"/>
    <n v="1.58"/>
    <n v="3957.89"/>
    <s v="USD"/>
    <x v="1"/>
  </r>
  <r>
    <x v="0"/>
    <s v="THCB US Equity"/>
    <x v="0"/>
    <x v="0"/>
    <x v="0"/>
    <n v="1.71"/>
    <s v="AH+"/>
    <x v="0"/>
    <n v="2"/>
    <n v="3.42"/>
    <n v="2000"/>
    <n v="584.79999999999995"/>
    <n v="570"/>
    <n v="22.1"/>
    <n v="18.68"/>
    <n v="18.88"/>
    <s v="01-02-2021"/>
    <s v="11-02-2021"/>
    <n v="10"/>
    <n v="-0.92"/>
    <n v="-1835.97"/>
    <s v="USD"/>
    <x v="0"/>
  </r>
  <r>
    <x v="0"/>
    <s v="GOOG US Equity"/>
    <x v="0"/>
    <x v="0"/>
    <x v="0"/>
    <n v="66.3"/>
    <s v="QR+(recon)"/>
    <x v="0"/>
    <n v="2"/>
    <n v="132.6"/>
    <n v="2500"/>
    <n v="18.850000000000001"/>
    <n v="20"/>
    <n v="2073.79"/>
    <n v="1941.19"/>
    <n v="2095.89"/>
    <s v="03-02-2021"/>
    <s v="11-02-2021"/>
    <n v="8"/>
    <n v="0.18"/>
    <n v="442"/>
    <s v="USD"/>
    <x v="1"/>
  </r>
  <r>
    <x v="0"/>
    <s v="WIMI US Equity"/>
    <x v="0"/>
    <x v="0"/>
    <x v="0"/>
    <n v="1.4"/>
    <s v="AH+"/>
    <x v="0"/>
    <n v="2"/>
    <n v="2.8"/>
    <n v="2500"/>
    <n v="892.86"/>
    <n v="893"/>
    <n v="11"/>
    <n v="8.1999999999999993"/>
    <n v="8.67"/>
    <s v="19-02-2021"/>
    <s v="25-02-2021"/>
    <n v="6"/>
    <n v="-0.83"/>
    <n v="-2080.69"/>
    <s v="USD"/>
    <x v="0"/>
  </r>
  <r>
    <x v="0"/>
    <s v="BABA US Equity"/>
    <x v="0"/>
    <x v="0"/>
    <x v="0"/>
    <n v="7.72"/>
    <s v="CIR"/>
    <x v="0"/>
    <n v="1"/>
    <n v="7.72"/>
    <n v="2000"/>
    <n v="258.93"/>
    <n v="259"/>
    <n v="264.49"/>
    <n v="256.77"/>
    <n v="240.18"/>
    <s v="01-02-2021"/>
    <s v="25-02-2021"/>
    <n v="24"/>
    <n v="-3.15"/>
    <n v="-6296.29"/>
    <s v="USD"/>
    <x v="0"/>
  </r>
  <r>
    <x v="0"/>
    <s v="EA US Equity"/>
    <x v="0"/>
    <x v="0"/>
    <x v="0"/>
    <n v="3.35"/>
    <s v="BR+(GS)"/>
    <x v="0"/>
    <n v="1.5"/>
    <n v="5.03"/>
    <n v="2500"/>
    <n v="497.51"/>
    <n v="497"/>
    <n v="147.44999999999999"/>
    <n v="142.41999999999999"/>
    <n v="135.24"/>
    <s v="25-01-2021"/>
    <s v="25-02-2021"/>
    <n v="31"/>
    <n v="-2.4300000000000002"/>
    <n v="-6068.37"/>
    <s v="USD"/>
    <x v="0"/>
  </r>
  <r>
    <x v="0"/>
    <s v="GBTC UV Equity"/>
    <x v="0"/>
    <x v="2"/>
    <x v="0"/>
    <n v="4.79"/>
    <s v="TA"/>
    <x v="0"/>
    <n v="1.5"/>
    <n v="7.18"/>
    <n v="5000"/>
    <n v="696.04"/>
    <n v="696"/>
    <n v="43.95"/>
    <n v="36.76"/>
    <n v="45.64"/>
    <s v="14-01-2021"/>
    <s v="25-02-2021"/>
    <n v="42"/>
    <n v="0.24"/>
    <n v="1176.52"/>
    <s v="USD"/>
    <x v="1"/>
  </r>
  <r>
    <x v="0"/>
    <s v="ZTS US Equity"/>
    <x v="0"/>
    <x v="0"/>
    <x v="0"/>
    <n v="3.35"/>
    <s v="QR+"/>
    <x v="0"/>
    <n v="2"/>
    <n v="6.69"/>
    <n v="2500"/>
    <n v="373.61"/>
    <n v="374"/>
    <n v="169.66"/>
    <n v="162.97"/>
    <n v="156.47999999999999"/>
    <s v="16-02-2021"/>
    <s v="25-02-2021"/>
    <n v="9"/>
    <n v="-1.97"/>
    <n v="-4931.08"/>
    <s v="USD"/>
    <x v="0"/>
  </r>
  <r>
    <x v="0"/>
    <s v="WMT US Equity"/>
    <x v="0"/>
    <x v="0"/>
    <x v="0"/>
    <n v="2.64"/>
    <s v="2dt"/>
    <x v="0"/>
    <n v="2"/>
    <n v="5.28"/>
    <n v="2500"/>
    <n v="473.1"/>
    <n v="473"/>
    <n v="137.69"/>
    <n v="132.41"/>
    <n v="131.94999999999999"/>
    <s v="19-02-2021"/>
    <s v="25-02-2021"/>
    <n v="6"/>
    <n v="-1.0900000000000001"/>
    <n v="-2715.02"/>
    <s v="USD"/>
    <x v="0"/>
  </r>
  <r>
    <x v="0"/>
    <s v="SPY US Equity"/>
    <x v="0"/>
    <x v="0"/>
    <x v="0"/>
    <n v="5.69"/>
    <s v="hedge"/>
    <x v="1"/>
    <n v="2"/>
    <n v="11.38"/>
    <n v="3000"/>
    <n v="263.62"/>
    <n v="263"/>
    <n v="382.71"/>
    <n v="394.09"/>
    <n v="382.33"/>
    <s v="03-02-2021"/>
    <s v="25-02-2021"/>
    <n v="22"/>
    <n v="0.03"/>
    <n v="99.94"/>
    <s v="USD"/>
    <x v="1"/>
  </r>
  <r>
    <x v="0"/>
    <s v="SPY US Equity"/>
    <x v="0"/>
    <x v="0"/>
    <x v="0"/>
    <n v="5.04"/>
    <s v="hedge"/>
    <x v="1"/>
    <n v="1"/>
    <n v="5.04"/>
    <n v="2000"/>
    <n v="396.83"/>
    <n v="398"/>
    <n v="390.08"/>
    <n v="395.12"/>
    <n v="382.33"/>
    <s v="10-02-2021"/>
    <s v="25-02-2021"/>
    <n v="15"/>
    <n v="1.54"/>
    <n v="3084.5"/>
    <s v="USD"/>
    <x v="1"/>
  </r>
  <r>
    <x v="0"/>
    <s v="EA US Equity"/>
    <x v="0"/>
    <x v="0"/>
    <x v="0"/>
    <n v="4"/>
    <s v="QR+"/>
    <x v="0"/>
    <n v="2"/>
    <n v="8"/>
    <n v="2000"/>
    <n v="250"/>
    <n v="250"/>
    <n v="142.18"/>
    <n v="134.18"/>
    <n v="135.24"/>
    <s v="03-02-2021"/>
    <s v="25-02-2021"/>
    <n v="22"/>
    <n v="-0.87"/>
    <n v="-1734"/>
    <s v="USD"/>
    <x v="0"/>
  </r>
  <r>
    <x v="0"/>
    <s v="PLTR US Equity"/>
    <x v="0"/>
    <x v="0"/>
    <x v="0"/>
    <n v="3.21"/>
    <s v="BR+(GS)"/>
    <x v="0"/>
    <n v="1.5"/>
    <n v="4.8099999999999996"/>
    <n v="2500"/>
    <n v="519.21"/>
    <n v="520"/>
    <n v="29.32"/>
    <n v="24.5"/>
    <n v="23.96"/>
    <s v="17-02-2021"/>
    <s v="25-02-2021"/>
    <n v="8"/>
    <n v="-1.1100000000000001"/>
    <n v="-2784.7"/>
    <s v="USD"/>
    <x v="0"/>
  </r>
  <r>
    <x v="0"/>
    <s v="TWLO US Equity"/>
    <x v="0"/>
    <x v="0"/>
    <x v="0"/>
    <n v="20.27"/>
    <s v="2dt"/>
    <x v="0"/>
    <n v="2"/>
    <n v="40.54"/>
    <n v="2500"/>
    <n v="61.67"/>
    <n v="62"/>
    <n v="425"/>
    <n v="384.46"/>
    <n v="377.59"/>
    <s v="19-02-2021"/>
    <s v="25-02-2021"/>
    <n v="6"/>
    <n v="-1.18"/>
    <n v="-2939.42"/>
    <s v="USD"/>
    <x v="0"/>
  </r>
  <r>
    <x v="0"/>
    <s v="XPEV US Equity"/>
    <x v="0"/>
    <x v="0"/>
    <x v="0"/>
    <n v="2.83"/>
    <s v="AH-"/>
    <x v="1"/>
    <n v="2"/>
    <n v="5.66"/>
    <n v="2900"/>
    <n v="512.01"/>
    <n v="500"/>
    <n v="36.4"/>
    <n v="42.06"/>
    <n v="35.4"/>
    <s v="23-02-2021"/>
    <s v="25-02-2021"/>
    <n v="2"/>
    <n v="0.17"/>
    <n v="500"/>
    <s v="USD"/>
    <x v="1"/>
  </r>
  <r>
    <x v="0"/>
    <s v="MSOS US Equity"/>
    <x v="0"/>
    <x v="0"/>
    <x v="0"/>
    <n v="1.43"/>
    <s v="x2"/>
    <x v="0"/>
    <n v="2"/>
    <n v="2.86"/>
    <n v="3000"/>
    <n v="1048.95"/>
    <n v="1085"/>
    <n v="41.71"/>
    <n v="38.85"/>
    <n v="48.33"/>
    <s v="06-01-2021"/>
    <s v="25-02-2021"/>
    <n v="50"/>
    <n v="2.39"/>
    <n v="7180.53"/>
    <s v="USD"/>
    <x v="1"/>
  </r>
  <r>
    <x v="0"/>
    <s v="AMAT US Equity"/>
    <x v="0"/>
    <x v="0"/>
    <x v="0"/>
    <n v="4.7"/>
    <s v="CIR+(cowen)"/>
    <x v="0"/>
    <n v="2"/>
    <n v="9.4"/>
    <n v="2500"/>
    <n v="265.95999999999998"/>
    <n v="300"/>
    <n v="119.96"/>
    <n v="110.56"/>
    <n v="113.93"/>
    <s v="16-02-2021"/>
    <s v="25-02-2021"/>
    <n v="9"/>
    <n v="-0.72"/>
    <n v="-1808.01"/>
    <s v="USD"/>
    <x v="0"/>
  </r>
  <r>
    <x v="0"/>
    <s v="AYA CN Equity"/>
    <x v="0"/>
    <x v="1"/>
    <x v="1"/>
    <n v="0.35"/>
    <s v="AH+"/>
    <x v="0"/>
    <n v="1.5"/>
    <n v="0.53"/>
    <n v="3200"/>
    <n v="6077.87"/>
    <n v="6000"/>
    <n v="4.91"/>
    <n v="4.38"/>
    <n v="5.05"/>
    <s v="16-02-2021"/>
    <s v="25-02-2021"/>
    <n v="9"/>
    <n v="0.27"/>
    <n v="862.8"/>
    <s v="CAD"/>
    <x v="1"/>
  </r>
  <r>
    <x v="0"/>
    <s v="ANET US Equity"/>
    <x v="0"/>
    <x v="0"/>
    <x v="0"/>
    <n v="11.3"/>
    <m/>
    <x v="0"/>
    <n v="2"/>
    <n v="22.59"/>
    <n v="2500"/>
    <n v="110.66"/>
    <n v="111"/>
    <n v="283.82"/>
    <n v="261.22000000000003"/>
    <n v="280.26"/>
    <s v="23-02-2021"/>
    <s v="25-02-2021"/>
    <n v="2"/>
    <n v="-0.16"/>
    <n v="-394.61"/>
    <s v="USD"/>
    <x v="0"/>
  </r>
  <r>
    <x v="0"/>
    <s v="CMPS US Equity"/>
    <x v="0"/>
    <x v="0"/>
    <x v="0"/>
    <n v="3.34"/>
    <s v="XR+"/>
    <x v="0"/>
    <n v="1"/>
    <n v="3.34"/>
    <n v="2000"/>
    <n v="598.27"/>
    <n v="598"/>
    <n v="45.92"/>
    <n v="42.58"/>
    <n v="48.21"/>
    <s v="03-02-2021"/>
    <s v="25-02-2021"/>
    <n v="22"/>
    <n v="0.68"/>
    <n v="1368.64"/>
    <s v="USD"/>
    <x v="1"/>
  </r>
  <r>
    <x v="0"/>
    <s v="GBTC UV Equity"/>
    <x v="0"/>
    <x v="2"/>
    <x v="0"/>
    <n v="5.2"/>
    <s v="TA"/>
    <x v="0"/>
    <n v="1"/>
    <n v="5.2"/>
    <n v="2000"/>
    <n v="384.62"/>
    <n v="384"/>
    <n v="39"/>
    <n v="33.799999999999997"/>
    <n v="45.64"/>
    <s v="15-01-2021"/>
    <s v="25-02-2021"/>
    <n v="41"/>
    <n v="1.27"/>
    <n v="2548.42"/>
    <s v="USD"/>
    <x v="1"/>
  </r>
  <r>
    <x v="0"/>
    <s v="SPY US Equity"/>
    <x v="0"/>
    <x v="0"/>
    <x v="0"/>
    <n v="4.5"/>
    <s v="hedge"/>
    <x v="1"/>
    <n v="1"/>
    <n v="4.5"/>
    <n v="3000"/>
    <n v="667.04"/>
    <n v="667"/>
    <n v="376.17"/>
    <n v="380.66"/>
    <n v="382.33"/>
    <s v="28-01-2021"/>
    <s v="25-02-2021"/>
    <n v="28"/>
    <n v="-1.37"/>
    <n v="-4111.3900000000003"/>
    <s v="USD"/>
    <x v="0"/>
  </r>
  <r>
    <x v="0"/>
    <s v="SPY US Equity"/>
    <x v="0"/>
    <x v="0"/>
    <x v="0"/>
    <n v="5.13"/>
    <s v="hedge"/>
    <x v="1"/>
    <n v="1"/>
    <n v="5.13"/>
    <n v="2000"/>
    <n v="389.86"/>
    <n v="400"/>
    <n v="368"/>
    <n v="373.13"/>
    <n v="382.33"/>
    <s v="29-01-2021"/>
    <s v="25-02-2021"/>
    <n v="27"/>
    <n v="-2.87"/>
    <n v="-5732"/>
    <s v="USD"/>
    <x v="0"/>
  </r>
  <r>
    <x v="0"/>
    <s v="GBTC UV Equity"/>
    <x v="0"/>
    <x v="2"/>
    <x v="0"/>
    <n v="3.7"/>
    <s v="TA"/>
    <x v="0"/>
    <n v="1"/>
    <n v="3.7"/>
    <n v="2000"/>
    <n v="540.54"/>
    <n v="540"/>
    <n v="35.15"/>
    <n v="31.45"/>
    <n v="45.64"/>
    <s v="29-01-2021"/>
    <s v="25-02-2021"/>
    <n v="27"/>
    <n v="2.83"/>
    <n v="5662.71"/>
    <s v="USD"/>
    <x v="1"/>
  </r>
  <r>
    <x v="0"/>
    <s v="YOLO US Equity"/>
    <x v="0"/>
    <x v="0"/>
    <x v="0"/>
    <n v="1.51"/>
    <s v="x2"/>
    <x v="0"/>
    <n v="2"/>
    <n v="3.01"/>
    <n v="3000"/>
    <n v="995.82"/>
    <n v="996"/>
    <n v="28.83"/>
    <n v="25.82"/>
    <n v="25.04"/>
    <s v="10-02-2021"/>
    <s v="25-02-2021"/>
    <n v="15"/>
    <n v="-1.26"/>
    <n v="-3776.04"/>
    <s v="USD"/>
    <x v="0"/>
  </r>
  <r>
    <x v="0"/>
    <s v="HARV CN Equity"/>
    <x v="0"/>
    <x v="1"/>
    <x v="1"/>
    <n v="0.45"/>
    <s v="AH+"/>
    <x v="0"/>
    <n v="2"/>
    <n v="0.91"/>
    <n v="12000"/>
    <n v="13215.86"/>
    <n v="12500"/>
    <n v="4.9400000000000004"/>
    <n v="4.03"/>
    <n v="4.8"/>
    <s v="04-02-2021"/>
    <s v="25-02-2021"/>
    <n v="21"/>
    <n v="-0.15"/>
    <n v="-1750"/>
    <s v="CAD"/>
    <x v="0"/>
  </r>
  <r>
    <x v="0"/>
    <s v="PSYK CN Equity"/>
    <x v="0"/>
    <x v="1"/>
    <x v="1"/>
    <n v="0.55000000000000004"/>
    <s v="trend"/>
    <x v="0"/>
    <n v="1.5"/>
    <n v="0.82"/>
    <n v="3200"/>
    <n v="3885.85"/>
    <n v="3300"/>
    <n v="12.08"/>
    <n v="11.26"/>
    <n v="10.09"/>
    <s v="16-02-2021"/>
    <s v="25-02-2021"/>
    <n v="9"/>
    <n v="-2.0499999999999998"/>
    <n v="-6563.7"/>
    <s v="CAD"/>
    <x v="0"/>
  </r>
  <r>
    <x v="0"/>
    <s v="BITC-U CN Equity"/>
    <x v="0"/>
    <x v="1"/>
    <x v="1"/>
    <n v="1.2"/>
    <s v="DEAL"/>
    <x v="0"/>
    <n v="1"/>
    <n v="1.2"/>
    <n v="6000"/>
    <n v="5000"/>
    <n v="5047"/>
    <n v="12.76"/>
    <n v="11.56"/>
    <n v="16.34"/>
    <s v="27-01-2021"/>
    <s v="25-02-2021"/>
    <n v="29"/>
    <n v="3.01"/>
    <n v="18058.169999999998"/>
    <s v="CAD"/>
    <x v="1"/>
  </r>
  <r>
    <x v="0"/>
    <s v="ARKK US Equity"/>
    <x v="0"/>
    <x v="0"/>
    <x v="0"/>
    <n v="4.83"/>
    <s v="AH+"/>
    <x v="0"/>
    <n v="2"/>
    <n v="9.65"/>
    <n v="2000"/>
    <n v="207.25"/>
    <n v="208"/>
    <n v="131.16"/>
    <n v="121.51"/>
    <n v="129.51"/>
    <s v="07-01-2021"/>
    <s v="25-02-2021"/>
    <n v="49"/>
    <n v="-0.17"/>
    <n v="-343.2"/>
    <s v="USD"/>
    <x v="0"/>
  </r>
  <r>
    <x v="0"/>
    <s v="GEVO US Equity"/>
    <x v="0"/>
    <x v="0"/>
    <x v="0"/>
    <n v="1.83"/>
    <s v="RH+"/>
    <x v="0"/>
    <n v="2"/>
    <n v="3.66"/>
    <n v="2000"/>
    <n v="545.85"/>
    <n v="546"/>
    <n v="13.43"/>
    <n v="9.77"/>
    <n v="14.14"/>
    <s v="25-01-2021"/>
    <s v="11-02-2021"/>
    <n v="17"/>
    <n v="0.19"/>
    <n v="387.11"/>
    <s v="USD"/>
    <x v="1"/>
  </r>
  <r>
    <x v="0"/>
    <s v="SAVA US Equity"/>
    <x v="0"/>
    <x v="0"/>
    <x v="0"/>
    <n v="11.61"/>
    <s v="reduce"/>
    <x v="1"/>
    <n v="4"/>
    <n v="46.44"/>
    <n v="2000"/>
    <n v="43.07"/>
    <n v="43"/>
    <n v="100.99"/>
    <n v="147.43"/>
    <n v="114"/>
    <s v="04-02-2021"/>
    <s v="04-02-2021"/>
    <n v="0"/>
    <n v="-0.28000000000000003"/>
    <n v="-559.42999999999995"/>
    <s v="USD"/>
    <x v="0"/>
  </r>
  <r>
    <x v="0"/>
    <s v="THCB US Equity"/>
    <x v="0"/>
    <x v="0"/>
    <x v="0"/>
    <n v="1.71"/>
    <s v="reduce"/>
    <x v="0"/>
    <n v="2"/>
    <n v="3.42"/>
    <n v="2000"/>
    <n v="584.79999999999995"/>
    <n v="600"/>
    <n v="22.1"/>
    <n v="18.68"/>
    <n v="20.29"/>
    <s v="01-02-2021"/>
    <s v="01-02-2021"/>
    <n v="0"/>
    <n v="-0.54"/>
    <n v="-1086.1199999999999"/>
    <s v="USD"/>
    <x v="0"/>
  </r>
  <r>
    <x v="0"/>
    <s v="AG US Equity"/>
    <x v="0"/>
    <x v="0"/>
    <x v="0"/>
    <n v="1.47"/>
    <s v="reduce"/>
    <x v="0"/>
    <n v="2"/>
    <n v="2.94"/>
    <n v="2000"/>
    <n v="680.27"/>
    <n v="500"/>
    <n v="23.59"/>
    <n v="20.65"/>
    <n v="22.23"/>
    <s v="01-02-2021"/>
    <s v="01-02-2021"/>
    <n v="0"/>
    <n v="-0.34"/>
    <n v="-682"/>
    <s v="USD"/>
    <x v="0"/>
  </r>
  <r>
    <x v="0"/>
    <s v="AG US Equity"/>
    <x v="0"/>
    <x v="0"/>
    <x v="0"/>
    <n v="1.47"/>
    <s v="TA"/>
    <x v="1"/>
    <n v="1.5"/>
    <n v="2.2000000000000002"/>
    <n v="2000"/>
    <n v="910.13"/>
    <n v="1000"/>
    <n v="24"/>
    <n v="26.2"/>
    <n v="23.59"/>
    <s v="01-02-2021"/>
    <s v="01-02-2021"/>
    <n v="0"/>
    <n v="0.21"/>
    <n v="410"/>
    <s v="USD"/>
    <x v="1"/>
  </r>
  <r>
    <x v="0"/>
    <s v="CTIB US Equity"/>
    <x v="0"/>
    <x v="0"/>
    <x v="0"/>
    <n v="0.21"/>
    <m/>
    <x v="0"/>
    <n v="3"/>
    <n v="0.63"/>
    <n v="1200"/>
    <n v="1904.76"/>
    <n v="1905"/>
    <n v="3.95"/>
    <n v="3.32"/>
    <n v="4.13"/>
    <s v="23-02-2021"/>
    <s v="23-02-2021"/>
    <n v="0"/>
    <n v="0.28000000000000003"/>
    <n v="335.85"/>
    <s v="USD"/>
    <x v="1"/>
  </r>
  <r>
    <x v="0"/>
    <s v="GTEC US Equity"/>
    <x v="0"/>
    <x v="0"/>
    <x v="0"/>
    <n v="0.51"/>
    <s v="Partnership"/>
    <x v="0"/>
    <n v="2"/>
    <n v="1.03"/>
    <n v="1200"/>
    <n v="1167.68"/>
    <n v="778"/>
    <n v="22"/>
    <n v="20.97"/>
    <n v="23.46"/>
    <s v="18-02-2021"/>
    <s v="18-02-2021"/>
    <n v="0"/>
    <n v="0.94"/>
    <n v="1132.77"/>
    <s v="USD"/>
    <x v="1"/>
  </r>
  <r>
    <x v="0"/>
    <s v="GTEC US Equity"/>
    <x v="0"/>
    <x v="0"/>
    <x v="0"/>
    <n v="2.2999999999999998"/>
    <s v="x2"/>
    <x v="0"/>
    <n v="2"/>
    <n v="4.59"/>
    <n v="1200"/>
    <n v="261.23"/>
    <n v="261"/>
    <n v="25.51"/>
    <n v="20.92"/>
    <n v="20.83"/>
    <s v="18-02-2021"/>
    <s v="18-02-2021"/>
    <n v="0"/>
    <n v="-1.02"/>
    <n v="-1222"/>
    <s v="USD"/>
    <x v="0"/>
  </r>
  <r>
    <x v="0"/>
    <s v="ALTU US Equity"/>
    <x v="0"/>
    <x v="0"/>
    <x v="0"/>
    <n v="0.24"/>
    <s v="SPAC"/>
    <x v="1"/>
    <n v="2"/>
    <n v="0.48"/>
    <n v="1200"/>
    <n v="2526.3200000000002"/>
    <n v="2526"/>
    <n v="12.18"/>
    <n v="12.65"/>
    <n v="11.92"/>
    <s v="18-02-2021"/>
    <s v="18-02-2021"/>
    <n v="0"/>
    <n v="0.54"/>
    <n v="644.89"/>
    <s v="USD"/>
    <x v="1"/>
  </r>
  <r>
    <x v="0"/>
    <s v="IMNM US Equity"/>
    <x v="0"/>
    <x v="0"/>
    <x v="0"/>
    <n v="5.76"/>
    <m/>
    <x v="1"/>
    <n v="1"/>
    <n v="5.76"/>
    <n v="1200"/>
    <n v="208.33"/>
    <n v="140"/>
    <n v="50.1"/>
    <n v="55.86"/>
    <n v="41.93"/>
    <s v="18-02-2021"/>
    <s v="18-02-2021"/>
    <n v="0"/>
    <n v="0.95"/>
    <n v="1143.9000000000001"/>
    <s v="USD"/>
    <x v="1"/>
  </r>
  <r>
    <x v="0"/>
    <s v="VIOT US Equity"/>
    <x v="0"/>
    <x v="0"/>
    <x v="0"/>
    <n v="1.73"/>
    <s v="No news"/>
    <x v="1"/>
    <n v="2"/>
    <n v="3.47"/>
    <n v="1200"/>
    <n v="346.12"/>
    <n v="347"/>
    <n v="18.95"/>
    <n v="22.42"/>
    <n v="16.32"/>
    <s v="22-02-2021"/>
    <s v="22-02-2021"/>
    <n v="0"/>
    <n v="0.76"/>
    <n v="912.05"/>
    <s v="USD"/>
    <x v="1"/>
  </r>
  <r>
    <x v="0"/>
    <s v="VCNX US Equity"/>
    <x v="0"/>
    <x v="0"/>
    <x v="0"/>
    <n v="0.34"/>
    <s v="partnership"/>
    <x v="0"/>
    <n v="3"/>
    <n v="1.03"/>
    <n v="1200"/>
    <n v="1168.8"/>
    <n v="1168"/>
    <n v="4.8600000000000003"/>
    <n v="3.83"/>
    <n v="7.7"/>
    <s v="19-02-2021"/>
    <s v="19-02-2021"/>
    <n v="0"/>
    <n v="2.76"/>
    <n v="3317.82"/>
    <s v="USD"/>
    <x v="1"/>
  </r>
  <r>
    <x v="0"/>
    <s v="RETO US Equity"/>
    <x v="0"/>
    <x v="0"/>
    <x v="0"/>
    <n v="0.16"/>
    <s v="no news"/>
    <x v="0"/>
    <n v="3"/>
    <n v="0.49"/>
    <n v="1200"/>
    <n v="2466.5500000000002"/>
    <n v="2466"/>
    <n v="3.2"/>
    <n v="2.71"/>
    <n v="2.75"/>
    <s v="22-02-2021"/>
    <s v="22-02-2021"/>
    <n v="0"/>
    <n v="-0.92"/>
    <n v="-1109.7"/>
    <s v="USD"/>
    <x v="0"/>
  </r>
  <r>
    <x v="0"/>
    <s v="CASA US Equity"/>
    <x v="0"/>
    <x v="0"/>
    <x v="0"/>
    <n v="0.46"/>
    <s v="results"/>
    <x v="1"/>
    <n v="2"/>
    <n v="0.92"/>
    <n v="1200"/>
    <n v="1305.99"/>
    <n v="1305"/>
    <n v="10.65"/>
    <n v="11.57"/>
    <n v="11.61"/>
    <s v="19-02-2021"/>
    <s v="19-02-2021"/>
    <n v="0"/>
    <n v="-1.05"/>
    <n v="-1255.8"/>
    <s v="USD"/>
    <x v="0"/>
  </r>
  <r>
    <x v="0"/>
    <s v="JMP US Equity"/>
    <x v="0"/>
    <x v="0"/>
    <x v="0"/>
    <n v="0.33"/>
    <s v="results"/>
    <x v="1"/>
    <n v="2"/>
    <n v="0.66"/>
    <n v="1200"/>
    <n v="1827.32"/>
    <n v="1827"/>
    <n v="8.85"/>
    <n v="9.51"/>
    <n v="8.8699999999999992"/>
    <s v="19-02-2021"/>
    <s v="19-02-2021"/>
    <n v="0"/>
    <n v="-0.03"/>
    <n v="-38"/>
    <s v="USD"/>
    <x v="0"/>
  </r>
  <r>
    <x v="0"/>
    <s v="IMNM US Equity"/>
    <x v="0"/>
    <x v="0"/>
    <x v="0"/>
    <n v="2.15"/>
    <s v="Covid+"/>
    <x v="1"/>
    <n v="3"/>
    <n v="6.46"/>
    <n v="1200"/>
    <n v="185.75"/>
    <n v="278"/>
    <n v="54.73"/>
    <n v="61.19"/>
    <n v="59.34"/>
    <s v="18-02-2021"/>
    <s v="18-02-2021"/>
    <n v="0"/>
    <n v="-1.07"/>
    <n v="-1281.6099999999999"/>
    <s v="USD"/>
    <x v="0"/>
  </r>
  <r>
    <x v="1"/>
    <m/>
    <x v="2"/>
    <x v="20"/>
    <x v="17"/>
    <m/>
    <m/>
    <x v="2"/>
    <m/>
    <m/>
    <m/>
    <m/>
    <m/>
    <m/>
    <m/>
    <m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x v="0"/>
    <n v="5.01"/>
    <s v="AH+"/>
    <x v="0"/>
    <n v="1"/>
    <n v="5.01"/>
    <n v="2000"/>
    <n v="399.2"/>
    <n v="400"/>
    <n v="121.63"/>
    <n v="116.62"/>
    <n v="113.86"/>
    <s v="07-01-2021"/>
    <s v="11-01-2021"/>
    <n v="4"/>
    <n v="-1.55"/>
    <n v="-3109"/>
    <s v="USD"/>
    <n v="0"/>
  </r>
  <r>
    <x v="0"/>
    <n v="4.83"/>
    <s v="reduce"/>
    <x v="0"/>
    <n v="2"/>
    <n v="9.66"/>
    <n v="2000"/>
    <n v="207.04"/>
    <n v="207"/>
    <n v="131.16"/>
    <n v="121.5"/>
    <n v="140.18"/>
    <s v="07-01-2021"/>
    <s v="11-01-2021"/>
    <n v="4"/>
    <n v="0.93"/>
    <n v="1867.14"/>
    <s v="USD"/>
    <n v="1"/>
  </r>
  <r>
    <x v="0"/>
    <n v="0.86"/>
    <s v="HEDGE"/>
    <x v="0"/>
    <n v="1.5"/>
    <n v="1.29"/>
    <n v="2000"/>
    <n v="1552.19"/>
    <n v="1576"/>
    <n v="14.74"/>
    <n v="13.45"/>
    <n v="37.46"/>
    <s v="05-11-2020"/>
    <s v="11-01-2021"/>
    <n v="67"/>
    <n v="17.899999999999999"/>
    <n v="35806.720000000001"/>
    <s v="USD"/>
    <n v="1"/>
  </r>
  <r>
    <x v="0"/>
    <n v="2.93"/>
    <s v="AH+"/>
    <x v="0"/>
    <n v="2.5"/>
    <n v="7.33"/>
    <n v="2000"/>
    <n v="273.04000000000002"/>
    <n v="273"/>
    <n v="51.29"/>
    <n v="43.97"/>
    <n v="61.5"/>
    <s v="04-01-2021"/>
    <s v="11-01-2021"/>
    <n v="7"/>
    <n v="1.39"/>
    <n v="2787.33"/>
    <s v="USD"/>
    <n v="1"/>
  </r>
  <r>
    <x v="1"/>
    <n v="2.52"/>
    <s v="reduced"/>
    <x v="0"/>
    <n v="1"/>
    <n v="2.52"/>
    <n v="9000"/>
    <n v="3571.43"/>
    <n v="2598"/>
    <n v="26.5"/>
    <n v="23.98"/>
    <n v="54.62"/>
    <s v="17-11-2020"/>
    <s v="11-01-2021"/>
    <n v="55"/>
    <n v="8.1199999999999992"/>
    <n v="73042.77"/>
    <s v="CAD"/>
    <n v="1"/>
  </r>
  <r>
    <x v="0"/>
    <n v="6.75"/>
    <s v="AH+"/>
    <x v="0"/>
    <n v="2"/>
    <n v="13.49"/>
    <n v="2500"/>
    <n v="185.32"/>
    <n v="186"/>
    <n v="99.2"/>
    <n v="85.71"/>
    <n v="119.31"/>
    <s v="05-01-2021"/>
    <s v="11-01-2021"/>
    <n v="6"/>
    <n v="1.5"/>
    <n v="3740.46"/>
    <s v="USD"/>
    <n v="1"/>
  </r>
  <r>
    <x v="0"/>
    <n v="3.37"/>
    <s v="AH+"/>
    <x v="0"/>
    <n v="2"/>
    <n v="6.75"/>
    <n v="1500"/>
    <n v="222.33"/>
    <n v="222"/>
    <n v="86.28"/>
    <n v="79.53"/>
    <n v="90.44"/>
    <s v="01-12-2020"/>
    <s v="11-01-2021"/>
    <n v="41"/>
    <n v="0.62"/>
    <n v="923.52"/>
    <s v="USD"/>
    <n v="1"/>
  </r>
  <r>
    <x v="0"/>
    <n v="12.3"/>
    <s v="x2"/>
    <x v="1"/>
    <n v="3"/>
    <n v="36.9"/>
    <n v="3000"/>
    <n v="81.3"/>
    <n v="162"/>
    <n v="192.53"/>
    <n v="229.43"/>
    <n v="219"/>
    <s v="02-12-2020"/>
    <s v="11-01-2021"/>
    <n v="40"/>
    <n v="-1.43"/>
    <n v="-4288.1400000000003"/>
    <s v="USD"/>
    <n v="0"/>
  </r>
  <r>
    <x v="0"/>
    <n v="0.17"/>
    <s v="TA"/>
    <x v="1"/>
    <n v="3"/>
    <n v="0.51"/>
    <n v="2000"/>
    <n v="3921.57"/>
    <n v="4000"/>
    <n v="1.24"/>
    <n v="1.75"/>
    <n v="0.98"/>
    <s v="12-01-2021"/>
    <s v="11-01-2021"/>
    <n v="-1"/>
    <n v="0.53"/>
    <n v="1056"/>
    <s v="USD"/>
    <n v="1"/>
  </r>
  <r>
    <x v="0"/>
    <n v="0.4"/>
    <s v="TA"/>
    <x v="1"/>
    <n v="2"/>
    <n v="0.8"/>
    <n v="2000"/>
    <n v="2500"/>
    <n v="2500"/>
    <n v="3.41"/>
    <n v="4.21"/>
    <n v="3.61"/>
    <s v="20-01-2021"/>
    <s v="20-01-2021"/>
    <n v="0"/>
    <n v="-0.25"/>
    <n v="-506"/>
    <s v="USD"/>
    <n v="0"/>
  </r>
  <r>
    <x v="0"/>
    <n v="3.3"/>
    <s v="XR+"/>
    <x v="0"/>
    <n v="1"/>
    <n v="3.3"/>
    <n v="2500"/>
    <n v="757.58"/>
    <n v="757"/>
    <n v="39.19"/>
    <n v="35.89"/>
    <n v="35.97"/>
    <s v="19-01-2021"/>
    <s v="20-01-2021"/>
    <n v="1"/>
    <n v="-0.97"/>
    <n v="-2437.09"/>
    <s v="USD"/>
    <n v="0"/>
  </r>
  <r>
    <x v="0"/>
    <n v="0.72"/>
    <s v="BR-(MS)"/>
    <x v="1"/>
    <n v="1.5"/>
    <n v="1.07"/>
    <n v="2000"/>
    <n v="1861.16"/>
    <n v="1861"/>
    <n v="18.97"/>
    <n v="20.04"/>
    <n v="20.64"/>
    <s v="12-01-2021"/>
    <s v="20-01-2021"/>
    <n v="8"/>
    <n v="-1.56"/>
    <n v="-3113.08"/>
    <s v="USD"/>
    <n v="0"/>
  </r>
  <r>
    <x v="1"/>
    <n v="3.6"/>
    <s v="DEAL"/>
    <x v="1"/>
    <n v="1"/>
    <n v="3.6"/>
    <n v="4000"/>
    <n v="1111.1099999999999"/>
    <n v="1000"/>
    <n v="29.53"/>
    <n v="33.130000000000003"/>
    <n v="28.13"/>
    <s v="20-01-2021"/>
    <s v="20-01-2021"/>
    <n v="0"/>
    <n v="0.35"/>
    <n v="1400"/>
    <s v="CAD"/>
    <n v="1"/>
  </r>
  <r>
    <x v="0"/>
    <n v="2.81"/>
    <s v="DEAL"/>
    <x v="0"/>
    <n v="1"/>
    <n v="2.81"/>
    <n v="3000"/>
    <n v="1067.24"/>
    <n v="1000"/>
    <n v="22"/>
    <n v="19.190000000000001"/>
    <n v="22.23"/>
    <s v="20-01-2021"/>
    <s v="20-01-2021"/>
    <n v="0"/>
    <n v="0.08"/>
    <n v="230"/>
    <s v="USD"/>
    <n v="1"/>
  </r>
  <r>
    <x v="0"/>
    <n v="0.4"/>
    <m/>
    <x v="0"/>
    <n v="2"/>
    <n v="0.8"/>
    <n v="2000"/>
    <n v="2500"/>
    <n v="2500"/>
    <n v="3.61"/>
    <n v="2.81"/>
    <n v="2.72"/>
    <s v="20-01-2021"/>
    <s v="21-01-2021"/>
    <n v="1"/>
    <n v="-1.1100000000000001"/>
    <n v="-2225"/>
    <s v="USD"/>
    <n v="0"/>
  </r>
  <r>
    <x v="0"/>
    <n v="0.42"/>
    <m/>
    <x v="1"/>
    <n v="2"/>
    <n v="0.84"/>
    <n v="2000"/>
    <n v="2380.9499999999998"/>
    <n v="2381"/>
    <n v="3.41"/>
    <n v="4.25"/>
    <n v="3.2"/>
    <s v="25-01-2021"/>
    <s v="25-01-2021"/>
    <n v="0"/>
    <n v="0.26"/>
    <n v="514.77"/>
    <s v="USD"/>
    <n v="1"/>
  </r>
  <r>
    <x v="1"/>
    <n v="7.39"/>
    <s v="reduced (prev)"/>
    <x v="0"/>
    <n v="1.5"/>
    <n v="11.09"/>
    <n v="10000"/>
    <n v="902"/>
    <n v="902"/>
    <n v="26.5"/>
    <n v="15.41"/>
    <n v="48.9"/>
    <s v="17-11-2020"/>
    <s v="25-01-2021"/>
    <n v="69"/>
    <n v="2.02"/>
    <n v="20204.8"/>
    <s v="CAD"/>
    <n v="1"/>
  </r>
  <r>
    <x v="0"/>
    <n v="0.09"/>
    <s v="reduce"/>
    <x v="0"/>
    <n v="6"/>
    <n v="0.54"/>
    <n v="2000"/>
    <n v="3703.7"/>
    <n v="3921"/>
    <n v="2.91"/>
    <n v="2.37"/>
    <n v="2.58"/>
    <s v="25-01-2021"/>
    <s v="25-01-2021"/>
    <n v="0"/>
    <n v="-0.65"/>
    <n v="-1293.93"/>
    <s v="USD"/>
    <n v="0"/>
  </r>
  <r>
    <x v="0"/>
    <n v="0.09"/>
    <s v="AH+"/>
    <x v="0"/>
    <n v="3"/>
    <n v="0.26"/>
    <n v="2000"/>
    <n v="7843.14"/>
    <n v="3922"/>
    <n v="2.91"/>
    <n v="2.66"/>
    <n v="2.62"/>
    <s v="25-01-2021"/>
    <s v="25-01-2021"/>
    <n v="0"/>
    <n v="-0.56000000000000005"/>
    <n v="-1129.54"/>
    <s v="USD"/>
    <n v="0"/>
  </r>
  <r>
    <x v="0"/>
    <n v="1.41"/>
    <m/>
    <x v="1"/>
    <n v="2"/>
    <n v="2.82"/>
    <n v="2500"/>
    <n v="886.52"/>
    <n v="866"/>
    <n v="11"/>
    <n v="13.82"/>
    <n v="9.33"/>
    <s v="26-01-2021"/>
    <s v="26-01-2021"/>
    <n v="0"/>
    <n v="0.57999999999999996"/>
    <n v="1446.22"/>
    <s v="USD"/>
    <n v="1"/>
  </r>
  <r>
    <x v="0"/>
    <n v="15.57"/>
    <m/>
    <x v="1"/>
    <n v="2"/>
    <n v="31.14"/>
    <n v="2500"/>
    <n v="80.28"/>
    <n v="80"/>
    <n v="182.8"/>
    <n v="213.94"/>
    <n v="197.59"/>
    <s v="27-01-2021"/>
    <s v="27-01-2021"/>
    <n v="0"/>
    <n v="-0.47"/>
    <n v="-1183.26"/>
    <s v="USD"/>
    <n v="0"/>
  </r>
  <r>
    <x v="0"/>
    <n v="1.57"/>
    <s v="TA"/>
    <x v="0"/>
    <n v="1.5"/>
    <n v="2.36"/>
    <n v="3000"/>
    <n v="1273.8900000000001"/>
    <n v="1273"/>
    <n v="22.6"/>
    <n v="20.25"/>
    <n v="31.36"/>
    <s v="30-11-2020"/>
    <s v="27-01-2021"/>
    <n v="58"/>
    <n v="3.72"/>
    <n v="11152.75"/>
    <s v="USD"/>
    <n v="1"/>
  </r>
  <r>
    <x v="0"/>
    <n v="5.34"/>
    <s v="AH+"/>
    <x v="0"/>
    <n v="2"/>
    <n v="10.68"/>
    <n v="3000"/>
    <n v="280.89999999999998"/>
    <n v="281"/>
    <n v="186.24"/>
    <n v="175.56"/>
    <n v="207.57"/>
    <s v="11-01-2021"/>
    <s v="27-01-2021"/>
    <n v="16"/>
    <n v="2"/>
    <n v="5994.35"/>
    <s v="USD"/>
    <n v="1"/>
  </r>
  <r>
    <x v="0"/>
    <n v="2.31"/>
    <m/>
    <x v="1"/>
    <n v="2"/>
    <n v="4.62"/>
    <n v="2000"/>
    <n v="432.6"/>
    <n v="432"/>
    <n v="76.17"/>
    <n v="80.790000000000006"/>
    <n v="68.42"/>
    <s v="20-01-2021"/>
    <s v="27-01-2021"/>
    <n v="7"/>
    <n v="1.67"/>
    <n v="3348"/>
    <s v="USD"/>
    <n v="1"/>
  </r>
  <r>
    <x v="0"/>
    <n v="1.77"/>
    <s v="TA"/>
    <x v="0"/>
    <n v="1.5"/>
    <n v="2.66"/>
    <n v="2000"/>
    <n v="753.3"/>
    <n v="753"/>
    <n v="27.88"/>
    <n v="25.23"/>
    <n v="33.53"/>
    <s v="15-01-2021"/>
    <s v="27-01-2021"/>
    <n v="12"/>
    <n v="2.13"/>
    <n v="4250.38"/>
    <s v="USD"/>
    <n v="1"/>
  </r>
  <r>
    <x v="0"/>
    <n v="0.27"/>
    <s v="RH"/>
    <x v="0"/>
    <n v="3"/>
    <n v="0.8"/>
    <n v="2000"/>
    <n v="2496.88"/>
    <n v="2500"/>
    <n v="2.62"/>
    <n v="1.82"/>
    <n v="1.65"/>
    <s v="28-01-2021"/>
    <s v="28-01-2021"/>
    <n v="0"/>
    <n v="-1.21"/>
    <n v="-2425"/>
    <s v="USD"/>
    <n v="0"/>
  </r>
  <r>
    <x v="0"/>
    <n v="0.15"/>
    <s v="RH"/>
    <x v="0"/>
    <n v="3"/>
    <n v="0.44"/>
    <n v="2000"/>
    <n v="4535.1499999999996"/>
    <n v="4600"/>
    <n v="1.2"/>
    <n v="0.76"/>
    <n v="0.71"/>
    <s v="28-01-2021"/>
    <s v="28-01-2021"/>
    <n v="0"/>
    <n v="-1.1399999999999999"/>
    <n v="-2275.16"/>
    <s v="USD"/>
    <n v="0"/>
  </r>
  <r>
    <x v="0"/>
    <n v="84.97"/>
    <m/>
    <x v="0"/>
    <n v="1"/>
    <n v="84.97"/>
    <n v="3000"/>
    <n v="35.31"/>
    <n v="32"/>
    <n v="334.99"/>
    <n v="250.02"/>
    <n v="319.27999999999997"/>
    <s v="29-01-2021"/>
    <s v="29-01-2021"/>
    <n v="0"/>
    <n v="-0.17"/>
    <n v="-502.62"/>
    <s v="USD"/>
    <n v="0"/>
  </r>
  <r>
    <x v="0"/>
    <n v="5.5"/>
    <m/>
    <x v="0"/>
    <n v="2"/>
    <n v="11"/>
    <n v="2500"/>
    <n v="227.27"/>
    <n v="254"/>
    <n v="211.3"/>
    <n v="200.3"/>
    <n v="204.89"/>
    <s v="29-01-2021"/>
    <s v="29-01-2021"/>
    <n v="0"/>
    <n v="-0.65"/>
    <n v="-1628.67"/>
    <s v="USD"/>
    <n v="0"/>
  </r>
  <r>
    <x v="0"/>
    <n v="5.5"/>
    <s v="reduce"/>
    <x v="0"/>
    <n v="2"/>
    <n v="11"/>
    <n v="2500"/>
    <n v="227.27"/>
    <n v="200"/>
    <n v="211.3"/>
    <n v="200.3"/>
    <n v="206.25"/>
    <s v="29-01-2021"/>
    <s v="29-01-2021"/>
    <n v="0"/>
    <n v="-0.4"/>
    <n v="-1010"/>
    <s v="USD"/>
    <n v="0"/>
  </r>
  <r>
    <x v="2"/>
    <n v="0.26500000000000001"/>
    <s v="QR+"/>
    <x v="0"/>
    <n v="3"/>
    <n v="0.8"/>
    <n v="15506"/>
    <n v="19504"/>
    <n v="20000"/>
    <n v="5.74"/>
    <n v="4.95"/>
    <n v="5.76"/>
    <s v="05-01-2025"/>
    <s v="05-01-2025"/>
    <n v="0"/>
    <n v="0.02"/>
    <n v="380"/>
    <s v="HKD"/>
    <n v="1"/>
  </r>
  <r>
    <x v="2"/>
    <n v="2.2250000000000001"/>
    <s v="BR-(SG)"/>
    <x v="1"/>
    <n v="2"/>
    <n v="4.45"/>
    <n v="15506"/>
    <n v="3485"/>
    <n v="3500"/>
    <n v="48.72"/>
    <n v="53.17"/>
    <n v="46.9"/>
    <s v="06-01-2025"/>
    <s v="08-01-2025"/>
    <n v="2"/>
    <n v="0.41"/>
    <n v="6374.9"/>
    <s v="HKD"/>
    <n v="1"/>
  </r>
  <r>
    <x v="2"/>
    <n v="1.0900000000000001"/>
    <s v="TA"/>
    <x v="1"/>
    <n v="2"/>
    <n v="2.1800000000000002"/>
    <n v="15506"/>
    <n v="7113"/>
    <n v="7100"/>
    <n v="53.5"/>
    <n v="55.68"/>
    <n v="54"/>
    <s v="07-01-2025"/>
    <s v="08-01-2025"/>
    <n v="1"/>
    <n v="-0.23"/>
    <n v="-3550"/>
    <s v="HKD"/>
    <n v="0"/>
  </r>
  <r>
    <x v="2"/>
    <n v="2.78"/>
    <s v="AH-"/>
    <x v="1"/>
    <n v="2"/>
    <n v="5.56"/>
    <n v="15506"/>
    <n v="2789"/>
    <n v="3000"/>
    <n v="53.85"/>
    <n v="59.41"/>
    <n v="57.97"/>
    <s v="06-01-2025"/>
    <s v="08-01-2025"/>
    <n v="2"/>
    <n v="-0.8"/>
    <n v="-12348"/>
    <s v="HKD"/>
    <n v="0"/>
  </r>
  <r>
    <x v="2"/>
    <n v="0.38900000000000001"/>
    <s v="reduce"/>
    <x v="0"/>
    <n v="6"/>
    <n v="2.33"/>
    <n v="23261"/>
    <n v="9966"/>
    <n v="10000"/>
    <n v="9.8000000000000007"/>
    <n v="7.47"/>
    <n v="9.08"/>
    <s v="08-01-2025"/>
    <s v="08-01-2025"/>
    <n v="0"/>
    <n v="-0.31"/>
    <n v="-7200"/>
    <s v="HKD"/>
    <n v="0"/>
  </r>
  <r>
    <x v="2"/>
    <n v="0.38900000000000001"/>
    <s v="QR+"/>
    <x v="0"/>
    <n v="6"/>
    <n v="2.33"/>
    <n v="23261"/>
    <n v="9966"/>
    <n v="5000"/>
    <n v="9.8000000000000007"/>
    <n v="7.47"/>
    <n v="11.11"/>
    <s v="08-01-2025"/>
    <s v="08-01-2025"/>
    <n v="0"/>
    <n v="0.28000000000000003"/>
    <n v="6550"/>
    <s v="HKD"/>
    <n v="1"/>
  </r>
  <r>
    <x v="2"/>
    <n v="19.5"/>
    <s v="HEDGE"/>
    <x v="1"/>
    <n v="1.5"/>
    <n v="29.25"/>
    <n v="15506"/>
    <n v="530"/>
    <n v="500"/>
    <n v="580.9"/>
    <n v="610.15"/>
    <n v="578"/>
    <s v="07-01-2025"/>
    <s v="08-01-2025"/>
    <n v="1"/>
    <n v="0.09"/>
    <n v="1450"/>
    <s v="HKD"/>
    <n v="1"/>
  </r>
  <r>
    <x v="2"/>
    <n v="0.124"/>
    <s v="TA"/>
    <x v="0"/>
    <n v="1"/>
    <n v="0.12"/>
    <n v="15506"/>
    <n v="125048"/>
    <n v="124000"/>
    <n v="1.94"/>
    <n v="1.82"/>
    <n v="1.86"/>
    <s v="08-01-2025"/>
    <s v="08-01-2025"/>
    <n v="0"/>
    <n v="-0.63"/>
    <n v="-9833.2000000000007"/>
    <s v="HKD"/>
    <n v="0"/>
  </r>
  <r>
    <x v="2"/>
    <n v="0.22600000000000001"/>
    <s v="AH+"/>
    <x v="0"/>
    <n v="3"/>
    <n v="0.68"/>
    <n v="15506"/>
    <n v="22871"/>
    <n v="24000"/>
    <n v="4.7699999999999996"/>
    <n v="4.09"/>
    <n v="4.22"/>
    <s v="07-01-2025"/>
    <s v="08-01-2025"/>
    <n v="1"/>
    <n v="-0.86"/>
    <n v="-13320"/>
    <s v="HKD"/>
    <n v="0"/>
  </r>
  <r>
    <x v="2"/>
    <n v="0.22600000000000001"/>
    <s v="reduce"/>
    <x v="0"/>
    <n v="1.5"/>
    <n v="0.34"/>
    <n v="15506"/>
    <n v="45740"/>
    <n v="22000"/>
    <n v="4.7699999999999996"/>
    <n v="4.43"/>
    <n v="4.09"/>
    <s v="07-01-2025"/>
    <s v="08-01-2025"/>
    <n v="1"/>
    <n v="-0.96"/>
    <n v="-14960"/>
    <s v="HKD"/>
    <n v="0"/>
  </r>
  <r>
    <x v="2"/>
    <n v="0.443"/>
    <s v="sec+(Jeff)"/>
    <x v="0"/>
    <n v="2"/>
    <n v="0.89"/>
    <n v="15510"/>
    <n v="17506"/>
    <n v="17600"/>
    <n v="10.72"/>
    <n v="9.83"/>
    <n v="10.4"/>
    <s v="11-01-2025"/>
    <s v="11-01-2025"/>
    <n v="0"/>
    <n v="-0.36"/>
    <n v="-5632"/>
    <s v="HKD"/>
    <n v="0"/>
  </r>
  <r>
    <x v="2"/>
    <n v="11.37"/>
    <s v="AH+"/>
    <x v="0"/>
    <n v="1.5"/>
    <n v="17.059999999999999"/>
    <n v="15506"/>
    <n v="909"/>
    <n v="1000"/>
    <n v="209.2"/>
    <n v="192.15"/>
    <n v="256.2"/>
    <s v="04-01-2025"/>
    <s v="11-01-2025"/>
    <n v="7"/>
    <n v="3.03"/>
    <n v="47000"/>
    <s v="HKD"/>
    <n v="1"/>
  </r>
  <r>
    <x v="2"/>
    <n v="1.36"/>
    <s v="AH+"/>
    <x v="0"/>
    <n v="1.5"/>
    <n v="2.04"/>
    <n v="23261"/>
    <n v="11403"/>
    <n v="11000"/>
    <n v="29.2"/>
    <n v="27.16"/>
    <n v="34.35"/>
    <s v="08-01-2025"/>
    <s v="11-01-2025"/>
    <n v="3"/>
    <n v="2.44"/>
    <n v="56650"/>
    <s v="HKD"/>
    <n v="1"/>
  </r>
  <r>
    <x v="2"/>
    <n v="0.66500000000000004"/>
    <s v="sec+(Jeff)"/>
    <x v="0"/>
    <n v="2"/>
    <n v="1.33"/>
    <n v="15510"/>
    <n v="11662"/>
    <n v="11500"/>
    <n v="11.12"/>
    <n v="9.7899999999999991"/>
    <n v="10.36"/>
    <s v="11-01-2025"/>
    <s v="11-01-2025"/>
    <n v="0"/>
    <n v="-0.56000000000000005"/>
    <n v="-8740"/>
    <s v="HKD"/>
    <n v="0"/>
  </r>
  <r>
    <x v="2"/>
    <n v="2.7E-2"/>
    <s v="AH-"/>
    <x v="1"/>
    <n v="2"/>
    <n v="0.05"/>
    <n v="23261"/>
    <n v="430763"/>
    <n v="431000"/>
    <n v="0.87"/>
    <n v="0.92"/>
    <n v="0.92"/>
    <s v="08-01-2025"/>
    <s v="11-01-2025"/>
    <n v="3"/>
    <n v="-0.93"/>
    <n v="-21550"/>
    <s v="HKD"/>
    <n v="0"/>
  </r>
  <r>
    <x v="2"/>
    <n v="1.655"/>
    <s v="GP+"/>
    <x v="0"/>
    <n v="3"/>
    <n v="4.97"/>
    <n v="15506"/>
    <n v="3123"/>
    <n v="3000"/>
    <n v="38.299999999999997"/>
    <n v="33.33"/>
    <n v="36.6"/>
    <s v="07-01-2025"/>
    <s v="11-01-2025"/>
    <n v="4"/>
    <n v="-0.33"/>
    <n v="-5100"/>
    <s v="HKD"/>
    <n v="0"/>
  </r>
  <r>
    <x v="2"/>
    <n v="2.7549999999999999"/>
    <m/>
    <x v="1"/>
    <n v="1.5"/>
    <n v="4.13"/>
    <n v="15510"/>
    <n v="3753"/>
    <n v="3600"/>
    <n v="50.65"/>
    <n v="54.78"/>
    <n v="53.45"/>
    <s v="11-01-2025"/>
    <s v="11-01-2025"/>
    <n v="0"/>
    <n v="-0.65"/>
    <n v="-10080"/>
    <s v="HKD"/>
    <n v="0"/>
  </r>
  <r>
    <x v="2"/>
    <n v="2.105"/>
    <s v="SP-"/>
    <x v="1"/>
    <n v="1"/>
    <n v="2.11"/>
    <n v="15510"/>
    <n v="7368"/>
    <n v="7200"/>
    <n v="45.6"/>
    <n v="47.71"/>
    <n v="48.97"/>
    <s v="11-01-2025"/>
    <s v="11-01-2025"/>
    <n v="0"/>
    <n v="-1.56"/>
    <n v="-24240.240000000002"/>
    <s v="HKD"/>
    <n v="0"/>
  </r>
  <r>
    <x v="2"/>
    <n v="0.20100000000000001"/>
    <s v="BR+(CICC)"/>
    <x v="0"/>
    <n v="2"/>
    <n v="0.4"/>
    <n v="15506"/>
    <n v="38573"/>
    <n v="38000"/>
    <n v="4.3499999999999996"/>
    <n v="3.95"/>
    <n v="4.13"/>
    <s v="06-01-2025"/>
    <s v="11-01-2025"/>
    <n v="5"/>
    <n v="-0.54"/>
    <n v="-8360"/>
    <s v="HKD"/>
    <n v="0"/>
  </r>
  <r>
    <x v="2"/>
    <n v="0.86499999999999999"/>
    <s v="HEDGE"/>
    <x v="0"/>
    <n v="1.5"/>
    <n v="1.3"/>
    <n v="15510"/>
    <n v="11954"/>
    <n v="12000"/>
    <n v="21.6"/>
    <n v="20.3"/>
    <n v="20.2"/>
    <s v="11-01-2025"/>
    <s v="11-01-2025"/>
    <n v="0"/>
    <n v="-1.08"/>
    <n v="-16800"/>
    <s v="HKD"/>
    <n v="0"/>
  </r>
  <r>
    <x v="2"/>
    <n v="1.9550000000000001"/>
    <s v="BR+(JEFF)"/>
    <x v="0"/>
    <n v="3"/>
    <n v="5.87"/>
    <n v="15506"/>
    <n v="2644"/>
    <n v="2800"/>
    <n v="37.4"/>
    <n v="31.53"/>
    <n v="42.1"/>
    <s v="05-01-2025"/>
    <s v="11-01-2025"/>
    <n v="6"/>
    <n v="0.85"/>
    <n v="13160"/>
    <s v="HKD"/>
    <n v="1"/>
  </r>
  <r>
    <x v="2"/>
    <n v="0.91400000000000003"/>
    <s v="BR-(MS)"/>
    <x v="1"/>
    <n v="1.5"/>
    <n v="1.37"/>
    <n v="15510"/>
    <n v="11313"/>
    <n v="11200"/>
    <n v="12.88"/>
    <n v="14.25"/>
    <n v="12.34"/>
    <s v="11-01-2025"/>
    <s v="13-01-2025"/>
    <n v="2"/>
    <n v="0.39"/>
    <n v="6048"/>
    <s v="HKD"/>
    <n v="1"/>
  </r>
  <r>
    <x v="2"/>
    <n v="0.39200000000000002"/>
    <s v="BR-(MS)"/>
    <x v="1"/>
    <n v="2"/>
    <n v="0.78"/>
    <n v="15510"/>
    <n v="19783"/>
    <n v="19800"/>
    <n v="16.920000000000002"/>
    <n v="17.7"/>
    <n v="16.420000000000002"/>
    <s v="12-01-2025"/>
    <s v="13-01-2025"/>
    <n v="1"/>
    <n v="0.64"/>
    <n v="9860.4"/>
    <s v="HKD"/>
    <n v="1"/>
  </r>
  <r>
    <x v="2"/>
    <n v="2.0649999999999999"/>
    <s v="BR+(CICC)"/>
    <x v="0"/>
    <n v="2"/>
    <n v="4.13"/>
    <n v="15510"/>
    <n v="3755"/>
    <n v="4000"/>
    <n v="30.7"/>
    <n v="26.57"/>
    <n v="28.5"/>
    <s v="11-01-2025"/>
    <s v="13-01-2025"/>
    <n v="2"/>
    <n v="-0.56999999999999995"/>
    <n v="-8800"/>
    <s v="HKD"/>
    <n v="0"/>
  </r>
  <r>
    <x v="2"/>
    <n v="0.4"/>
    <s v="BR+(CS)"/>
    <x v="0"/>
    <n v="2"/>
    <n v="0.8"/>
    <n v="15510"/>
    <n v="19387"/>
    <n v="20000"/>
    <n v="7.51"/>
    <n v="6.71"/>
    <n v="9.24"/>
    <s v="12-01-2025"/>
    <s v="13-01-2025"/>
    <n v="1"/>
    <n v="2.23"/>
    <n v="34600"/>
    <s v="HKD"/>
    <n v="1"/>
  </r>
  <r>
    <x v="2"/>
    <n v="0.4"/>
    <s v="TA-"/>
    <x v="1"/>
    <n v="2"/>
    <n v="0.8"/>
    <n v="15510"/>
    <n v="19388"/>
    <n v="20000"/>
    <n v="8.89"/>
    <n v="9.69"/>
    <n v="9.1300000000000008"/>
    <s v="13-01-2025"/>
    <s v="13-01-2025"/>
    <n v="0"/>
    <n v="-0.31"/>
    <n v="-4820"/>
    <s v="HKD"/>
    <n v="0"/>
  </r>
  <r>
    <x v="2"/>
    <n v="0.376"/>
    <s v="BR+(JEFF)"/>
    <x v="0"/>
    <n v="3"/>
    <n v="1.1299999999999999"/>
    <n v="15506"/>
    <n v="13746"/>
    <n v="14000"/>
    <n v="12.3"/>
    <n v="11.17"/>
    <n v="14.82"/>
    <s v="05-01-2025"/>
    <s v="15-01-2025"/>
    <n v="10"/>
    <n v="2.2799999999999998"/>
    <n v="35280"/>
    <s v="HKD"/>
    <n v="1"/>
  </r>
  <r>
    <x v="2"/>
    <n v="9.9"/>
    <s v="BR+(MS)"/>
    <x v="0"/>
    <n v="2"/>
    <n v="19.8"/>
    <n v="11510"/>
    <n v="581"/>
    <n v="600"/>
    <n v="118"/>
    <n v="98.2"/>
    <n v="113.4"/>
    <s v="13-01-2025"/>
    <s v="15-01-2025"/>
    <n v="2"/>
    <n v="-0.24"/>
    <n v="-2760"/>
    <s v="HKD"/>
    <n v="0"/>
  </r>
  <r>
    <x v="2"/>
    <n v="0.54800000000000004"/>
    <s v="HEDGE"/>
    <x v="0"/>
    <n v="2"/>
    <n v="1.1000000000000001"/>
    <n v="15506"/>
    <n v="14148"/>
    <n v="14250"/>
    <n v="18.28"/>
    <n v="17.18"/>
    <n v="17.36"/>
    <s v="04-01-2025"/>
    <s v="15-01-2025"/>
    <n v="11"/>
    <n v="-0.85"/>
    <n v="-13110"/>
    <s v="HKD"/>
    <n v="0"/>
  </r>
  <r>
    <x v="2"/>
    <n v="1.97"/>
    <s v="AH+"/>
    <x v="0"/>
    <n v="2"/>
    <n v="3.94"/>
    <n v="15510"/>
    <n v="3937"/>
    <n v="4000"/>
    <n v="32.75"/>
    <n v="28.81"/>
    <n v="29"/>
    <s v="11-01-2025"/>
    <s v="15-01-2025"/>
    <n v="4"/>
    <n v="-0.97"/>
    <n v="-15000"/>
    <s v="HKD"/>
    <n v="0"/>
  </r>
  <r>
    <x v="2"/>
    <n v="1.016"/>
    <s v="SEC+"/>
    <x v="0"/>
    <n v="2"/>
    <n v="2.0299999999999998"/>
    <n v="15507"/>
    <n v="7631"/>
    <n v="7600"/>
    <n v="17.82"/>
    <n v="15.79"/>
    <n v="16.5"/>
    <s v="14-01-2025"/>
    <s v="15-01-2025"/>
    <n v="1"/>
    <n v="-0.65"/>
    <n v="-10032"/>
    <s v="HKD"/>
    <n v="0"/>
  </r>
  <r>
    <x v="2"/>
    <n v="0.495"/>
    <s v="TA"/>
    <x v="1"/>
    <n v="1.5"/>
    <n v="0.74"/>
    <n v="15507"/>
    <n v="20885"/>
    <n v="20000"/>
    <n v="8.9700000000000006"/>
    <n v="9.7100000000000009"/>
    <n v="9.5299999999999994"/>
    <s v="15-01-2025"/>
    <s v="15-01-2025"/>
    <n v="0"/>
    <n v="-0.72"/>
    <n v="-11120"/>
    <s v="HKD"/>
    <n v="0"/>
  </r>
  <r>
    <x v="2"/>
    <n v="3.6349999999999998"/>
    <s v="BR+(MS)"/>
    <x v="0"/>
    <n v="1.5"/>
    <n v="5.45"/>
    <n v="15510"/>
    <n v="2845"/>
    <n v="2800"/>
    <n v="98.3"/>
    <n v="92.85"/>
    <n v="109.6"/>
    <s v="12-01-2025"/>
    <s v="15-01-2025"/>
    <n v="3"/>
    <n v="2.04"/>
    <n v="31640"/>
    <s v="HKD"/>
    <n v="1"/>
  </r>
  <r>
    <x v="2"/>
    <n v="19.600000000000001"/>
    <s v="AH+"/>
    <x v="0"/>
    <n v="1.5"/>
    <n v="29.4"/>
    <n v="15507"/>
    <n v="527"/>
    <n v="500"/>
    <n v="608"/>
    <n v="578.6"/>
    <n v="629.5"/>
    <s v="14-01-2025"/>
    <s v="15-01-2025"/>
    <n v="1"/>
    <n v="0.69"/>
    <n v="10750"/>
    <s v="HKD"/>
    <n v="1"/>
  </r>
  <r>
    <x v="2"/>
    <n v="0.23300000000000001"/>
    <s v="QR+"/>
    <x v="0"/>
    <n v="2"/>
    <n v="0.47"/>
    <n v="15510"/>
    <n v="33283"/>
    <n v="33000"/>
    <n v="5.0599999999999996"/>
    <n v="4.59"/>
    <n v="5.0599999999999996"/>
    <s v="12-01-2025"/>
    <s v="15-01-2025"/>
    <n v="3"/>
    <n v="0"/>
    <n v="0"/>
    <s v="HKD"/>
    <n v="0"/>
  </r>
  <r>
    <x v="2"/>
    <n v="1.4379999999999999"/>
    <s v="BR+(CICC)"/>
    <x v="0"/>
    <n v="1.5"/>
    <n v="2.16"/>
    <n v="15507"/>
    <n v="7189"/>
    <n v="8000"/>
    <n v="18.18"/>
    <n v="16.02"/>
    <n v="18.239999999999998"/>
    <s v="14-01-2025"/>
    <s v="18-01-2025"/>
    <n v="4"/>
    <n v="0.03"/>
    <n v="480"/>
    <s v="HKD"/>
    <n v="1"/>
  </r>
  <r>
    <x v="2"/>
    <n v="1.845"/>
    <s v="AH-"/>
    <x v="1"/>
    <n v="1"/>
    <n v="1.85"/>
    <n v="15506"/>
    <n v="8404"/>
    <n v="8200"/>
    <n v="28.74"/>
    <n v="30.58"/>
    <n v="29.9"/>
    <s v="15-01-2025"/>
    <s v="18-01-2025"/>
    <n v="3"/>
    <n v="-0.62"/>
    <n v="-9540.7000000000007"/>
    <s v="HKD"/>
    <n v="0"/>
  </r>
  <r>
    <x v="2"/>
    <n v="0.89"/>
    <s v="BR+(MAC)"/>
    <x v="0"/>
    <n v="3"/>
    <n v="2.67"/>
    <n v="15506"/>
    <n v="5808"/>
    <n v="5800"/>
    <n v="24.95"/>
    <n v="22.28"/>
    <n v="24.4"/>
    <s v="15-01-2025"/>
    <s v="18-01-2025"/>
    <n v="3"/>
    <n v="-0.21"/>
    <n v="-3190"/>
    <s v="HKD"/>
    <n v="0"/>
  </r>
  <r>
    <x v="2"/>
    <n v="2.61"/>
    <s v="BR+(CS)"/>
    <x v="0"/>
    <n v="2"/>
    <n v="5.22"/>
    <n v="15506"/>
    <n v="2971"/>
    <n v="3000"/>
    <n v="49.4"/>
    <n v="44.18"/>
    <n v="53.25"/>
    <s v="15-01-2025"/>
    <s v="18-01-2025"/>
    <n v="3"/>
    <n v="0.74"/>
    <n v="11550"/>
    <s v="HKD"/>
    <n v="1"/>
  </r>
  <r>
    <x v="2"/>
    <n v="1.6850000000000001"/>
    <s v="QR--"/>
    <x v="1"/>
    <n v="2"/>
    <n v="3.37"/>
    <n v="15509"/>
    <n v="4602"/>
    <n v="5000"/>
    <n v="27.2"/>
    <n v="30.57"/>
    <n v="30.65"/>
    <s v="18-01-2025"/>
    <s v="18-01-2025"/>
    <n v="0"/>
    <n v="-1.1100000000000001"/>
    <n v="-17250"/>
    <s v="HKD"/>
    <n v="0"/>
  </r>
  <r>
    <x v="2"/>
    <n v="1.04"/>
    <s v="BR+(CICC)"/>
    <x v="0"/>
    <n v="3"/>
    <n v="3.12"/>
    <n v="15506"/>
    <n v="4970"/>
    <n v="5000"/>
    <n v="24.75"/>
    <n v="21.63"/>
    <n v="24.5"/>
    <s v="07-01-2025"/>
    <s v="18-01-2025"/>
    <n v="11"/>
    <n v="-0.08"/>
    <n v="-1250"/>
    <s v="HKD"/>
    <n v="0"/>
  </r>
  <r>
    <x v="2"/>
    <n v="2.82"/>
    <s v="AH-"/>
    <x v="1"/>
    <n v="2"/>
    <n v="5.64"/>
    <n v="15510"/>
    <n v="2750"/>
    <n v="3600"/>
    <n v="51.3"/>
    <n v="56.94"/>
    <n v="48.85"/>
    <s v="11-01-2025"/>
    <s v="18-01-2025"/>
    <n v="7"/>
    <n v="0.56999999999999995"/>
    <n v="8820"/>
    <s v="HKD"/>
    <n v="1"/>
  </r>
  <r>
    <x v="2"/>
    <n v="12.6"/>
    <s v="AH+"/>
    <x v="0"/>
    <n v="1.5"/>
    <n v="18.899999999999999"/>
    <n v="15507"/>
    <n v="821"/>
    <n v="800"/>
    <n v="302.8"/>
    <n v="283.89999999999998"/>
    <n v="325"/>
    <s v="14-01-2025"/>
    <s v="18-01-2025"/>
    <n v="4"/>
    <n v="1.1499999999999999"/>
    <n v="17760"/>
    <s v="HKD"/>
    <n v="1"/>
  </r>
  <r>
    <x v="2"/>
    <n v="9.1999999999999998E-2"/>
    <s v="BR+(citi)"/>
    <x v="0"/>
    <n v="2"/>
    <n v="0.18"/>
    <n v="15506"/>
    <n v="84273"/>
    <n v="84000"/>
    <n v="3.59"/>
    <n v="3.41"/>
    <n v="3.96"/>
    <s v="06-01-2025"/>
    <s v="18-01-2025"/>
    <n v="12"/>
    <n v="2"/>
    <n v="31080"/>
    <s v="HKD"/>
    <n v="1"/>
  </r>
  <r>
    <x v="2"/>
    <n v="12"/>
    <s v="BR+(CICC)"/>
    <x v="0"/>
    <n v="3"/>
    <n v="36"/>
    <n v="15506"/>
    <n v="431"/>
    <n v="400"/>
    <n v="456"/>
    <n v="420"/>
    <n v="482"/>
    <s v="06-01-2025"/>
    <s v="18-01-2025"/>
    <n v="12"/>
    <n v="0.67"/>
    <n v="10400"/>
    <s v="HKD"/>
    <n v="1"/>
  </r>
  <r>
    <x v="2"/>
    <n v="12.28"/>
    <s v="AH+"/>
    <x v="0"/>
    <n v="3"/>
    <n v="36.840000000000003"/>
    <n v="23261"/>
    <n v="631"/>
    <n v="600"/>
    <n v="449.6"/>
    <n v="412.76"/>
    <n v="482"/>
    <s v="08-01-2025"/>
    <s v="18-01-2025"/>
    <n v="10"/>
    <n v="0.84"/>
    <n v="19440"/>
    <s v="HKD"/>
    <n v="1"/>
  </r>
  <r>
    <x v="2"/>
    <n v="2.375"/>
    <s v="QR+"/>
    <x v="0"/>
    <n v="2"/>
    <n v="4.75"/>
    <n v="15506"/>
    <n v="3264"/>
    <n v="2000"/>
    <n v="60.2"/>
    <n v="55.45"/>
    <n v="60.1"/>
    <s v="14-01-2025"/>
    <s v="18-01-2025"/>
    <n v="4"/>
    <n v="-0.01"/>
    <n v="-200"/>
    <s v="HKD"/>
    <n v="0"/>
  </r>
  <r>
    <x v="2"/>
    <n v="0.14199999999999999"/>
    <s v="BR+(JPM)"/>
    <x v="0"/>
    <n v="3"/>
    <n v="0.43"/>
    <n v="15506"/>
    <n v="36400"/>
    <n v="36000"/>
    <n v="3.93"/>
    <n v="3.5"/>
    <n v="3.83"/>
    <s v="15-01-2025"/>
    <s v="18-01-2025"/>
    <n v="3"/>
    <n v="-0.23"/>
    <n v="-3600"/>
    <s v="HKD"/>
    <n v="0"/>
  </r>
  <r>
    <x v="2"/>
    <n v="3.54"/>
    <s v="BR+(citi)"/>
    <x v="0"/>
    <n v="2"/>
    <n v="7.08"/>
    <n v="15506"/>
    <n v="2190"/>
    <n v="2200"/>
    <n v="103.3"/>
    <n v="96.22"/>
    <n v="119.4"/>
    <s v="15-01-2025"/>
    <s v="18-01-2025"/>
    <n v="3"/>
    <n v="2.2799999999999998"/>
    <n v="35420"/>
    <s v="HKD"/>
    <n v="1"/>
  </r>
  <r>
    <x v="2"/>
    <n v="0.255"/>
    <s v="AH-"/>
    <x v="1"/>
    <n v="2"/>
    <n v="0.51"/>
    <n v="15510"/>
    <n v="30412"/>
    <n v="30000"/>
    <n v="6"/>
    <n v="6.51"/>
    <n v="5.83"/>
    <s v="12-01-2025"/>
    <s v="18-01-2025"/>
    <n v="6"/>
    <n v="0.33"/>
    <n v="5100"/>
    <s v="HKD"/>
    <n v="1"/>
  </r>
  <r>
    <x v="2"/>
    <n v="6.6000000000000003E-2"/>
    <s v="BR+(UBS_"/>
    <x v="0"/>
    <n v="2"/>
    <n v="0.13"/>
    <n v="15507"/>
    <n v="117481"/>
    <n v="118000"/>
    <n v="2.62"/>
    <n v="2.4900000000000002"/>
    <n v="2.6"/>
    <s v="14-01-2025"/>
    <s v="18-01-2025"/>
    <n v="4"/>
    <n v="-0.15"/>
    <n v="-2360"/>
    <s v="HKD"/>
    <n v="0"/>
  </r>
  <r>
    <x v="3"/>
    <n v="404.7"/>
    <s v="HEDGE"/>
    <x v="1"/>
    <n v="1"/>
    <n v="404.7"/>
    <n v="15506"/>
    <n v="38"/>
    <n v="50"/>
    <n v="28535"/>
    <n v="28939.7"/>
    <n v="28838"/>
    <s v="15-01-2025"/>
    <s v="18-01-2025"/>
    <n v="3"/>
    <n v="-0.98"/>
    <n v="-15150"/>
    <s v="HKD"/>
    <n v="0"/>
  </r>
  <r>
    <x v="2"/>
    <n v="0.53800000000000003"/>
    <s v="squeeze"/>
    <x v="0"/>
    <n v="2"/>
    <n v="1.08"/>
    <n v="15506"/>
    <n v="14411"/>
    <n v="15000"/>
    <n v="15.62"/>
    <n v="14.54"/>
    <n v="16.600000000000001"/>
    <s v="19-01-2025"/>
    <s v="19-01-2025"/>
    <n v="0"/>
    <n v="0.95"/>
    <n v="14719.5"/>
    <s v="HKD"/>
    <n v="1"/>
  </r>
  <r>
    <x v="2"/>
    <n v="0.68400000000000005"/>
    <s v="QR+"/>
    <x v="0"/>
    <n v="2"/>
    <n v="1.37"/>
    <n v="15509"/>
    <n v="11337"/>
    <n v="11000"/>
    <n v="14.02"/>
    <n v="12.65"/>
    <n v="16.89"/>
    <s v="18-01-2025"/>
    <s v="20-01-2025"/>
    <n v="2"/>
    <n v="2.0299999999999998"/>
    <n v="31540.3"/>
    <s v="HKD"/>
    <n v="1"/>
  </r>
  <r>
    <x v="2"/>
    <n v="2.5099999999999998"/>
    <s v="AH+"/>
    <x v="0"/>
    <n v="2"/>
    <n v="5.0199999999999996"/>
    <n v="15504"/>
    <n v="3088"/>
    <n v="3000"/>
    <n v="34.200000000000003"/>
    <n v="29.18"/>
    <n v="33.299999999999997"/>
    <s v="20-01-2025"/>
    <s v="21-01-2025"/>
    <n v="1"/>
    <n v="-0.17"/>
    <n v="-2700"/>
    <s v="HKD"/>
    <n v="0"/>
  </r>
  <r>
    <x v="2"/>
    <n v="0.62"/>
    <s v="AH-"/>
    <x v="1"/>
    <n v="2"/>
    <n v="1.24"/>
    <n v="15506"/>
    <n v="12505"/>
    <n v="12000"/>
    <n v="8.77"/>
    <n v="10.01"/>
    <n v="8.1199999999999992"/>
    <s v="19-01-2025"/>
    <s v="21-01-2025"/>
    <n v="2"/>
    <n v="0.5"/>
    <n v="7800"/>
    <s v="HKD"/>
    <n v="1"/>
  </r>
  <r>
    <x v="2"/>
    <n v="0.124"/>
    <m/>
    <x v="1"/>
    <n v="1.5"/>
    <n v="0.19"/>
    <n v="15503"/>
    <n v="83349"/>
    <n v="84000"/>
    <n v="1.68"/>
    <n v="1.87"/>
    <n v="1.75"/>
    <s v="21-01-2025"/>
    <s v="21-01-2025"/>
    <n v="0"/>
    <n v="-0.38"/>
    <n v="-5863.2"/>
    <s v="HKD"/>
    <n v="0"/>
  </r>
  <r>
    <x v="2"/>
    <n v="7.2999999999999995E-2"/>
    <s v="TA"/>
    <x v="1"/>
    <n v="1.5"/>
    <n v="0.11"/>
    <n v="15503"/>
    <n v="141577"/>
    <n v="142000"/>
    <n v="1.51"/>
    <n v="1.62"/>
    <n v="1.84"/>
    <s v="21-01-2025"/>
    <s v="21-01-2025"/>
    <n v="0"/>
    <n v="-3.05"/>
    <n v="-47342.8"/>
    <s v="HKD"/>
    <n v="0"/>
  </r>
  <r>
    <x v="2"/>
    <n v="1.008"/>
    <s v="2dt"/>
    <x v="0"/>
    <n v="2"/>
    <n v="2.02"/>
    <n v="15504"/>
    <n v="7690"/>
    <n v="800"/>
    <n v="19.5"/>
    <n v="17.48"/>
    <n v="19.899999999999999"/>
    <s v="20-01-2025"/>
    <s v="22-01-2025"/>
    <n v="2"/>
    <n v="0.02"/>
    <n v="320"/>
    <s v="HKD"/>
    <n v="1"/>
  </r>
  <r>
    <x v="2"/>
    <n v="0.13"/>
    <s v="QR+"/>
    <x v="0"/>
    <n v="1"/>
    <n v="0.13"/>
    <n v="15506"/>
    <n v="119277"/>
    <n v="120000"/>
    <n v="2.54"/>
    <n v="2.41"/>
    <n v="2.71"/>
    <s v="20-01-2025"/>
    <s v="22-01-2025"/>
    <n v="2"/>
    <n v="1.32"/>
    <n v="20400"/>
    <s v="HKD"/>
    <n v="1"/>
  </r>
  <r>
    <x v="2"/>
    <n v="0.55600000000000005"/>
    <s v="BR++(MS)"/>
    <x v="0"/>
    <n v="1.2"/>
    <n v="0.67"/>
    <n v="15506"/>
    <n v="23240"/>
    <n v="24000"/>
    <n v="13.01"/>
    <n v="12.34"/>
    <n v="12.24"/>
    <s v="20-01-2025"/>
    <s v="22-01-2025"/>
    <n v="2"/>
    <n v="-1.19"/>
    <n v="-18480"/>
    <s v="HKD"/>
    <n v="0"/>
  </r>
  <r>
    <x v="2"/>
    <n v="4.58"/>
    <s v="BR+(citi)"/>
    <x v="0"/>
    <n v="3"/>
    <n v="13.74"/>
    <n v="15504"/>
    <n v="1128"/>
    <n v="1000"/>
    <n v="112.8"/>
    <n v="99.06"/>
    <n v="117"/>
    <s v="20-01-2025"/>
    <s v="22-01-2025"/>
    <n v="2"/>
    <n v="0.27"/>
    <n v="4200"/>
    <s v="HKD"/>
    <n v="1"/>
  </r>
  <r>
    <x v="2"/>
    <n v="2.2450000000000001"/>
    <s v="XR+"/>
    <x v="0"/>
    <n v="2"/>
    <n v="4.49"/>
    <n v="15506"/>
    <n v="3454"/>
    <n v="3000"/>
    <n v="48.7"/>
    <n v="44.21"/>
    <n v="46.3"/>
    <s v="19-01-2025"/>
    <s v="22-01-2025"/>
    <n v="3"/>
    <n v="-0.46"/>
    <n v="-7200"/>
    <s v="HKD"/>
    <n v="0"/>
  </r>
  <r>
    <x v="2"/>
    <n v="1.18"/>
    <s v="BR+(DW)"/>
    <x v="0"/>
    <n v="3"/>
    <n v="3.54"/>
    <n v="15503"/>
    <n v="4379"/>
    <n v="4000"/>
    <n v="27.65"/>
    <n v="24.11"/>
    <n v="27.8"/>
    <s v="21-01-2025"/>
    <s v="22-01-2025"/>
    <n v="1"/>
    <n v="0.04"/>
    <n v="600"/>
    <s v="HKD"/>
    <n v="1"/>
  </r>
  <r>
    <x v="2"/>
    <n v="0.57299999999999995"/>
    <s v="AH+, BR+(JEFF)"/>
    <x v="0"/>
    <n v="2"/>
    <n v="1.1499999999999999"/>
    <n v="15506"/>
    <n v="13531"/>
    <n v="14000"/>
    <n v="8.1"/>
    <n v="6.95"/>
    <n v="8.58"/>
    <s v="19-01-2025"/>
    <s v="22-01-2025"/>
    <n v="3"/>
    <n v="0.43"/>
    <n v="6720"/>
    <s v="HKD"/>
    <n v="1"/>
  </r>
  <r>
    <x v="2"/>
    <n v="1.276"/>
    <s v="AH-"/>
    <x v="1"/>
    <n v="1.5"/>
    <n v="1.91"/>
    <n v="15503"/>
    <n v="8100"/>
    <n v="8000"/>
    <n v="18.579999999999998"/>
    <n v="20.49"/>
    <n v="17.3"/>
    <s v="21-01-2025"/>
    <s v="22-01-2025"/>
    <n v="1"/>
    <n v="0.66"/>
    <n v="10240"/>
    <s v="HKD"/>
    <n v="1"/>
  </r>
  <r>
    <x v="2"/>
    <n v="6.8449999999999998"/>
    <s v="BR+(MS, citi), SPLC+"/>
    <x v="0"/>
    <n v="2"/>
    <n v="13.69"/>
    <n v="15503"/>
    <n v="1132"/>
    <n v="1100"/>
    <n v="124"/>
    <n v="110.31"/>
    <n v="124.9"/>
    <s v="21-01-2025"/>
    <s v="22-01-2025"/>
    <n v="1"/>
    <n v="0.06"/>
    <n v="990"/>
    <s v="HKD"/>
    <n v="1"/>
  </r>
  <r>
    <x v="2"/>
    <n v="2.88"/>
    <s v="BR+(citi)"/>
    <x v="0"/>
    <n v="1.5"/>
    <n v="4.32"/>
    <n v="15506"/>
    <n v="3589"/>
    <n v="3500"/>
    <n v="51.2"/>
    <n v="46.88"/>
    <n v="49.6"/>
    <s v="19-01-2025"/>
    <s v="22-01-2025"/>
    <n v="3"/>
    <n v="-0.36"/>
    <n v="-5600"/>
    <s v="HKD"/>
    <n v="0"/>
  </r>
  <r>
    <x v="2"/>
    <n v="1.5249999999999999"/>
    <s v="XR+"/>
    <x v="0"/>
    <n v="3"/>
    <n v="4.57"/>
    <n v="15506"/>
    <n v="3389"/>
    <n v="3500"/>
    <n v="28.85"/>
    <n v="24.28"/>
    <n v="25.74"/>
    <s v="22-01-2025"/>
    <s v="25-01-2025"/>
    <n v="3"/>
    <n v="-0.7"/>
    <n v="-10900.05"/>
    <s v="HKD"/>
    <n v="0"/>
  </r>
  <r>
    <x v="2"/>
    <n v="0.41199999999999998"/>
    <s v="AH-"/>
    <x v="1"/>
    <n v="1"/>
    <n v="0.41"/>
    <n v="15506"/>
    <n v="37636"/>
    <n v="35000"/>
    <n v="7.7"/>
    <n v="8.11"/>
    <n v="8.02"/>
    <s v="25-01-2025"/>
    <s v="25-01-2025"/>
    <n v="0"/>
    <n v="-0.72"/>
    <n v="-11200"/>
    <s v="HKD"/>
    <n v="0"/>
  </r>
  <r>
    <x v="2"/>
    <n v="0.63600000000000001"/>
    <s v="AH+"/>
    <x v="0"/>
    <n v="1.5"/>
    <n v="0.95"/>
    <n v="15503"/>
    <n v="16250"/>
    <n v="16000"/>
    <n v="11.16"/>
    <n v="10.210000000000001"/>
    <n v="9.85"/>
    <s v="26-01-2025"/>
    <s v="26-01-2025"/>
    <n v="0"/>
    <n v="-1.35"/>
    <n v="-20960"/>
    <s v="HKD"/>
    <n v="0"/>
  </r>
  <r>
    <x v="2"/>
    <n v="0.129"/>
    <s v="QR+"/>
    <x v="0"/>
    <n v="2"/>
    <n v="0.26"/>
    <n v="15503"/>
    <n v="60088"/>
    <n v="60000"/>
    <n v="3.52"/>
    <n v="3.26"/>
    <n v="3.24"/>
    <s v="26-01-2025"/>
    <s v="28-01-2025"/>
    <n v="2"/>
    <n v="-1.07"/>
    <n v="-16578"/>
    <s v="HKD"/>
    <n v="0"/>
  </r>
  <r>
    <x v="2"/>
    <n v="0.67600000000000005"/>
    <s v="QR+"/>
    <x v="0"/>
    <n v="2"/>
    <n v="1.35"/>
    <n v="15503"/>
    <n v="11466"/>
    <n v="11400"/>
    <n v="11.48"/>
    <n v="10.130000000000001"/>
    <n v="10.1"/>
    <s v="21-01-2025"/>
    <s v="28-01-2025"/>
    <n v="7"/>
    <n v="-1.01"/>
    <n v="-15732"/>
    <s v="HKD"/>
    <n v="0"/>
  </r>
  <r>
    <x v="2"/>
    <n v="1.08"/>
    <s v="QR+"/>
    <x v="0"/>
    <n v="2"/>
    <n v="2.16"/>
    <n v="15503"/>
    <n v="7177"/>
    <n v="8000"/>
    <n v="19.5"/>
    <n v="17.34"/>
    <n v="17.48"/>
    <s v="20-01-2025"/>
    <s v="28-01-2025"/>
    <n v="8"/>
    <n v="-1.04"/>
    <n v="-16160"/>
    <s v="HKD"/>
    <n v="0"/>
  </r>
  <r>
    <x v="2"/>
    <n v="0.128"/>
    <s v="XR+"/>
    <x v="0"/>
    <n v="2"/>
    <n v="0.26"/>
    <n v="15506"/>
    <n v="60570"/>
    <n v="60000"/>
    <n v="2.5299999999999998"/>
    <n v="2.27"/>
    <n v="2.48"/>
    <s v="19-01-2025"/>
    <s v="28-01-2025"/>
    <n v="9"/>
    <n v="-0.19"/>
    <n v="-3000"/>
    <s v="HKD"/>
    <n v="0"/>
  </r>
  <r>
    <x v="2"/>
    <n v="0.45600000000000002"/>
    <s v="BR-(CS)"/>
    <x v="1"/>
    <n v="1.5"/>
    <n v="0.68"/>
    <n v="15506"/>
    <n v="22670"/>
    <n v="23000"/>
    <n v="13.84"/>
    <n v="14.52"/>
    <n v="13.6"/>
    <s v="19-01-2025"/>
    <s v="28-01-2025"/>
    <n v="9"/>
    <n v="0.36"/>
    <n v="5520"/>
    <s v="HKD"/>
    <n v="1"/>
  </r>
  <r>
    <x v="2"/>
    <n v="7.48"/>
    <s v="QR+"/>
    <x v="0"/>
    <n v="2"/>
    <n v="14.96"/>
    <n v="15503"/>
    <n v="1036"/>
    <n v="1000"/>
    <n v="108.4"/>
    <n v="93.44"/>
    <n v="107.3"/>
    <s v="28-01-2025"/>
    <s v="28-01-2025"/>
    <n v="0"/>
    <n v="-7.0000000000000007E-2"/>
    <n v="-1100"/>
    <s v="HKD"/>
    <n v="0"/>
  </r>
  <r>
    <x v="2"/>
    <n v="2.4300000000000002"/>
    <s v="QR+"/>
    <x v="0"/>
    <n v="1.5"/>
    <n v="3.65"/>
    <n v="15503"/>
    <n v="4253"/>
    <n v="4500"/>
    <n v="29.3"/>
    <n v="25.66"/>
    <n v="25.5"/>
    <s v="26-01-2025"/>
    <s v="28-01-2025"/>
    <n v="2"/>
    <n v="-1.1000000000000001"/>
    <n v="-17100"/>
    <s v="HKD"/>
    <n v="0"/>
  </r>
  <r>
    <x v="2"/>
    <n v="0.86"/>
    <s v="BR-(MS)"/>
    <x v="1"/>
    <n v="2"/>
    <n v="1.72"/>
    <n v="15503"/>
    <n v="9013"/>
    <n v="10000"/>
    <n v="30.75"/>
    <n v="32.47"/>
    <n v="33.409999999999997"/>
    <s v="26-01-2025"/>
    <s v="28-01-2025"/>
    <n v="2"/>
    <n v="-1.72"/>
    <n v="-26600"/>
    <s v="HKD"/>
    <n v="0"/>
  </r>
  <r>
    <x v="2"/>
    <n v="17.239999999999998"/>
    <s v="AH+"/>
    <x v="0"/>
    <n v="2"/>
    <n v="34.479999999999997"/>
    <n v="15503"/>
    <n v="450"/>
    <n v="400"/>
    <n v="364.2"/>
    <n v="329.72"/>
    <n v="355.6"/>
    <s v="21-01-2025"/>
    <s v="28-01-2025"/>
    <n v="7"/>
    <n v="-0.22"/>
    <n v="-3440"/>
    <s v="HKD"/>
    <n v="0"/>
  </r>
  <r>
    <x v="2"/>
    <n v="0.48099999999999998"/>
    <s v="BR+(GS)"/>
    <x v="0"/>
    <n v="2"/>
    <n v="0.96"/>
    <n v="11506"/>
    <n v="11960"/>
    <n v="12000"/>
    <n v="3.84"/>
    <n v="2.88"/>
    <n v="3.47"/>
    <s v="22-01-2025"/>
    <s v="28-01-2025"/>
    <n v="6"/>
    <n v="-0.39"/>
    <n v="-4440"/>
    <s v="HKD"/>
    <n v="0"/>
  </r>
  <r>
    <x v="2"/>
    <n v="24"/>
    <s v="BR+(citi)"/>
    <x v="0"/>
    <n v="1"/>
    <n v="24"/>
    <n v="15506"/>
    <n v="646"/>
    <n v="600"/>
    <n v="707"/>
    <n v="683"/>
    <n v="681"/>
    <s v="25-01-2025"/>
    <s v="28-01-2025"/>
    <n v="3"/>
    <n v="-1.01"/>
    <n v="-15600"/>
    <s v="HKD"/>
    <n v="0"/>
  </r>
  <r>
    <x v="2"/>
    <n v="1.5129999999999999"/>
    <s v="BR+(MAC)"/>
    <x v="0"/>
    <n v="3"/>
    <n v="4.54"/>
    <n v="15503"/>
    <n v="3415"/>
    <n v="4000"/>
    <n v="20.399999999999999"/>
    <n v="15.86"/>
    <n v="17.48"/>
    <s v="21-01-2025"/>
    <s v="28-01-2025"/>
    <n v="7"/>
    <n v="-0.75"/>
    <n v="-11680"/>
    <s v="HKD"/>
    <n v="0"/>
  </r>
  <r>
    <x v="2"/>
    <n v="1.004"/>
    <s v="QR+"/>
    <x v="0"/>
    <n v="2"/>
    <n v="2.0099999999999998"/>
    <n v="15503"/>
    <n v="7721"/>
    <n v="7750"/>
    <n v="20.399999999999999"/>
    <n v="18.39"/>
    <n v="23.2"/>
    <s v="27-01-2025"/>
    <s v="28-01-2025"/>
    <n v="1"/>
    <n v="1.4"/>
    <n v="21700"/>
    <s v="HKD"/>
    <n v="1"/>
  </r>
  <r>
    <x v="3"/>
    <n v="503"/>
    <s v="hedge"/>
    <x v="1"/>
    <n v="1"/>
    <n v="503"/>
    <n v="15506"/>
    <n v="31"/>
    <n v="50"/>
    <n v="29884"/>
    <n v="30387"/>
    <n v="28748"/>
    <s v="26-01-2025"/>
    <s v="28-01-2025"/>
    <n v="2"/>
    <n v="3.66"/>
    <n v="56800"/>
    <s v="HKD"/>
    <n v="1"/>
  </r>
  <r>
    <x v="4"/>
    <n v="17.760000000000002"/>
    <s v="2dt"/>
    <x v="0"/>
    <n v="2"/>
    <n v="35.520000000000003"/>
    <n v="18226"/>
    <n v="513"/>
    <n v="513"/>
    <n v="688.8"/>
    <n v="653.28"/>
    <n v="635"/>
    <s v="04-01-2021"/>
    <s v="05-01-2021"/>
    <n v="1"/>
    <n v="-1.51"/>
    <n v="-27599.4"/>
    <s v="DKK"/>
    <n v="0"/>
  </r>
  <r>
    <x v="5"/>
    <n v="1.079"/>
    <s v="BR+(GS)"/>
    <x v="0"/>
    <n v="2"/>
    <n v="2.16"/>
    <n v="2433"/>
    <n v="1127"/>
    <n v="1127"/>
    <n v="53.48"/>
    <n v="51.32"/>
    <n v="54.18"/>
    <s v="07-01-2021"/>
    <s v="08-01-2021"/>
    <n v="1"/>
    <n v="0.32"/>
    <n v="788.9"/>
    <s v="EUR"/>
    <n v="1"/>
  </r>
  <r>
    <x v="5"/>
    <n v="5.39"/>
    <s v="BR+(citi)"/>
    <x v="0"/>
    <n v="3"/>
    <n v="16.170000000000002"/>
    <n v="2448"/>
    <n v="151"/>
    <n v="151"/>
    <n v="135.5"/>
    <n v="119.33"/>
    <n v="135.55000000000001"/>
    <s v="05-01-2021"/>
    <s v="08-01-2021"/>
    <n v="3"/>
    <n v="0"/>
    <n v="7.55"/>
    <s v="EUR"/>
    <n v="1"/>
  </r>
  <r>
    <x v="5"/>
    <n v="0.2555"/>
    <s v="XR+"/>
    <x v="0"/>
    <n v="2"/>
    <n v="0.51"/>
    <n v="2433"/>
    <n v="4761"/>
    <n v="4761"/>
    <n v="15.22"/>
    <n v="14.71"/>
    <n v="15.2"/>
    <s v="07-01-2021"/>
    <s v="08-01-2021"/>
    <n v="1"/>
    <n v="-0.05"/>
    <n v="-119.03"/>
    <s v="EUR"/>
    <n v="0"/>
  </r>
  <r>
    <x v="5"/>
    <n v="2.46"/>
    <s v="XR+(MF)"/>
    <x v="0"/>
    <n v="1.5"/>
    <n v="3.69"/>
    <n v="2448"/>
    <n v="663"/>
    <n v="663"/>
    <n v="63.6"/>
    <n v="59.91"/>
    <n v="66.099999999999994"/>
    <s v="05-01-2021"/>
    <s v="08-01-2021"/>
    <n v="3"/>
    <n v="0.68"/>
    <n v="1657.5"/>
    <s v="EUR"/>
    <n v="1"/>
  </r>
  <r>
    <x v="6"/>
    <n v="4.51"/>
    <s v="BR-(CS)"/>
    <x v="1"/>
    <n v="3"/>
    <n v="13.53"/>
    <n v="220297"/>
    <n v="16282"/>
    <n v="16268"/>
    <n v="143.29"/>
    <n v="156.82"/>
    <n v="148.9"/>
    <s v="06-01-2021"/>
    <s v="08-01-2021"/>
    <n v="2"/>
    <n v="-0.41"/>
    <n v="-91263.48"/>
    <s v="GBp"/>
    <n v="0"/>
  </r>
  <r>
    <x v="5"/>
    <n v="3.35"/>
    <s v="AH+"/>
    <x v="0"/>
    <n v="2"/>
    <n v="6.7"/>
    <n v="2856"/>
    <n v="426"/>
    <n v="426"/>
    <n v="65.8"/>
    <n v="59.1"/>
    <n v="64.599999999999994"/>
    <s v="08-01-2021"/>
    <s v="08-01-2021"/>
    <n v="0"/>
    <n v="-0.18"/>
    <n v="-511.2"/>
    <s v="EUR"/>
    <n v="0"/>
  </r>
  <r>
    <x v="7"/>
    <n v="13.46"/>
    <s v="QR+"/>
    <x v="0"/>
    <n v="2"/>
    <n v="26.92"/>
    <n v="24500"/>
    <n v="910"/>
    <n v="910"/>
    <n v="435"/>
    <n v="408.08"/>
    <n v="448.2"/>
    <s v="07-01-2021"/>
    <s v="08-01-2021"/>
    <n v="1"/>
    <n v="0.49"/>
    <n v="12012"/>
    <s v="SEK"/>
    <n v="1"/>
  </r>
  <r>
    <x v="8"/>
    <n v="0.97699999999999998"/>
    <s v="AH-"/>
    <x v="1"/>
    <n v="2"/>
    <n v="1.95"/>
    <n v="2635"/>
    <n v="1349"/>
    <n v="1349"/>
    <n v="52"/>
    <n v="53.95"/>
    <n v="52.54"/>
    <s v="07-01-2021"/>
    <s v="08-01-2021"/>
    <n v="1"/>
    <n v="-0.28000000000000003"/>
    <n v="-728.46"/>
    <s v="CHF"/>
    <n v="0"/>
  </r>
  <r>
    <x v="6"/>
    <n v="19.48"/>
    <s v="QR+"/>
    <x v="0"/>
    <n v="3"/>
    <n v="58.44"/>
    <n v="258169"/>
    <n v="4418"/>
    <n v="4418"/>
    <n v="451.8"/>
    <n v="393.36"/>
    <n v="435"/>
    <s v="08-01-2021"/>
    <s v="08-01-2021"/>
    <n v="0"/>
    <n v="-0.28999999999999998"/>
    <n v="-74222.399999999994"/>
    <s v="GBp"/>
    <n v="0"/>
  </r>
  <r>
    <x v="9"/>
    <n v="3.14"/>
    <s v="QR+"/>
    <x v="0"/>
    <n v="2"/>
    <n v="6.28"/>
    <n v="2856"/>
    <n v="455"/>
    <n v="455"/>
    <n v="157.69999999999999"/>
    <n v="151.41999999999999"/>
    <n v="148.5"/>
    <s v="08-01-2021"/>
    <s v="08-01-2021"/>
    <n v="0"/>
    <n v="-1.47"/>
    <n v="-4186"/>
    <s v="EUR"/>
    <n v="0"/>
  </r>
  <r>
    <x v="5"/>
    <n v="3.34"/>
    <s v="AH+"/>
    <x v="0"/>
    <n v="2"/>
    <n v="6.68"/>
    <n v="2433"/>
    <n v="364"/>
    <n v="364"/>
    <n v="120"/>
    <n v="113.32"/>
    <n v="121.25"/>
    <s v="07-01-2021"/>
    <s v="08-01-2021"/>
    <n v="1"/>
    <n v="0.19"/>
    <n v="455"/>
    <s v="EUR"/>
    <n v="1"/>
  </r>
  <r>
    <x v="8"/>
    <n v="4.74"/>
    <s v="xr+"/>
    <x v="0"/>
    <n v="2"/>
    <n v="9.48"/>
    <n v="3101"/>
    <n v="327"/>
    <n v="327"/>
    <n v="200"/>
    <n v="190.52"/>
    <n v="205.5"/>
    <s v="08-01-2021"/>
    <s v="12-01-2021"/>
    <n v="4"/>
    <n v="0.57999999999999996"/>
    <n v="1798.5"/>
    <s v="CHF"/>
    <n v="1"/>
  </r>
  <r>
    <x v="6"/>
    <n v="34.700000000000003"/>
    <s v="QR+"/>
    <x v="0"/>
    <n v="2"/>
    <n v="69.400000000000006"/>
    <n v="259202"/>
    <n v="3735"/>
    <n v="3735"/>
    <n v="920.12"/>
    <n v="850.72"/>
    <n v="858"/>
    <s v="11-01-2021"/>
    <s v="12-01-2021"/>
    <n v="1"/>
    <n v="-0.9"/>
    <n v="-232018.2"/>
    <s v="GBp"/>
    <n v="0"/>
  </r>
  <r>
    <x v="5"/>
    <n v="5.82"/>
    <s v="ah+"/>
    <x v="0"/>
    <n v="2"/>
    <n v="11.64"/>
    <n v="2450"/>
    <n v="210"/>
    <n v="210"/>
    <n v="82"/>
    <n v="70.36"/>
    <n v="87.8"/>
    <s v="04-01-2021"/>
    <s v="12-01-2021"/>
    <n v="8"/>
    <n v="0.5"/>
    <n v="1218"/>
    <s v="EUR"/>
    <n v="1"/>
  </r>
  <r>
    <x v="4"/>
    <n v="22.98"/>
    <s v="QR+"/>
    <x v="0"/>
    <n v="2"/>
    <n v="45.96"/>
    <n v="21368"/>
    <n v="465"/>
    <n v="465"/>
    <n v="641.65"/>
    <n v="595.69000000000005"/>
    <n v="610.6"/>
    <s v="11-01-2021"/>
    <s v="12-01-2021"/>
    <n v="1"/>
    <n v="-0.68"/>
    <n v="-14436.86"/>
    <s v="DKK"/>
    <n v="0"/>
  </r>
  <r>
    <x v="6"/>
    <n v="19.149999999999999"/>
    <s v="QR+"/>
    <x v="0"/>
    <n v="2"/>
    <n v="38.299999999999997"/>
    <n v="258284"/>
    <n v="6744"/>
    <n v="6744"/>
    <n v="467.5"/>
    <n v="429.2"/>
    <n v="468.7"/>
    <s v="12-01-2021"/>
    <s v="12-01-2021"/>
    <n v="0"/>
    <n v="0.03"/>
    <n v="8092.8"/>
    <s v="GBp"/>
    <n v="1"/>
  </r>
  <r>
    <x v="9"/>
    <n v="0.86499999999999999"/>
    <s v="QR+"/>
    <x v="0"/>
    <n v="2"/>
    <n v="1.73"/>
    <n v="2433"/>
    <n v="1406"/>
    <n v="1406"/>
    <n v="42.6"/>
    <n v="40.869999999999997"/>
    <n v="43"/>
    <s v="07-01-2021"/>
    <s v="12-01-2021"/>
    <n v="5"/>
    <n v="0.23"/>
    <n v="562.4"/>
    <s v="EUR"/>
    <n v="1"/>
  </r>
  <r>
    <x v="5"/>
    <n v="0.85"/>
    <s v="TA"/>
    <x v="0"/>
    <n v="2"/>
    <n v="1.7"/>
    <n v="2000"/>
    <n v="1176"/>
    <n v="1100"/>
    <n v="43.97"/>
    <n v="42.27"/>
    <n v="43.61"/>
    <s v="12-01-2021"/>
    <s v="12-01-2021"/>
    <n v="0"/>
    <n v="-0.2"/>
    <n v="-390.5"/>
    <s v="EUR"/>
    <n v="0"/>
  </r>
  <r>
    <x v="5"/>
    <n v="0.71950000000000003"/>
    <s v="BR+(MF)"/>
    <x v="0"/>
    <n v="2"/>
    <n v="1.44"/>
    <n v="2432"/>
    <n v="1690"/>
    <n v="2258"/>
    <n v="43.49"/>
    <n v="42.05"/>
    <n v="43.95"/>
    <s v="06-01-2021"/>
    <s v="12-01-2021"/>
    <n v="6"/>
    <n v="0.43"/>
    <n v="1055.3900000000001"/>
    <s v="EUR"/>
    <n v="1"/>
  </r>
  <r>
    <x v="9"/>
    <n v="1.78"/>
    <s v="QR+"/>
    <x v="0"/>
    <n v="2"/>
    <n v="3.56"/>
    <n v="2856"/>
    <n v="802"/>
    <n v="802"/>
    <n v="74"/>
    <n v="70.44"/>
    <n v="75.2"/>
    <s v="08-01-2021"/>
    <s v="12-01-2021"/>
    <n v="4"/>
    <n v="0.34"/>
    <n v="962.4"/>
    <s v="EUR"/>
    <n v="1"/>
  </r>
  <r>
    <x v="5"/>
    <n v="1.49"/>
    <s v="QR+"/>
    <x v="0"/>
    <n v="2"/>
    <n v="2.98"/>
    <n v="2871"/>
    <n v="964"/>
    <n v="964"/>
    <n v="43.13"/>
    <n v="40.15"/>
    <n v="41.51"/>
    <s v="11-01-2021"/>
    <s v="12-01-2021"/>
    <n v="1"/>
    <n v="-0.54"/>
    <n v="-1561.68"/>
    <s v="EUR"/>
    <n v="0"/>
  </r>
  <r>
    <x v="10"/>
    <n v="0.52800000000000002"/>
    <s v="CIR+(KP)"/>
    <x v="0"/>
    <n v="2"/>
    <n v="1.06"/>
    <n v="2433"/>
    <n v="2304"/>
    <n v="2304"/>
    <n v="13.56"/>
    <n v="12.5"/>
    <n v="14.54"/>
    <s v="07-01-2021"/>
    <s v="12-01-2021"/>
    <n v="5"/>
    <n v="0.93"/>
    <n v="2257.92"/>
    <s v="EUR"/>
    <n v="1"/>
  </r>
  <r>
    <x v="3"/>
    <n v="51.9"/>
    <s v="hedge"/>
    <x v="1"/>
    <n v="1.5"/>
    <n v="77.849999999999994"/>
    <n v="2871"/>
    <n v="37"/>
    <n v="40"/>
    <n v="3622"/>
    <n v="3699.85"/>
    <n v="3614"/>
    <s v="11-01-2021"/>
    <s v="12-01-2021"/>
    <n v="1"/>
    <n v="0.11"/>
    <n v="320"/>
    <s v="EUR"/>
    <n v="1"/>
  </r>
  <r>
    <x v="4"/>
    <n v="45.1"/>
    <s v="ah+"/>
    <x v="0"/>
    <n v="2"/>
    <n v="90.2"/>
    <n v="18226"/>
    <n v="202"/>
    <n v="202"/>
    <n v="1445"/>
    <n v="1354.8"/>
    <n v="1425.5"/>
    <s v="04-01-2021"/>
    <s v="12-01-2021"/>
    <n v="8"/>
    <n v="-0.22"/>
    <n v="-3939"/>
    <s v="DKK"/>
    <n v="0"/>
  </r>
  <r>
    <x v="9"/>
    <n v="0.36349999999999999"/>
    <s v="AH-"/>
    <x v="1"/>
    <n v="3"/>
    <n v="1.0900000000000001"/>
    <n v="2865"/>
    <n v="2627"/>
    <n v="2627"/>
    <n v="16.95"/>
    <n v="18.04"/>
    <n v="17.61"/>
    <s v="13-01-2021"/>
    <s v="13-01-2021"/>
    <n v="0"/>
    <n v="-0.61"/>
    <n v="-1740.12"/>
    <s v="EUR"/>
    <n v="0"/>
  </r>
  <r>
    <x v="9"/>
    <n v="0.34460000000000002"/>
    <s v="AH+"/>
    <x v="0"/>
    <n v="1.5"/>
    <n v="0.52"/>
    <n v="2856"/>
    <n v="5525"/>
    <n v="5525"/>
    <n v="9.35"/>
    <n v="8.83"/>
    <n v="10"/>
    <s v="08-01-2021"/>
    <s v="13-01-2021"/>
    <n v="5"/>
    <n v="1.26"/>
    <n v="3591.25"/>
    <s v="EUR"/>
    <n v="1"/>
  </r>
  <r>
    <x v="6"/>
    <n v="7.84"/>
    <s v="QR+"/>
    <x v="0"/>
    <n v="2"/>
    <n v="15.68"/>
    <n v="258284"/>
    <n v="16472"/>
    <n v="16472"/>
    <n v="287.7"/>
    <n v="272.02"/>
    <n v="282.89999999999998"/>
    <s v="12-01-2021"/>
    <s v="13-01-2021"/>
    <n v="1"/>
    <n v="-0.31"/>
    <n v="-79065.600000000006"/>
    <s v="GBp"/>
    <n v="0"/>
  </r>
  <r>
    <x v="5"/>
    <n v="6.87"/>
    <s v="BR-(citi)"/>
    <x v="1"/>
    <n v="2"/>
    <n v="13.74"/>
    <n v="2871"/>
    <n v="209"/>
    <n v="209"/>
    <n v="206.5"/>
    <n v="220.24"/>
    <n v="205.8"/>
    <s v="11-01-2021"/>
    <s v="13-01-2021"/>
    <n v="2"/>
    <n v="0.05"/>
    <n v="146.30000000000001"/>
    <s v="EUR"/>
    <n v="1"/>
  </r>
  <r>
    <x v="8"/>
    <n v="6.04"/>
    <s v="BR+(UBS)"/>
    <x v="0"/>
    <n v="2"/>
    <n v="12.08"/>
    <n v="3100"/>
    <n v="257"/>
    <n v="257"/>
    <n v="313.10000000000002"/>
    <n v="301.02"/>
    <n v="312"/>
    <s v="13-01-2021"/>
    <s v="13-01-2021"/>
    <n v="0"/>
    <n v="-0.09"/>
    <n v="-282.7"/>
    <s v="CHF"/>
    <n v="0"/>
  </r>
  <r>
    <x v="10"/>
    <n v="0.84099999999999997"/>
    <s v="QR+"/>
    <x v="0"/>
    <n v="2"/>
    <n v="1.68"/>
    <n v="2856"/>
    <n v="1698"/>
    <n v="1698"/>
    <n v="33.799999999999997"/>
    <n v="32.119999999999997"/>
    <n v="33.67"/>
    <s v="08-01-2021"/>
    <s v="13-01-2021"/>
    <n v="5"/>
    <n v="-0.08"/>
    <n v="-220.74"/>
    <s v="EUR"/>
    <n v="0"/>
  </r>
  <r>
    <x v="8"/>
    <n v="20.239999999999998"/>
    <s v="BR-(MF)"/>
    <x v="1"/>
    <n v="2"/>
    <n v="40.479999999999997"/>
    <n v="3106"/>
    <n v="77"/>
    <n v="77"/>
    <n v="998.2"/>
    <n v="1038.68"/>
    <n v="1015"/>
    <s v="11-01-2021"/>
    <s v="13-01-2021"/>
    <n v="2"/>
    <n v="-0.42"/>
    <n v="-1293.5999999999999"/>
    <s v="CHF"/>
    <n v="0"/>
  </r>
  <r>
    <x v="8"/>
    <n v="3.7549999999999999"/>
    <s v="QR++"/>
    <x v="0"/>
    <n v="2"/>
    <n v="7.51"/>
    <n v="3100"/>
    <n v="413"/>
    <n v="413"/>
    <n v="112.25"/>
    <n v="104.74"/>
    <n v="114.36"/>
    <s v="13-01-2021"/>
    <s v="13-01-2021"/>
    <n v="0"/>
    <n v="0.28000000000000003"/>
    <n v="871.55"/>
    <s v="CHF"/>
    <n v="1"/>
  </r>
  <r>
    <x v="6"/>
    <n v="30.35"/>
    <s v="QR+"/>
    <x v="0"/>
    <n v="2"/>
    <n v="60.7"/>
    <n v="258284"/>
    <n v="4255"/>
    <n v="4255"/>
    <n v="826"/>
    <n v="765.3"/>
    <n v="785"/>
    <s v="12-01-2021"/>
    <s v="13-01-2021"/>
    <n v="1"/>
    <n v="-0.68"/>
    <n v="-174455"/>
    <s v="GBp"/>
    <n v="0"/>
  </r>
  <r>
    <x v="11"/>
    <n v="2.8919999999999999"/>
    <s v="QR++"/>
    <x v="0"/>
    <n v="2"/>
    <n v="5.78"/>
    <n v="2865"/>
    <n v="495"/>
    <n v="495"/>
    <n v="101.5"/>
    <n v="95.72"/>
    <n v="97.09"/>
    <s v="13-01-2021"/>
    <s v="13-01-2021"/>
    <n v="0"/>
    <n v="-0.76"/>
    <n v="-2185.4299999999998"/>
    <s v="EUR"/>
    <n v="0"/>
  </r>
  <r>
    <x v="6"/>
    <n v="224.4"/>
    <s v="QR++"/>
    <x v="0"/>
    <n v="2"/>
    <n v="448.8"/>
    <n v="255960"/>
    <n v="570"/>
    <n v="570"/>
    <n v="5402"/>
    <n v="4953.2"/>
    <n v="4836"/>
    <s v="13-01-2021"/>
    <s v="15-01-2021"/>
    <n v="2"/>
    <n v="-1.26"/>
    <n v="-322620"/>
    <s v="GBp"/>
    <n v="0"/>
  </r>
  <r>
    <x v="10"/>
    <n v="0.317"/>
    <s v="QR+"/>
    <x v="0"/>
    <n v="2"/>
    <n v="0.63"/>
    <n v="2879"/>
    <n v="4541"/>
    <n v="4541"/>
    <n v="18.16"/>
    <n v="17.52"/>
    <n v="18.41"/>
    <s v="12-01-2021"/>
    <s v="15-01-2021"/>
    <n v="3"/>
    <n v="0.4"/>
    <n v="1157.95"/>
    <s v="EUR"/>
    <n v="1"/>
  </r>
  <r>
    <x v="5"/>
    <n v="1.617"/>
    <s v="BR+(MF)"/>
    <x v="0"/>
    <n v="2"/>
    <n v="3.23"/>
    <n v="2865"/>
    <n v="886"/>
    <n v="886"/>
    <n v="68.03"/>
    <n v="64.8"/>
    <n v="67.290000000000006"/>
    <s v="13-01-2021"/>
    <s v="15-01-2021"/>
    <n v="2"/>
    <n v="-0.23"/>
    <n v="-655.64"/>
    <s v="EUR"/>
    <n v="0"/>
  </r>
  <r>
    <x v="6"/>
    <n v="11.65"/>
    <s v="QR+, G+"/>
    <x v="0"/>
    <n v="2"/>
    <n v="23.3"/>
    <n v="256485"/>
    <n v="11008"/>
    <n v="11008"/>
    <n v="370"/>
    <n v="346.7"/>
    <n v="338.2"/>
    <s v="14-01-2021"/>
    <s v="15-01-2021"/>
    <n v="1"/>
    <n v="-1.36"/>
    <n v="-350054.40000000002"/>
    <s v="GBp"/>
    <n v="0"/>
  </r>
  <r>
    <x v="8"/>
    <n v="5.26"/>
    <s v="QR+"/>
    <x v="0"/>
    <n v="3"/>
    <n v="15.78"/>
    <n v="3107"/>
    <n v="197"/>
    <n v="197"/>
    <n v="191.6"/>
    <n v="175.82"/>
    <n v="196.6"/>
    <s v="14-01-2021"/>
    <s v="15-01-2021"/>
    <n v="1"/>
    <n v="0.32"/>
    <n v="985"/>
    <s v="CHF"/>
    <n v="1"/>
  </r>
  <r>
    <x v="6"/>
    <n v="89.6"/>
    <s v="QR+"/>
    <x v="0"/>
    <n v="2"/>
    <n v="179.2"/>
    <n v="256485"/>
    <n v="1431"/>
    <n v="1431"/>
    <n v="3578"/>
    <n v="3398.8"/>
    <n v="3570"/>
    <s v="14-01-2021"/>
    <s v="15-01-2021"/>
    <n v="1"/>
    <n v="-0.04"/>
    <n v="-11448"/>
    <s v="GBp"/>
    <n v="0"/>
  </r>
  <r>
    <x v="5"/>
    <n v="0.91900000000000004"/>
    <s v="QR++"/>
    <x v="0"/>
    <n v="2"/>
    <n v="1.84"/>
    <n v="2865"/>
    <n v="1559"/>
    <n v="1159"/>
    <n v="42.05"/>
    <n v="40.21"/>
    <n v="42.7"/>
    <s v="13-01-2021"/>
    <s v="15-01-2021"/>
    <n v="2"/>
    <n v="0.26"/>
    <n v="753.35"/>
    <s v="EUR"/>
    <n v="1"/>
  </r>
  <r>
    <x v="5"/>
    <n v="1.345"/>
    <s v="BR+(DB)"/>
    <x v="0"/>
    <n v="2"/>
    <n v="2.69"/>
    <n v="2865"/>
    <n v="1065"/>
    <n v="1065"/>
    <n v="32.19"/>
    <n v="29.5"/>
    <n v="30.63"/>
    <s v="13-01-2021"/>
    <s v="15-01-2021"/>
    <n v="2"/>
    <n v="-0.57999999999999996"/>
    <n v="-1661.4"/>
    <s v="EUR"/>
    <n v="0"/>
  </r>
  <r>
    <x v="9"/>
    <n v="1.0369999999999999"/>
    <s v="QR+"/>
    <x v="0"/>
    <n v="2"/>
    <n v="2.0699999999999998"/>
    <n v="2865"/>
    <n v="1381"/>
    <n v="1381"/>
    <n v="31.39"/>
    <n v="29.32"/>
    <n v="30.92"/>
    <s v="15-01-2021"/>
    <s v="15-01-2021"/>
    <n v="0"/>
    <n v="-0.23"/>
    <n v="-649.07000000000005"/>
    <s v="EUR"/>
    <n v="0"/>
  </r>
  <r>
    <x v="8"/>
    <n v="9.4600000000000009"/>
    <s v="QR+"/>
    <x v="0"/>
    <n v="3"/>
    <n v="28.38"/>
    <n v="3107"/>
    <n v="109"/>
    <n v="109"/>
    <n v="600"/>
    <n v="571.62"/>
    <n v="559.20000000000005"/>
    <s v="14-01-2021"/>
    <s v="15-01-2021"/>
    <n v="1"/>
    <n v="-1.43"/>
    <n v="-4447.2"/>
    <s v="CHF"/>
    <n v="0"/>
  </r>
  <r>
    <x v="5"/>
    <n v="0.87150000000000005"/>
    <s v="xr+"/>
    <x v="0"/>
    <n v="2"/>
    <n v="1.74"/>
    <n v="2856"/>
    <n v="1639"/>
    <n v="1639"/>
    <n v="33.18"/>
    <n v="31.44"/>
    <n v="33.67"/>
    <s v="08-01-2021"/>
    <s v="15-01-2021"/>
    <n v="7"/>
    <n v="0.28000000000000003"/>
    <n v="803.11"/>
    <s v="EUR"/>
    <n v="1"/>
  </r>
  <r>
    <x v="12"/>
    <n v="0.307"/>
    <s v="Q++"/>
    <x v="0"/>
    <n v="2"/>
    <n v="0.61"/>
    <n v="2865"/>
    <n v="4666"/>
    <n v="4666"/>
    <n v="15"/>
    <n v="14.39"/>
    <n v="14.82"/>
    <s v="13-01-2021"/>
    <s v="15-01-2021"/>
    <n v="2"/>
    <n v="-0.28999999999999998"/>
    <n v="-839.88"/>
    <s v="EUR"/>
    <n v="0"/>
  </r>
  <r>
    <x v="13"/>
    <n v="9.2799999999999994"/>
    <s v="G+"/>
    <x v="0"/>
    <n v="3"/>
    <n v="27.84"/>
    <n v="29813"/>
    <n v="1071"/>
    <n v="1071"/>
    <n v="117.6"/>
    <n v="89.76"/>
    <n v="117"/>
    <s v="12-01-2021"/>
    <s v="15-01-2021"/>
    <n v="3"/>
    <n v="-0.02"/>
    <n v="-642.6"/>
    <s v="NOK"/>
    <n v="0"/>
  </r>
  <r>
    <x v="7"/>
    <n v="3.4660000000000002"/>
    <s v="QR+"/>
    <x v="0"/>
    <n v="2"/>
    <n v="6.93"/>
    <n v="29014"/>
    <n v="4186"/>
    <n v="4186"/>
    <n v="105.6"/>
    <n v="98.67"/>
    <n v="102.65"/>
    <s v="12-01-2021"/>
    <s v="15-01-2021"/>
    <n v="3"/>
    <n v="-0.43"/>
    <n v="-12348.7"/>
    <s v="SEK"/>
    <n v="0"/>
  </r>
  <r>
    <x v="4"/>
    <n v="55"/>
    <s v="QR--"/>
    <x v="1"/>
    <n v="2"/>
    <n v="110"/>
    <n v="21315"/>
    <n v="194"/>
    <n v="129"/>
    <n v="1165"/>
    <n v="1275"/>
    <n v="1171.5"/>
    <s v="13-01-2021"/>
    <s v="15-01-2021"/>
    <n v="2"/>
    <n v="-0.04"/>
    <n v="-838.5"/>
    <s v="DKK"/>
    <n v="0"/>
  </r>
  <r>
    <x v="6"/>
    <n v="14.72"/>
    <s v="BR-(investec)"/>
    <x v="1"/>
    <n v="2"/>
    <n v="29.44"/>
    <n v="255885"/>
    <n v="8692"/>
    <n v="9000"/>
    <n v="438.12"/>
    <n v="467.56"/>
    <n v="445.8"/>
    <s v="13-01-2021"/>
    <s v="15-01-2021"/>
    <n v="2"/>
    <n v="-0.27"/>
    <n v="-69120"/>
    <s v="GBp"/>
    <n v="0"/>
  </r>
  <r>
    <x v="5"/>
    <n v="0.33250000000000002"/>
    <s v="AH-"/>
    <x v="1"/>
    <n v="2"/>
    <n v="0.67"/>
    <n v="2865"/>
    <n v="4308"/>
    <n v="4308"/>
    <n v="13.47"/>
    <n v="14.14"/>
    <n v="13.39"/>
    <s v="13-01-2021"/>
    <s v="15-01-2021"/>
    <n v="2"/>
    <n v="0.12"/>
    <n v="344.64"/>
    <s v="EUR"/>
    <n v="1"/>
  </r>
  <r>
    <x v="5"/>
    <n v="6.82"/>
    <s v="QR+"/>
    <x v="0"/>
    <n v="2"/>
    <n v="13.64"/>
    <n v="2871"/>
    <n v="211"/>
    <n v="211"/>
    <n v="155.4"/>
    <n v="141.76"/>
    <n v="154.6"/>
    <s v="11-01-2021"/>
    <s v="15-01-2021"/>
    <n v="4"/>
    <n v="-0.06"/>
    <n v="-168.8"/>
    <s v="EUR"/>
    <n v="0"/>
  </r>
  <r>
    <x v="8"/>
    <n v="3.18"/>
    <s v="QR+"/>
    <x v="0"/>
    <n v="3"/>
    <n v="9.5399999999999991"/>
    <n v="3107"/>
    <n v="326"/>
    <n v="326"/>
    <n v="105.8"/>
    <n v="96.26"/>
    <n v="103"/>
    <s v="14-01-2021"/>
    <s v="15-01-2021"/>
    <n v="1"/>
    <n v="-0.28999999999999998"/>
    <n v="-912.8"/>
    <s v="CHF"/>
    <n v="0"/>
  </r>
  <r>
    <x v="6"/>
    <n v="5.7"/>
    <s v="TA-"/>
    <x v="1"/>
    <n v="3"/>
    <n v="17.100000000000001"/>
    <n v="256485"/>
    <n v="14999"/>
    <n v="14999"/>
    <n v="242"/>
    <n v="259.10000000000002"/>
    <n v="241.6"/>
    <s v="14-01-2021"/>
    <s v="15-01-2021"/>
    <n v="1"/>
    <n v="0.02"/>
    <n v="5999.6"/>
    <s v="GBp"/>
    <n v="1"/>
  </r>
  <r>
    <x v="10"/>
    <n v="0.63600000000000001"/>
    <s v="CIR(KP)"/>
    <x v="0"/>
    <n v="2"/>
    <n v="1.27"/>
    <n v="2879"/>
    <n v="2263"/>
    <n v="2304"/>
    <n v="14.52"/>
    <n v="13.25"/>
    <n v="14.54"/>
    <s v="13-01-2021"/>
    <s v="15-01-2021"/>
    <n v="2"/>
    <n v="0.02"/>
    <n v="46.08"/>
    <s v="EUR"/>
    <n v="1"/>
  </r>
  <r>
    <x v="4"/>
    <n v="58.3"/>
    <s v="XR-"/>
    <x v="1"/>
    <n v="2"/>
    <n v="116.6"/>
    <n v="21315"/>
    <n v="183"/>
    <n v="183"/>
    <n v="1408"/>
    <n v="1524.6"/>
    <n v="1363"/>
    <s v="13-01-2021"/>
    <s v="15-01-2021"/>
    <n v="2"/>
    <n v="0.39"/>
    <n v="8235"/>
    <s v="DKK"/>
    <n v="1"/>
  </r>
  <r>
    <x v="5"/>
    <n v="0.51100000000000001"/>
    <s v="QR-"/>
    <x v="1"/>
    <n v="3"/>
    <n v="1.53"/>
    <n v="2898"/>
    <n v="1890"/>
    <n v="1890"/>
    <n v="19.3"/>
    <n v="20.83"/>
    <n v="20.52"/>
    <s v="18-01-2021"/>
    <s v="18-01-2021"/>
    <n v="0"/>
    <n v="-0.8"/>
    <n v="-2309.58"/>
    <s v="EUR"/>
    <n v="0"/>
  </r>
  <r>
    <x v="9"/>
    <n v="0.29149999999999998"/>
    <s v="AH+"/>
    <x v="0"/>
    <n v="2"/>
    <n v="0.57999999999999996"/>
    <n v="2898"/>
    <n v="4971"/>
    <n v="4971"/>
    <n v="5.33"/>
    <n v="4.75"/>
    <n v="4.93"/>
    <s v="18-01-2021"/>
    <s v="19-01-2021"/>
    <n v="1"/>
    <n v="-0.69"/>
    <n v="-1988.4"/>
    <s v="EUR"/>
    <n v="0"/>
  </r>
  <r>
    <x v="9"/>
    <n v="0.88839999999999997"/>
    <s v="2dt"/>
    <x v="0"/>
    <n v="2"/>
    <n v="1.78"/>
    <n v="2898"/>
    <n v="1631"/>
    <n v="1631"/>
    <n v="8.7200000000000006"/>
    <n v="6.94"/>
    <n v="12.08"/>
    <s v="18-01-2021"/>
    <s v="19-01-2021"/>
    <n v="1"/>
    <n v="1.89"/>
    <n v="5486.85"/>
    <s v="EUR"/>
    <n v="1"/>
  </r>
  <r>
    <x v="6"/>
    <n v="74"/>
    <s v="QR+"/>
    <x v="0"/>
    <n v="2"/>
    <n v="148"/>
    <n v="257683"/>
    <n v="1741"/>
    <n v="1741"/>
    <n v="2789"/>
    <n v="2641"/>
    <n v="2679"/>
    <s v="19-01-2021"/>
    <s v="19-01-2021"/>
    <n v="0"/>
    <n v="-0.74"/>
    <n v="-191510"/>
    <s v="GBp"/>
    <n v="0"/>
  </r>
  <r>
    <x v="8"/>
    <n v="2.6"/>
    <s v="QR++(recon)"/>
    <x v="0"/>
    <n v="1.5"/>
    <n v="3.9"/>
    <n v="2900"/>
    <n v="744"/>
    <n v="590"/>
    <n v="96.56"/>
    <n v="92.66"/>
    <n v="92.45"/>
    <s v="19-01-2021"/>
    <s v="19-01-2021"/>
    <n v="0"/>
    <n v="-0.84"/>
    <n v="-2423.7800000000002"/>
    <s v="CHF"/>
    <n v="0"/>
  </r>
  <r>
    <x v="7"/>
    <n v="1.85"/>
    <s v="QR+"/>
    <x v="0"/>
    <n v="3"/>
    <n v="5.55"/>
    <n v="29413"/>
    <n v="5300"/>
    <n v="5300"/>
    <n v="68.650000000000006"/>
    <n v="63.1"/>
    <n v="68.05"/>
    <s v="18-01-2021"/>
    <s v="19-01-2021"/>
    <n v="1"/>
    <n v="-0.11"/>
    <n v="-3180"/>
    <s v="SEK"/>
    <n v="0"/>
  </r>
  <r>
    <x v="4"/>
    <n v="55"/>
    <e v="#NAME?"/>
    <x v="1"/>
    <n v="6"/>
    <n v="330"/>
    <n v="21315"/>
    <n v="65"/>
    <n v="65"/>
    <n v="1165"/>
    <n v="1495"/>
    <n v="1193.5"/>
    <s v="15-01-2021"/>
    <s v="19-01-2021"/>
    <n v="4"/>
    <n v="-0.09"/>
    <n v="-1852.5"/>
    <s v="DKK"/>
    <n v="0"/>
  </r>
  <r>
    <x v="8"/>
    <n v="20.75"/>
    <s v="QR+"/>
    <x v="0"/>
    <n v="2"/>
    <n v="41.5"/>
    <n v="3100"/>
    <n v="75"/>
    <n v="75"/>
    <n v="1035"/>
    <n v="993.5"/>
    <n v="1050"/>
    <s v="15-01-2021"/>
    <s v="19-01-2021"/>
    <n v="4"/>
    <n v="0.36"/>
    <n v="1125"/>
    <s v="CHF"/>
    <n v="1"/>
  </r>
  <r>
    <x v="9"/>
    <n v="1.3580000000000001"/>
    <s v="QR-"/>
    <x v="1"/>
    <n v="2"/>
    <n v="2.72"/>
    <n v="2881"/>
    <n v="1061"/>
    <n v="1061"/>
    <n v="35.35"/>
    <n v="38.07"/>
    <n v="34.18"/>
    <s v="14-01-2021"/>
    <s v="19-01-2021"/>
    <n v="5"/>
    <n v="0.43"/>
    <n v="1246.67"/>
    <s v="EUR"/>
    <n v="1"/>
  </r>
  <r>
    <x v="8"/>
    <n v="2.278"/>
    <m/>
    <x v="1"/>
    <n v="2"/>
    <n v="4.5599999999999996"/>
    <n v="3107"/>
    <n v="682"/>
    <n v="682"/>
    <n v="86.04"/>
    <n v="90.6"/>
    <n v="85.6"/>
    <s v="20-01-2021"/>
    <s v="20-01-2021"/>
    <n v="0"/>
    <n v="0.1"/>
    <n v="300.08"/>
    <s v="CHF"/>
    <n v="1"/>
  </r>
  <r>
    <x v="10"/>
    <n v="3.1800000000000002E-2"/>
    <s v="AH+"/>
    <x v="0"/>
    <n v="1.25"/>
    <n v="0.04"/>
    <n v="2887"/>
    <n v="72625"/>
    <n v="72625"/>
    <n v="1.39"/>
    <n v="1.35"/>
    <n v="1.38"/>
    <s v="21-01-2021"/>
    <s v="21-01-2021"/>
    <n v="0"/>
    <n v="-0.21"/>
    <n v="-617.30999999999995"/>
    <s v="EUR"/>
    <n v="0"/>
  </r>
  <r>
    <x v="5"/>
    <n v="0.92800000000000005"/>
    <s v="AH+, XR+"/>
    <x v="0"/>
    <n v="1"/>
    <n v="0.93"/>
    <n v="2882"/>
    <n v="3106"/>
    <n v="3106"/>
    <n v="27.5"/>
    <n v="26.57"/>
    <n v="27.77"/>
    <s v="20-01-2021"/>
    <s v="21-01-2021"/>
    <n v="1"/>
    <n v="0.28999999999999998"/>
    <n v="838.62"/>
    <s v="EUR"/>
    <n v="1"/>
  </r>
  <r>
    <x v="5"/>
    <n v="0.91900000000000004"/>
    <s v="reduced"/>
    <x v="0"/>
    <n v="6"/>
    <n v="5.51"/>
    <n v="2865"/>
    <n v="520"/>
    <n v="400"/>
    <n v="42.05"/>
    <n v="36.54"/>
    <n v="43.15"/>
    <s v="13-01-2021"/>
    <s v="21-01-2021"/>
    <n v="8"/>
    <n v="0.15"/>
    <n v="440"/>
    <s v="EUR"/>
    <n v="1"/>
  </r>
  <r>
    <x v="8"/>
    <n v="30.2"/>
    <s v="QR+"/>
    <x v="0"/>
    <n v="3"/>
    <n v="90.6"/>
    <n v="3121"/>
    <n v="34"/>
    <n v="34"/>
    <n v="1554"/>
    <n v="1463.4"/>
    <n v="1576"/>
    <s v="18-01-2021"/>
    <s v="21-01-2021"/>
    <n v="3"/>
    <n v="0.24"/>
    <n v="748"/>
    <s v="CHF"/>
    <n v="1"/>
  </r>
  <r>
    <x v="14"/>
    <n v="0.255"/>
    <s v="reduce"/>
    <x v="1"/>
    <n v="3"/>
    <n v="0.77"/>
    <n v="2887"/>
    <n v="3774"/>
    <n v="3774"/>
    <n v="10.32"/>
    <n v="11.09"/>
    <n v="9.66"/>
    <s v="21-01-2021"/>
    <s v="21-01-2021"/>
    <n v="0"/>
    <n v="0.86"/>
    <n v="2490.84"/>
    <s v="EUR"/>
    <n v="1"/>
  </r>
  <r>
    <x v="6"/>
    <n v="187.6"/>
    <s v="sales"/>
    <x v="0"/>
    <n v="3"/>
    <n v="562.79999999999995"/>
    <n v="257683"/>
    <n v="458"/>
    <n v="458"/>
    <n v="6024"/>
    <n v="5461.2"/>
    <n v="5924"/>
    <s v="19-01-2021"/>
    <s v="21-01-2021"/>
    <n v="2"/>
    <n v="-0.18"/>
    <n v="-45800"/>
    <s v="GBp"/>
    <n v="0"/>
  </r>
  <r>
    <x v="5"/>
    <n v="0.91700000000000004"/>
    <s v="BR--(CS)"/>
    <x v="1"/>
    <n v="2"/>
    <n v="1.83"/>
    <n v="2898"/>
    <n v="1580"/>
    <n v="1580"/>
    <n v="21.06"/>
    <n v="22.89"/>
    <n v="23.1"/>
    <s v="18-01-2021"/>
    <s v="21-01-2021"/>
    <n v="3"/>
    <n v="-1.1100000000000001"/>
    <n v="-3223.2"/>
    <s v="EUR"/>
    <n v="0"/>
  </r>
  <r>
    <x v="5"/>
    <n v="1.59"/>
    <s v="QR+"/>
    <x v="0"/>
    <n v="2"/>
    <n v="3.18"/>
    <n v="2882"/>
    <n v="906"/>
    <n v="906"/>
    <n v="67.3"/>
    <n v="64.12"/>
    <n v="66.28"/>
    <s v="20-01-2021"/>
    <s v="22-01-2021"/>
    <n v="2"/>
    <n v="-0.32"/>
    <n v="-924.12"/>
    <s v="EUR"/>
    <n v="0"/>
  </r>
  <r>
    <x v="5"/>
    <n v="1.458"/>
    <s v="QR+"/>
    <x v="0"/>
    <n v="2"/>
    <n v="2.92"/>
    <n v="2448"/>
    <n v="839"/>
    <n v="839"/>
    <n v="46.5"/>
    <n v="43.58"/>
    <n v="53.34"/>
    <s v="05-01-2021"/>
    <s v="22-01-2021"/>
    <n v="17"/>
    <n v="2.34"/>
    <n v="5738.76"/>
    <s v="EUR"/>
    <n v="1"/>
  </r>
  <r>
    <x v="5"/>
    <n v="0.44340000000000002"/>
    <s v="BR+(GS)"/>
    <x v="0"/>
    <n v="2"/>
    <n v="0.89"/>
    <n v="2882"/>
    <n v="3250"/>
    <n v="3250"/>
    <n v="12.5"/>
    <n v="11.61"/>
    <n v="12.88"/>
    <s v="20-01-2021"/>
    <s v="22-01-2021"/>
    <n v="2"/>
    <n v="0.43"/>
    <n v="1241.5"/>
    <s v="EUR"/>
    <n v="1"/>
  </r>
  <r>
    <x v="8"/>
    <n v="4.1580000000000004"/>
    <s v="QR+"/>
    <x v="0"/>
    <n v="2"/>
    <n v="8.32"/>
    <n v="3107"/>
    <n v="374"/>
    <n v="374"/>
    <n v="92.47"/>
    <n v="84.15"/>
    <n v="91.94"/>
    <s v="20-01-2021"/>
    <s v="22-01-2021"/>
    <n v="2"/>
    <n v="-0.06"/>
    <n v="-197.51"/>
    <s v="CHF"/>
    <n v="0"/>
  </r>
  <r>
    <x v="9"/>
    <n v="11.15"/>
    <s v="XR+"/>
    <x v="0"/>
    <n v="1.5"/>
    <n v="16.73"/>
    <n v="2882"/>
    <n v="172"/>
    <n v="172"/>
    <n v="492.54"/>
    <n v="475.82"/>
    <n v="511.5"/>
    <s v="20-01-2021"/>
    <s v="22-01-2021"/>
    <n v="2"/>
    <n v="1.1299999999999999"/>
    <n v="3261.12"/>
    <s v="EUR"/>
    <n v="1"/>
  </r>
  <r>
    <x v="5"/>
    <n v="0.39450000000000002"/>
    <s v="BR-(BOA)"/>
    <x v="1"/>
    <n v="2"/>
    <n v="0.79"/>
    <n v="2882"/>
    <n v="3653"/>
    <n v="3653"/>
    <n v="13.39"/>
    <n v="14.18"/>
    <n v="14.27"/>
    <s v="20-01-2021"/>
    <s v="22-01-2021"/>
    <n v="2"/>
    <n v="-1.1100000000000001"/>
    <n v="-3194.18"/>
    <s v="EUR"/>
    <n v="0"/>
  </r>
  <r>
    <x v="5"/>
    <n v="9.1199999999999992"/>
    <s v="XR+"/>
    <x v="0"/>
    <n v="1.3"/>
    <n v="11.86"/>
    <n v="2887"/>
    <n v="243"/>
    <n v="243"/>
    <n v="186"/>
    <n v="174.14"/>
    <n v="196.4"/>
    <s v="21-01-2021"/>
    <s v="22-01-2021"/>
    <n v="1"/>
    <n v="0.88"/>
    <n v="2527.1999999999998"/>
    <s v="EUR"/>
    <n v="1"/>
  </r>
  <r>
    <x v="6"/>
    <n v="15.42"/>
    <s v="QR+"/>
    <x v="0"/>
    <n v="2"/>
    <n v="30.84"/>
    <n v="257683"/>
    <n v="8355"/>
    <n v="8355"/>
    <n v="603.66"/>
    <n v="572.82000000000005"/>
    <n v="607"/>
    <s v="21-01-2021"/>
    <s v="22-01-2021"/>
    <n v="1"/>
    <n v="0.11"/>
    <n v="27905.7"/>
    <s v="GBp"/>
    <n v="1"/>
  </r>
  <r>
    <x v="15"/>
    <n v="1.8120000000000001"/>
    <s v="BR--(SG)"/>
    <x v="1"/>
    <n v="1"/>
    <n v="1.81"/>
    <n v="2887"/>
    <n v="1593"/>
    <n v="1593"/>
    <n v="25.68"/>
    <n v="27.49"/>
    <n v="26.3"/>
    <s v="22-01-2021"/>
    <s v="22-01-2021"/>
    <n v="0"/>
    <n v="-0.34"/>
    <n v="-987.66"/>
    <s v="EUR"/>
    <n v="0"/>
  </r>
  <r>
    <x v="5"/>
    <n v="2.2000000000000002"/>
    <s v="BR--(MS, SG)"/>
    <x v="1"/>
    <n v="2"/>
    <n v="4.4000000000000004"/>
    <n v="2898"/>
    <n v="659"/>
    <n v="659"/>
    <n v="98.58"/>
    <n v="102.98"/>
    <n v="101.15"/>
    <s v="18-01-2021"/>
    <s v="22-01-2021"/>
    <n v="4"/>
    <n v="-0.57999999999999996"/>
    <n v="-1693.63"/>
    <s v="EUR"/>
    <n v="0"/>
  </r>
  <r>
    <x v="13"/>
    <n v="2.0920000000000001"/>
    <s v="BR+(citi)"/>
    <x v="0"/>
    <n v="1"/>
    <n v="2.09"/>
    <n v="29636"/>
    <n v="14166"/>
    <n v="14166"/>
    <n v="32.700000000000003"/>
    <n v="30.61"/>
    <n v="33.1"/>
    <s v="22-01-2021"/>
    <s v="26-01-2021"/>
    <n v="4"/>
    <n v="0.19"/>
    <n v="5666.4"/>
    <s v="NOK"/>
    <n v="1"/>
  </r>
  <r>
    <x v="5"/>
    <n v="1.89"/>
    <s v="AH-"/>
    <x v="1"/>
    <n v="4"/>
    <n v="7.56"/>
    <n v="2875"/>
    <n v="380"/>
    <n v="380"/>
    <n v="39.200000000000003"/>
    <n v="46.76"/>
    <n v="36.42"/>
    <s v="27-01-2021"/>
    <s v="27-01-2021"/>
    <n v="0"/>
    <n v="0.37"/>
    <n v="1058"/>
    <s v="EUR"/>
    <n v="1"/>
  </r>
  <r>
    <x v="5"/>
    <n v="1.89"/>
    <m/>
    <x v="0"/>
    <n v="2"/>
    <n v="3.78"/>
    <n v="2880"/>
    <n v="762"/>
    <n v="1023"/>
    <n v="34.92"/>
    <n v="31.14"/>
    <n v="35.020000000000003"/>
    <s v="27-01-2021"/>
    <s v="27-01-2021"/>
    <n v="0"/>
    <n v="0.04"/>
    <n v="102.3"/>
    <s v="EUR"/>
    <n v="1"/>
  </r>
  <r>
    <x v="5"/>
    <n v="0.67"/>
    <s v="QR-"/>
    <x v="1"/>
    <n v="2"/>
    <n v="1.34"/>
    <n v="2880"/>
    <n v="2149"/>
    <n v="2149"/>
    <n v="33.54"/>
    <n v="34.880000000000003"/>
    <n v="35.89"/>
    <s v="27-01-2021"/>
    <s v="27-01-2021"/>
    <n v="0"/>
    <n v="-1.75"/>
    <n v="-5050.1499999999996"/>
    <s v="EUR"/>
    <n v="0"/>
  </r>
  <r>
    <x v="10"/>
    <n v="0.82299999999999995"/>
    <s v="REDUCE"/>
    <x v="0"/>
    <n v="2"/>
    <n v="1.65"/>
    <n v="2875"/>
    <n v="1747"/>
    <n v="1794"/>
    <n v="33.15"/>
    <n v="31.5"/>
    <n v="31.63"/>
    <s v="27-01-2021"/>
    <s v="27-01-2021"/>
    <n v="0"/>
    <n v="-0.95"/>
    <n v="-2733.34"/>
    <s v="EUR"/>
    <n v="0"/>
  </r>
  <r>
    <x v="11"/>
    <n v="3.8239999999999998"/>
    <m/>
    <x v="1"/>
    <n v="2"/>
    <n v="7.65"/>
    <n v="2880"/>
    <n v="377"/>
    <n v="377"/>
    <n v="67.489999999999995"/>
    <n v="75.13"/>
    <n v="69.680000000000007"/>
    <s v="27-01-2021"/>
    <s v="27-01-2021"/>
    <n v="0"/>
    <n v="-0.28999999999999998"/>
    <n v="-826.08"/>
    <s v="EUR"/>
    <n v="0"/>
  </r>
  <r>
    <x v="13"/>
    <n v="2.81"/>
    <s v="QR+"/>
    <x v="0"/>
    <n v="2"/>
    <n v="5.62"/>
    <n v="29636"/>
    <n v="5273"/>
    <n v="5273"/>
    <n v="204"/>
    <n v="198.38"/>
    <n v="195.45"/>
    <s v="22-01-2021"/>
    <s v="28-01-2021"/>
    <n v="6"/>
    <n v="-1.52"/>
    <n v="-45058.84"/>
    <s v="NOK"/>
    <n v="0"/>
  </r>
  <r>
    <x v="16"/>
    <n v="0.26600000000000001"/>
    <s v="TA"/>
    <x v="1"/>
    <n v="2"/>
    <n v="0.53"/>
    <n v="2887"/>
    <n v="5427"/>
    <n v="5427"/>
    <n v="4.4000000000000004"/>
    <n v="4.93"/>
    <n v="4.74"/>
    <s v="28-01-2021"/>
    <s v="28-01-2021"/>
    <n v="0"/>
    <n v="-0.65"/>
    <n v="-1870.69"/>
    <s v="EUR"/>
    <n v="0"/>
  </r>
  <r>
    <x v="11"/>
    <n v="11.315"/>
    <s v="splc+"/>
    <x v="0"/>
    <n v="2"/>
    <n v="22.63"/>
    <n v="2898"/>
    <n v="128"/>
    <n v="128"/>
    <n v="432.5"/>
    <n v="409.87"/>
    <n v="439.45"/>
    <s v="18-01-2021"/>
    <s v="29-01-2021"/>
    <n v="11"/>
    <n v="0.31"/>
    <n v="889.6"/>
    <s v="EUR"/>
    <n v="1"/>
  </r>
  <r>
    <x v="9"/>
    <n v="0.29899999999999999"/>
    <s v="QR-"/>
    <x v="1"/>
    <n v="2"/>
    <n v="0.6"/>
    <n v="2880"/>
    <n v="4816"/>
    <n v="4816"/>
    <n v="5.53"/>
    <n v="6.13"/>
    <n v="5.21"/>
    <s v="28-01-2021"/>
    <s v="29-01-2021"/>
    <n v="1"/>
    <n v="0.54"/>
    <n v="1565.2"/>
    <s v="EUR"/>
    <n v="1"/>
  </r>
  <r>
    <x v="5"/>
    <n v="1.89"/>
    <s v="TA"/>
    <x v="0"/>
    <n v="2"/>
    <n v="3.78"/>
    <n v="2880"/>
    <n v="762"/>
    <n v="1000"/>
    <n v="34.92"/>
    <n v="31.14"/>
    <n v="32.5"/>
    <s v="27-01-2021"/>
    <s v="29-01-2021"/>
    <n v="2"/>
    <n v="-0.84"/>
    <n v="-2420"/>
    <s v="EUR"/>
    <n v="0"/>
  </r>
  <r>
    <x v="5"/>
    <n v="9.9400000000000002E-2"/>
    <s v="QR-"/>
    <x v="1"/>
    <n v="2"/>
    <n v="0.2"/>
    <n v="2875"/>
    <n v="14464"/>
    <n v="14464"/>
    <n v="1.2"/>
    <n v="1.4"/>
    <n v="1.31"/>
    <s v="26-01-2021"/>
    <s v="29-01-2021"/>
    <n v="3"/>
    <n v="-0.55000000000000004"/>
    <n v="-1576.58"/>
    <s v="EUR"/>
    <n v="0"/>
  </r>
  <r>
    <x v="8"/>
    <n v="104"/>
    <s v="2dt"/>
    <x v="0"/>
    <n v="1.5"/>
    <n v="156"/>
    <n v="3104"/>
    <n v="20"/>
    <n v="20"/>
    <n v="2820"/>
    <n v="2664"/>
    <n v="2935"/>
    <s v="27-01-2021"/>
    <s v="29-01-2021"/>
    <n v="2"/>
    <n v="0.74"/>
    <n v="2300"/>
    <s v="CHF"/>
    <n v="1"/>
  </r>
  <r>
    <x v="8"/>
    <n v="6.4"/>
    <s v="QR+"/>
    <x v="0"/>
    <n v="2"/>
    <n v="12.8"/>
    <n v="3099"/>
    <n v="242"/>
    <n v="242"/>
    <n v="198.26"/>
    <n v="185.46"/>
    <n v="228.4"/>
    <s v="26-01-2021"/>
    <s v="29-01-2021"/>
    <n v="3"/>
    <n v="2.35"/>
    <n v="7293.37"/>
    <s v="CHF"/>
    <n v="1"/>
  </r>
  <r>
    <x v="9"/>
    <n v="11.1"/>
    <s v="CIR+"/>
    <x v="0"/>
    <n v="2"/>
    <n v="22.2"/>
    <n v="2875"/>
    <n v="130"/>
    <n v="130"/>
    <n v="508"/>
    <n v="485.8"/>
    <n v="498.3"/>
    <s v="26-01-2021"/>
    <s v="29-01-2021"/>
    <n v="3"/>
    <n v="-0.44"/>
    <n v="-1261"/>
    <s v="EUR"/>
    <n v="0"/>
  </r>
  <r>
    <x v="14"/>
    <n v="0.255"/>
    <s v="BR-(GS)"/>
    <x v="1"/>
    <n v="3"/>
    <n v="0.77"/>
    <n v="2887"/>
    <n v="3774"/>
    <n v="3773"/>
    <n v="10.32"/>
    <n v="11.09"/>
    <n v="9.3699999999999992"/>
    <s v="21-01-2021"/>
    <s v="29-01-2021"/>
    <n v="8"/>
    <n v="1.25"/>
    <n v="3603.22"/>
    <s v="EUR"/>
    <n v="1"/>
  </r>
  <r>
    <x v="11"/>
    <n v="8.4400000000000003E-2"/>
    <s v="QR+"/>
    <x v="0"/>
    <n v="2"/>
    <n v="0.17"/>
    <n v="2887"/>
    <n v="17102"/>
    <n v="17102"/>
    <n v="3.3"/>
    <n v="3.13"/>
    <n v="3.41"/>
    <s v="21-01-2021"/>
    <s v="29-01-2021"/>
    <n v="8"/>
    <n v="0.62"/>
    <n v="1795.71"/>
    <s v="EUR"/>
    <n v="1"/>
  </r>
  <r>
    <x v="9"/>
    <n v="14.58"/>
    <s v="XR+"/>
    <x v="0"/>
    <n v="2"/>
    <n v="29.16"/>
    <n v="2880"/>
    <n v="99"/>
    <n v="99"/>
    <n v="873.31"/>
    <n v="844.15"/>
    <n v="842.6"/>
    <s v="27-01-2021"/>
    <s v="29-01-2021"/>
    <n v="2"/>
    <n v="-1.06"/>
    <n v="-3040.59"/>
    <s v="EUR"/>
    <n v="0"/>
  </r>
  <r>
    <x v="8"/>
    <n v="0.23949999999999999"/>
    <s v="QR+"/>
    <x v="0"/>
    <n v="2"/>
    <n v="0.48"/>
    <n v="3099"/>
    <n v="6469"/>
    <n v="6469"/>
    <n v="13.28"/>
    <n v="12.8"/>
    <n v="12.88"/>
    <s v="26-01-2021"/>
    <s v="29-01-2021"/>
    <n v="3"/>
    <n v="-0.85"/>
    <n v="-2619.94"/>
    <s v="CHF"/>
    <n v="0"/>
  </r>
  <r>
    <x v="5"/>
    <n v="9.23"/>
    <s v="TA"/>
    <x v="0"/>
    <n v="1.5"/>
    <n v="13.85"/>
    <n v="2880"/>
    <n v="208"/>
    <n v="245"/>
    <n v="158.97999999999999"/>
    <n v="145.13999999999999"/>
    <n v="147.19999999999999"/>
    <s v="27-01-2021"/>
    <s v="29-01-2021"/>
    <n v="2"/>
    <n v="-1"/>
    <n v="-2886.1"/>
    <s v="EUR"/>
    <n v="0"/>
  </r>
  <r>
    <x v="6"/>
    <n v="284"/>
    <s v="BR+(BOA)"/>
    <x v="0"/>
    <n v="2"/>
    <n v="568"/>
    <n v="217849"/>
    <n v="384"/>
    <n v="384"/>
    <n v="5046.91"/>
    <n v="4478.91"/>
    <n v="5772"/>
    <s v="09-02-2021"/>
    <s v="19-02-2021"/>
    <n v="10"/>
    <n v="1.28"/>
    <n v="278434.56"/>
    <s v="GBp"/>
    <n v="1"/>
  </r>
  <r>
    <x v="5"/>
    <n v="2.117"/>
    <s v="AH+"/>
    <x v="0"/>
    <n v="1"/>
    <n v="2.12"/>
    <n v="2492"/>
    <n v="1177"/>
    <n v="1177"/>
    <n v="60.59"/>
    <n v="58.47"/>
    <n v="67.22"/>
    <s v="03-02-2021"/>
    <s v="19-02-2021"/>
    <n v="16"/>
    <n v="3.13"/>
    <n v="7803.51"/>
    <s v="EUR"/>
    <n v="1"/>
  </r>
  <r>
    <x v="3"/>
    <n v="253.1"/>
    <s v="HEDGE"/>
    <x v="1"/>
    <n v="1"/>
    <n v="253.1"/>
    <n v="2887"/>
    <n v="11"/>
    <n v="25"/>
    <n v="13531"/>
    <n v="13784.1"/>
    <n v="13998"/>
    <s v="01-02-2021"/>
    <s v="19-02-2021"/>
    <n v="18"/>
    <n v="-4.04"/>
    <n v="-11675"/>
    <s v="EUR"/>
    <n v="0"/>
  </r>
  <r>
    <x v="5"/>
    <n v="4.1399999999999997"/>
    <s v="QR+"/>
    <x v="0"/>
    <n v="2"/>
    <n v="8.2799999999999994"/>
    <n v="2472"/>
    <n v="299"/>
    <n v="299"/>
    <n v="110.46"/>
    <n v="102.18"/>
    <n v="124.2"/>
    <s v="16-02-2021"/>
    <s v="19-02-2021"/>
    <n v="3"/>
    <n v="1.66"/>
    <n v="4107.3599999999997"/>
    <s v="EUR"/>
    <n v="1"/>
  </r>
  <r>
    <x v="5"/>
    <n v="0.32950000000000002"/>
    <s v="reduce"/>
    <x v="1"/>
    <n v="3"/>
    <n v="0.98850000000000005"/>
    <n v="2479"/>
    <n v="2479"/>
    <n v="2500"/>
    <n v="10.73"/>
    <n v="11.718500000000001"/>
    <n v="10.82"/>
    <s v="19-02-2021"/>
    <s v="19-02-2021"/>
    <n v="0"/>
    <n v="-0.09"/>
    <n v="-225.25"/>
    <s v="EUR"/>
    <n v="0"/>
  </r>
  <r>
    <x v="9"/>
    <n v="0.40899999999999997"/>
    <s v="QR+"/>
    <x v="0"/>
    <n v="2"/>
    <n v="0.82"/>
    <n v="2474"/>
    <n v="3024"/>
    <n v="3024"/>
    <n v="14.04"/>
    <n v="13.22"/>
    <n v="15.56"/>
    <s v="11-02-2021"/>
    <s v="19-02-2021"/>
    <n v="8"/>
    <n v="1.86"/>
    <n v="4596.4799999999996"/>
    <s v="EUR"/>
    <n v="1"/>
  </r>
  <r>
    <x v="5"/>
    <n v="0.82450000000000001"/>
    <s v="QR+"/>
    <x v="0"/>
    <n v="4"/>
    <n v="3.3"/>
    <n v="2880"/>
    <n v="873"/>
    <n v="874"/>
    <n v="45.36"/>
    <n v="42.06"/>
    <n v="46.8"/>
    <s v="27-01-2021"/>
    <s v="19-02-2021"/>
    <n v="23"/>
    <n v="0.44"/>
    <n v="1258.56"/>
    <s v="EUR"/>
    <n v="1"/>
  </r>
  <r>
    <x v="5"/>
    <n v="2.133"/>
    <s v="QR+"/>
    <x v="0"/>
    <n v="1.5"/>
    <n v="3.2"/>
    <n v="2891"/>
    <n v="904"/>
    <n v="904"/>
    <n v="56.89"/>
    <n v="53.69"/>
    <n v="67.22"/>
    <s v="29-01-2021"/>
    <s v="19-02-2021"/>
    <n v="21"/>
    <n v="3.23"/>
    <n v="9338.32"/>
    <s v="EUR"/>
    <n v="1"/>
  </r>
  <r>
    <x v="5"/>
    <n v="1.98"/>
    <s v="QR+"/>
    <x v="0"/>
    <n v="3"/>
    <n v="5.94"/>
    <n v="2887"/>
    <n v="486"/>
    <n v="486"/>
    <n v="130.18"/>
    <n v="124.24"/>
    <n v="132.47999999999999"/>
    <s v="22-01-2021"/>
    <s v="19-02-2021"/>
    <n v="28"/>
    <n v="0.39"/>
    <n v="1120.1300000000001"/>
    <s v="EUR"/>
    <n v="1"/>
  </r>
  <r>
    <x v="5"/>
    <n v="0.32950000000000002"/>
    <s v="AH-"/>
    <x v="1"/>
    <n v="3"/>
    <n v="0.99"/>
    <n v="2479"/>
    <n v="2507"/>
    <n v="2515"/>
    <n v="10.73"/>
    <n v="11.72"/>
    <n v="11.42"/>
    <s v="19-02-2021"/>
    <s v="22-02-2021"/>
    <n v="3"/>
    <n v="-0.7"/>
    <n v="-1735.35"/>
    <s v="EUR"/>
    <n v="0"/>
  </r>
  <r>
    <x v="3"/>
    <n v="43.6"/>
    <s v="hedge"/>
    <x v="1"/>
    <n v="2"/>
    <n v="87.2"/>
    <n v="2476"/>
    <n v="28"/>
    <n v="40"/>
    <n v="3692"/>
    <n v="3779.2"/>
    <n v="3701"/>
    <s v="23-02-2021"/>
    <s v="23-02-2021"/>
    <n v="0"/>
    <n v="-0.15"/>
    <n v="-360"/>
    <s v="EUR"/>
    <n v="0"/>
  </r>
  <r>
    <x v="15"/>
    <n v="3.1"/>
    <s v="BR+(MF)"/>
    <x v="0"/>
    <n v="3"/>
    <n v="9.3000000000000007"/>
    <n v="2476"/>
    <n v="266"/>
    <n v="266"/>
    <n v="130.69999999999999"/>
    <n v="121.4"/>
    <n v="142.80000000000001"/>
    <s v="22-02-2021"/>
    <s v="25-02-2021"/>
    <n v="3"/>
    <n v="1.3"/>
    <n v="3218.6"/>
    <s v="EUR"/>
    <n v="1"/>
  </r>
  <r>
    <x v="15"/>
    <n v="3.1"/>
    <s v="x2"/>
    <x v="0"/>
    <n v="3"/>
    <n v="9.3000000000000007"/>
    <n v="2476"/>
    <n v="266"/>
    <n v="266"/>
    <n v="139.91"/>
    <n v="130.61000000000001"/>
    <n v="142.80000000000001"/>
    <s v="23-02-2021"/>
    <s v="25-02-2021"/>
    <n v="2"/>
    <n v="0.31"/>
    <n v="768.1"/>
    <s v="EUR"/>
    <n v="1"/>
  </r>
  <r>
    <x v="14"/>
    <n v="0.85799999999999998"/>
    <s v="QR-"/>
    <x v="1"/>
    <n v="2"/>
    <n v="1.72"/>
    <n v="2468"/>
    <n v="1438"/>
    <n v="1438"/>
    <n v="47.14"/>
    <n v="48.86"/>
    <n v="46.84"/>
    <s v="24-02-2021"/>
    <s v="25-02-2021"/>
    <n v="1"/>
    <n v="0.17"/>
    <n v="431.4"/>
    <s v="EUR"/>
    <n v="1"/>
  </r>
  <r>
    <x v="11"/>
    <n v="0.27900000000000003"/>
    <s v="QR+"/>
    <x v="0"/>
    <n v="3"/>
    <n v="0.84"/>
    <n v="2476"/>
    <n v="2958"/>
    <n v="2958"/>
    <n v="8.01"/>
    <n v="7.17"/>
    <n v="8.3000000000000007"/>
    <s v="22-02-2021"/>
    <s v="25-02-2021"/>
    <n v="3"/>
    <n v="0.35"/>
    <n v="857.82"/>
    <s v="EUR"/>
    <n v="1"/>
  </r>
  <r>
    <x v="5"/>
    <n v="0.496"/>
    <s v="QR-"/>
    <x v="1"/>
    <n v="3"/>
    <n v="1.49"/>
    <n v="2468"/>
    <n v="1659"/>
    <n v="1659"/>
    <n v="14.14"/>
    <n v="15.63"/>
    <n v="13.82"/>
    <s v="24-02-2021"/>
    <s v="25-02-2021"/>
    <n v="1"/>
    <n v="0.22"/>
    <n v="530.88"/>
    <s v="EUR"/>
    <n v="1"/>
  </r>
  <r>
    <x v="9"/>
    <n v="3.3050000000000002"/>
    <s v="BR-(MF)"/>
    <x v="1"/>
    <n v="2"/>
    <n v="6.61"/>
    <n v="2060"/>
    <n v="312"/>
    <n v="312"/>
    <n v="138.05000000000001"/>
    <n v="144.66"/>
    <n v="137.5"/>
    <s v="17-02-2021"/>
    <s v="25-02-2021"/>
    <n v="8"/>
    <n v="0.08"/>
    <n v="171.6"/>
    <s v="EUR"/>
    <n v="1"/>
  </r>
  <r>
    <x v="15"/>
    <n v="0.374"/>
    <s v="BR++(CS)"/>
    <x v="0"/>
    <n v="2"/>
    <n v="0.75"/>
    <n v="2487"/>
    <n v="3325"/>
    <n v="3325"/>
    <n v="22"/>
    <n v="21.25"/>
    <n v="20.7"/>
    <s v="18-02-2021"/>
    <s v="25-02-2021"/>
    <n v="7"/>
    <n v="-1.74"/>
    <n v="-4322.5"/>
    <s v="EUR"/>
    <n v="0"/>
  </r>
  <r>
    <x v="15"/>
    <n v="0.42799999999999999"/>
    <s v="BR+(GS)"/>
    <x v="0"/>
    <n v="2"/>
    <n v="0.86"/>
    <n v="2473"/>
    <n v="2889"/>
    <n v="2889"/>
    <n v="21.56"/>
    <n v="20.7"/>
    <n v="20.7"/>
    <s v="10-02-2021"/>
    <s v="25-02-2021"/>
    <n v="15"/>
    <n v="-1"/>
    <n v="-2479.92"/>
    <s v="EUR"/>
    <n v="0"/>
  </r>
  <r>
    <x v="7"/>
    <n v="11.26"/>
    <s v="QR+"/>
    <x v="0"/>
    <n v="2"/>
    <n v="22.52"/>
    <n v="24993"/>
    <n v="1110"/>
    <n v="1110"/>
    <n v="254"/>
    <n v="231.48"/>
    <n v="230.8"/>
    <s v="18-02-2021"/>
    <s v="25-02-2021"/>
    <n v="7"/>
    <n v="-1.03"/>
    <n v="-25752"/>
    <s v="SEK"/>
    <n v="0"/>
  </r>
  <r>
    <x v="5"/>
    <n v="0.96599999999999997"/>
    <s v="BR+(DB)"/>
    <x v="0"/>
    <n v="2"/>
    <n v="1.93"/>
    <n v="2060"/>
    <n v="1066"/>
    <n v="1066"/>
    <n v="32.590000000000003"/>
    <n v="30.66"/>
    <n v="30.48"/>
    <s v="17-02-2021"/>
    <s v="25-02-2021"/>
    <n v="8"/>
    <n v="-1.0900000000000001"/>
    <n v="-2249.2600000000002"/>
    <s v="EUR"/>
    <n v="0"/>
  </r>
  <r>
    <x v="9"/>
    <n v="0.96"/>
    <s v="QR+"/>
    <x v="0"/>
    <n v="2"/>
    <n v="1.92"/>
    <n v="2484"/>
    <n v="1294"/>
    <n v="1294"/>
    <n v="36.17"/>
    <n v="34.25"/>
    <n v="39.46"/>
    <s v="09-02-2021"/>
    <s v="25-02-2021"/>
    <n v="16"/>
    <n v="1.71"/>
    <n v="4246.13"/>
    <s v="EUR"/>
    <n v="1"/>
  </r>
  <r>
    <x v="11"/>
    <n v="0.71399999999999997"/>
    <s v="AH+"/>
    <x v="0"/>
    <n v="2"/>
    <n v="1.43"/>
    <n v="2471"/>
    <n v="1731"/>
    <n v="1731"/>
    <n v="19.16"/>
    <n v="17.73"/>
    <n v="20.2"/>
    <s v="15-02-2021"/>
    <s v="25-02-2021"/>
    <n v="10"/>
    <n v="0.73"/>
    <n v="1795.05"/>
    <s v="EUR"/>
    <n v="1"/>
  </r>
  <r>
    <x v="9"/>
    <n v="1.615"/>
    <s v="AH+, 2dt"/>
    <x v="0"/>
    <n v="2"/>
    <n v="3.23"/>
    <n v="2487"/>
    <n v="770"/>
    <n v="770"/>
    <n v="71.05"/>
    <n v="67.819999999999993"/>
    <n v="62.65"/>
    <s v="18-02-2021"/>
    <s v="25-02-2021"/>
    <n v="7"/>
    <n v="-2.6"/>
    <n v="-6468"/>
    <s v="EUR"/>
    <n v="0"/>
  </r>
  <r>
    <x v="4"/>
    <n v="9.7799999999999994"/>
    <s v="QR-"/>
    <x v="1"/>
    <n v="3"/>
    <n v="29.34"/>
    <n v="18360"/>
    <n v="626"/>
    <n v="626"/>
    <n v="248"/>
    <n v="277.33999999999997"/>
    <n v="244"/>
    <s v="24-02-2021"/>
    <s v="25-02-2021"/>
    <n v="1"/>
    <n v="0.14000000000000001"/>
    <n v="2504"/>
    <s v="DKK"/>
    <n v="1"/>
  </r>
  <r>
    <x v="15"/>
    <n v="0.29360000000000003"/>
    <s v="QR+"/>
    <x v="0"/>
    <n v="2"/>
    <n v="0.59"/>
    <n v="2487"/>
    <n v="4235"/>
    <n v="4235"/>
    <n v="9.5"/>
    <n v="8.91"/>
    <n v="10.62"/>
    <s v="18-02-2021"/>
    <s v="25-02-2021"/>
    <n v="7"/>
    <n v="1.91"/>
    <n v="4743.2"/>
    <s v="EUR"/>
    <n v="1"/>
  </r>
  <r>
    <x v="5"/>
    <n v="0.93500000000000005"/>
    <s v="PW-"/>
    <x v="0"/>
    <n v="2"/>
    <n v="1.87"/>
    <n v="2479"/>
    <n v="1325"/>
    <n v="1325"/>
    <n v="31.7"/>
    <n v="29.83"/>
    <n v="31.3"/>
    <s v="19-02-2021"/>
    <s v="25-02-2021"/>
    <n v="6"/>
    <n v="-0.21"/>
    <n v="-530"/>
    <s v="EUR"/>
    <n v="0"/>
  </r>
  <r>
    <x v="5"/>
    <n v="0.73299999999999998"/>
    <s v="AH+"/>
    <x v="0"/>
    <n v="2"/>
    <n v="1.47"/>
    <n v="2491"/>
    <n v="1699"/>
    <n v="1699"/>
    <n v="38.799999999999997"/>
    <n v="37.33"/>
    <n v="36.97"/>
    <s v="08-02-2021"/>
    <s v="25-02-2021"/>
    <n v="17"/>
    <n v="-1.25"/>
    <n v="-3109.17"/>
    <s v="EUR"/>
    <n v="0"/>
  </r>
  <r>
    <x v="5"/>
    <n v="5.96"/>
    <s v="QR-"/>
    <x v="1"/>
    <n v="3"/>
    <n v="17.88"/>
    <n v="2487"/>
    <n v="139"/>
    <n v="139"/>
    <n v="142.46"/>
    <n v="160.34"/>
    <n v="115.8"/>
    <s v="18-02-2021"/>
    <s v="25-02-2021"/>
    <n v="7"/>
    <n v="1.49"/>
    <n v="3705.25"/>
    <s v="EUR"/>
    <n v="1"/>
  </r>
  <r>
    <x v="5"/>
    <n v="5.96"/>
    <s v="x2"/>
    <x v="1"/>
    <n v="3"/>
    <n v="17.88"/>
    <n v="2479"/>
    <n v="139"/>
    <n v="139"/>
    <n v="126.9"/>
    <n v="144.78"/>
    <n v="115.8"/>
    <s v="19-02-2021"/>
    <s v="25-02-2021"/>
    <n v="6"/>
    <n v="0.62"/>
    <n v="1542.9"/>
    <s v="EUR"/>
    <n v="1"/>
  </r>
  <r>
    <x v="0"/>
    <n v="0.72"/>
    <s v="10ATR"/>
    <x v="0"/>
    <n v="2"/>
    <n v="1.44"/>
    <n v="1200"/>
    <n v="833.33"/>
    <n v="831"/>
    <n v="16.28"/>
    <n v="14.84"/>
    <n v="15.25"/>
    <s v="10-02-2021"/>
    <s v="10-02-2021"/>
    <n v="0"/>
    <n v="-0.71"/>
    <n v="-855.93"/>
    <s v="USD"/>
    <n v="0"/>
  </r>
  <r>
    <x v="0"/>
    <n v="0.72"/>
    <s v="10ATR"/>
    <x v="0"/>
    <n v="3"/>
    <n v="2.16"/>
    <n v="1200"/>
    <n v="555.55999999999995"/>
    <n v="554"/>
    <n v="16.3"/>
    <n v="14.14"/>
    <n v="14.08"/>
    <s v="10-02-2021"/>
    <s v="10-02-2021"/>
    <n v="0"/>
    <n v="-1.02"/>
    <n v="-1229.8800000000001"/>
    <s v="USD"/>
    <n v="0"/>
  </r>
  <r>
    <x v="0"/>
    <n v="0.3"/>
    <s v="10ATR"/>
    <x v="1"/>
    <n v="2"/>
    <n v="0.6"/>
    <n v="1200"/>
    <n v="2006.69"/>
    <n v="1337"/>
    <n v="13.43"/>
    <n v="14.03"/>
    <n v="16.010000000000002"/>
    <s v="17-02-2021"/>
    <s v="17-02-2021"/>
    <n v="0"/>
    <n v="-2.87"/>
    <n v="-3449.46"/>
    <s v="USD"/>
    <n v="0"/>
  </r>
  <r>
    <x v="0"/>
    <n v="0.26"/>
    <s v="10ATR"/>
    <x v="0"/>
    <n v="2"/>
    <n v="0.51"/>
    <n v="800"/>
    <n v="1556.42"/>
    <n v="1337"/>
    <n v="13.15"/>
    <n v="12.64"/>
    <n v="13.06"/>
    <s v="17-02-2021"/>
    <s v="17-02-2021"/>
    <n v="0"/>
    <n v="-0.16"/>
    <n v="-124.47"/>
    <s v="USD"/>
    <n v="0"/>
  </r>
  <r>
    <x v="0"/>
    <n v="0.25"/>
    <s v="10ATR"/>
    <x v="1"/>
    <n v="2"/>
    <n v="0.5"/>
    <n v="800"/>
    <n v="1589.83"/>
    <n v="1285"/>
    <n v="8.66"/>
    <n v="9.16"/>
    <n v="8.5"/>
    <s v="17-02-2021"/>
    <s v="17-02-2021"/>
    <n v="0"/>
    <n v="0.26"/>
    <n v="209.46"/>
    <s v="USD"/>
    <n v="1"/>
  </r>
  <r>
    <x v="0"/>
    <n v="0.62"/>
    <s v="10ATR"/>
    <x v="0"/>
    <n v="2"/>
    <n v="1.25"/>
    <n v="800"/>
    <n v="641.19000000000005"/>
    <n v="1105"/>
    <n v="9.74"/>
    <n v="8.49"/>
    <n v="8.59"/>
    <s v="17-02-2021"/>
    <s v="17-02-2021"/>
    <n v="0"/>
    <n v="-1.59"/>
    <n v="-1271.74"/>
    <s v="USD"/>
    <n v="0"/>
  </r>
  <r>
    <x v="0"/>
    <n v="0.15"/>
    <s v="10ATR"/>
    <x v="0"/>
    <n v="2"/>
    <n v="0.28999999999999998"/>
    <n v="800"/>
    <n v="2752.17"/>
    <n v="2678"/>
    <n v="3.71"/>
    <n v="3.42"/>
    <n v="3.41"/>
    <s v="17-02-2021"/>
    <s v="17-02-2021"/>
    <n v="0"/>
    <n v="-1.02"/>
    <n v="-815.72"/>
    <s v="USD"/>
    <n v="0"/>
  </r>
  <r>
    <x v="0"/>
    <n v="0.15"/>
    <s v="10ATR"/>
    <x v="0"/>
    <n v="2"/>
    <n v="0.28999999999999998"/>
    <n v="800"/>
    <n v="2752.17"/>
    <n v="2678"/>
    <n v="3.77"/>
    <n v="3.48"/>
    <n v="3.4"/>
    <s v="17-02-2021"/>
    <s v="17-02-2021"/>
    <n v="0"/>
    <n v="-1.25"/>
    <n v="-1003.71"/>
    <s v="USD"/>
    <n v="0"/>
  </r>
  <r>
    <x v="0"/>
    <n v="0.08"/>
    <s v="10ATR"/>
    <x v="1"/>
    <n v="2"/>
    <n v="0.16"/>
    <n v="1200"/>
    <n v="7317.07"/>
    <n v="7317"/>
    <n v="2.33"/>
    <n v="2.4900000000000002"/>
    <n v="2.2400000000000002"/>
    <s v="16-02-2021"/>
    <s v="16-02-2021"/>
    <n v="0"/>
    <n v="0.55000000000000004"/>
    <n v="664.38"/>
    <s v="USD"/>
    <n v="1"/>
  </r>
  <r>
    <x v="0"/>
    <n v="0.08"/>
    <s v="10ATR"/>
    <x v="1"/>
    <n v="2"/>
    <n v="0.16"/>
    <n v="1200"/>
    <n v="7317.07"/>
    <n v="7317"/>
    <n v="2.06"/>
    <n v="2.23"/>
    <n v="2.25"/>
    <s v="16-02-2021"/>
    <s v="16-02-2021"/>
    <n v="0"/>
    <n v="-1.1299999999999999"/>
    <n v="-1355.84"/>
    <s v="USD"/>
    <n v="0"/>
  </r>
  <r>
    <x v="0"/>
    <n v="0.08"/>
    <s v="10ATR"/>
    <x v="1"/>
    <n v="2"/>
    <n v="0.16"/>
    <n v="1200"/>
    <n v="7317.07"/>
    <n v="7317"/>
    <n v="2.4300000000000002"/>
    <n v="2.6"/>
    <n v="2.46"/>
    <s v="16-02-2021"/>
    <s v="16-02-2021"/>
    <n v="0"/>
    <n v="-0.16"/>
    <n v="-188.05"/>
    <s v="USD"/>
    <n v="0"/>
  </r>
  <r>
    <x v="0"/>
    <n v="2.5299999999999998"/>
    <s v="10ATR"/>
    <x v="1"/>
    <n v="1"/>
    <n v="2.5299999999999998"/>
    <n v="1400"/>
    <n v="553.55999999999995"/>
    <n v="237"/>
    <n v="22.85"/>
    <n v="25.38"/>
    <n v="24.64"/>
    <s v="16-02-2021"/>
    <s v="16-02-2021"/>
    <n v="0"/>
    <n v="-0.3"/>
    <n v="-423.8"/>
    <s v="USD"/>
    <n v="0"/>
  </r>
  <r>
    <x v="0"/>
    <n v="0.1"/>
    <s v="10ATR"/>
    <x v="1"/>
    <n v="2"/>
    <n v="0.21"/>
    <n v="1200"/>
    <n v="5741.63"/>
    <n v="3677"/>
    <n v="4.0199999999999996"/>
    <n v="4.2300000000000004"/>
    <n v="3.74"/>
    <s v="17-02-2021"/>
    <s v="17-02-2021"/>
    <n v="0"/>
    <n v="0.84"/>
    <n v="1008.97"/>
    <s v="USD"/>
    <n v="1"/>
  </r>
  <r>
    <x v="0"/>
    <n v="0.19"/>
    <s v="10ATR"/>
    <x v="1"/>
    <n v="2"/>
    <n v="0.38"/>
    <n v="1200"/>
    <n v="3126.79"/>
    <n v="1861"/>
    <n v="4.66"/>
    <n v="5.04"/>
    <n v="3.82"/>
    <s v="17-02-2021"/>
    <s v="17-02-2021"/>
    <n v="0"/>
    <n v="1.3"/>
    <n v="1562.31"/>
    <s v="USD"/>
    <n v="1"/>
  </r>
  <r>
    <x v="0"/>
    <n v="2.5299999999999998"/>
    <s v="10ATR"/>
    <x v="1"/>
    <n v="1.5"/>
    <n v="3.79"/>
    <n v="1200"/>
    <n v="316.32"/>
    <n v="237"/>
    <n v="21.63"/>
    <n v="25.42"/>
    <n v="25.57"/>
    <s v="16-02-2021"/>
    <s v="16-02-2021"/>
    <n v="0"/>
    <n v="-0.78"/>
    <n v="-933.78"/>
    <s v="USD"/>
    <n v="0"/>
  </r>
  <r>
    <x v="0"/>
    <n v="0.24"/>
    <s v="10ATR"/>
    <x v="1"/>
    <n v="3"/>
    <n v="0.72"/>
    <n v="1200"/>
    <n v="1666.67"/>
    <n v="1635"/>
    <n v="11.21"/>
    <n v="11.93"/>
    <n v="11.17"/>
    <s v="16-02-2021"/>
    <s v="16-02-2021"/>
    <n v="0"/>
    <n v="0.06"/>
    <n v="72.430000000000007"/>
    <s v="USD"/>
    <n v="1"/>
  </r>
  <r>
    <x v="0"/>
    <n v="2.5299999999999998"/>
    <s v="10ATR"/>
    <x v="1"/>
    <n v="1"/>
    <n v="2.5299999999999998"/>
    <n v="800"/>
    <n v="316.20999999999998"/>
    <n v="316"/>
    <n v="21.33"/>
    <n v="23.86"/>
    <n v="24.64"/>
    <s v="16-02-2021"/>
    <s v="16-02-2021"/>
    <n v="0"/>
    <n v="-1.31"/>
    <n v="-1045.3900000000001"/>
    <s v="USD"/>
    <n v="0"/>
  </r>
  <r>
    <x v="0"/>
    <n v="0.42"/>
    <s v="10ATR"/>
    <x v="0"/>
    <n v="2"/>
    <n v="0.84"/>
    <n v="1200"/>
    <n v="1429.73"/>
    <n v="1430"/>
    <n v="7.19"/>
    <n v="6.35"/>
    <n v="7.28"/>
    <s v="12-02-2021"/>
    <s v="12-02-2021"/>
    <n v="0"/>
    <n v="0.1"/>
    <n v="125.11"/>
    <s v="USD"/>
    <n v="1"/>
  </r>
  <r>
    <x v="0"/>
    <n v="0.42"/>
    <s v="10ATR"/>
    <x v="0"/>
    <n v="2"/>
    <n v="0.84"/>
    <n v="1200"/>
    <n v="1428.57"/>
    <n v="1430"/>
    <n v="7.76"/>
    <n v="6.92"/>
    <n v="6.92"/>
    <s v="12-02-2021"/>
    <s v="12-02-2021"/>
    <n v="0"/>
    <n v="-1"/>
    <n v="-1205.75"/>
    <s v="USD"/>
    <n v="0"/>
  </r>
  <r>
    <x v="0"/>
    <n v="1.22"/>
    <s v="10ATR"/>
    <x v="0"/>
    <n v="1"/>
    <n v="1.22"/>
    <n v="1200"/>
    <n v="980.47"/>
    <n v="490"/>
    <n v="7.9"/>
    <n v="6.67"/>
    <n v="6.61"/>
    <s v="11-02-2021"/>
    <s v="11-02-2021"/>
    <n v="0"/>
    <n v="-0.52"/>
    <n v="-629.30999999999995"/>
    <s v="USD"/>
    <n v="0"/>
  </r>
  <r>
    <x v="0"/>
    <n v="1.22"/>
    <s v="10ATR"/>
    <x v="1"/>
    <n v="2"/>
    <n v="2.4500000000000002"/>
    <n v="1200"/>
    <n v="490.6"/>
    <n v="1648"/>
    <n v="7.9"/>
    <n v="10.35"/>
    <n v="7.49"/>
    <s v="10-02-2021"/>
    <s v="10-02-2021"/>
    <n v="0"/>
    <n v="0.56000000000000005"/>
    <n v="677.16"/>
    <s v="USD"/>
    <n v="1"/>
  </r>
  <r>
    <x v="0"/>
    <n v="0.4"/>
    <s v="AH-"/>
    <x v="1"/>
    <n v="2"/>
    <n v="0.8"/>
    <n v="1200"/>
    <n v="1500"/>
    <n v="1403"/>
    <n v="3.95"/>
    <n v="4.75"/>
    <n v="3.12"/>
    <s v="10-02-2021"/>
    <s v="10-02-2021"/>
    <n v="0"/>
    <n v="0.97"/>
    <n v="1164.49"/>
    <s v="USD"/>
    <n v="1"/>
  </r>
  <r>
    <x v="0"/>
    <n v="0.36"/>
    <s v="AH+"/>
    <x v="1"/>
    <n v="2"/>
    <n v="0.73"/>
    <n v="1200"/>
    <n v="1648.94"/>
    <n v="1648"/>
    <n v="9.1"/>
    <n v="9.83"/>
    <n v="10.45"/>
    <s v="11-02-2021"/>
    <s v="11-02-2021"/>
    <n v="0"/>
    <n v="-1.85"/>
    <n v="-2218.87"/>
    <s v="USD"/>
    <n v="0"/>
  </r>
  <r>
    <x v="0"/>
    <n v="0.36"/>
    <s v="10ATR-PRE"/>
    <x v="1"/>
    <n v="2"/>
    <n v="0.73"/>
    <n v="1200"/>
    <n v="1648.94"/>
    <n v="1649"/>
    <n v="6.87"/>
    <n v="7.6"/>
    <n v="7.46"/>
    <s v="11-02-2021"/>
    <s v="11-02-2021"/>
    <n v="0"/>
    <n v="-0.81"/>
    <n v="-971.92"/>
    <s v="USD"/>
    <n v="0"/>
  </r>
  <r>
    <x v="0"/>
    <n v="0.39"/>
    <s v="10ATR"/>
    <x v="1"/>
    <n v="3"/>
    <n v="1.17"/>
    <n v="1200"/>
    <n v="1025.6400000000001"/>
    <n v="824"/>
    <n v="18.21"/>
    <n v="19.38"/>
    <n v="18.149999999999999"/>
    <s v="10-02-2021"/>
    <s v="10-02-2021"/>
    <n v="0"/>
    <n v="0.04"/>
    <n v="49.44"/>
    <s v="USD"/>
    <n v="1"/>
  </r>
  <r>
    <x v="0"/>
    <n v="0.39"/>
    <s v="10ATR"/>
    <x v="0"/>
    <n v="3"/>
    <n v="1.17"/>
    <n v="1200"/>
    <n v="1025.6400000000001"/>
    <n v="1025"/>
    <n v="20.190000000000001"/>
    <n v="19.02"/>
    <n v="19.87"/>
    <s v="10-02-2021"/>
    <s v="10-02-2021"/>
    <n v="0"/>
    <n v="-0.28000000000000003"/>
    <n v="-333.84"/>
    <s v="USD"/>
    <n v="0"/>
  </r>
  <r>
    <x v="0"/>
    <n v="0.39"/>
    <s v="10ATR"/>
    <x v="1"/>
    <n v="3"/>
    <n v="1.17"/>
    <n v="1200"/>
    <n v="1025.6400000000001"/>
    <n v="1025"/>
    <n v="18.23"/>
    <n v="19.399999999999999"/>
    <n v="17.29"/>
    <s v="10-02-2021"/>
    <s v="10-02-2021"/>
    <n v="0"/>
    <n v="0.8"/>
    <n v="965.75"/>
    <s v="USD"/>
    <n v="1"/>
  </r>
  <r>
    <x v="0"/>
    <n v="0.39"/>
    <s v="10ATR"/>
    <x v="1"/>
    <n v="3"/>
    <n v="1.17"/>
    <n v="1200"/>
    <n v="1025.6400000000001"/>
    <n v="1554"/>
    <n v="21.19"/>
    <n v="22.36"/>
    <n v="19.53"/>
    <s v="10-02-2021"/>
    <s v="10-02-2021"/>
    <n v="0"/>
    <n v="2.15"/>
    <n v="2579.64"/>
    <s v="USD"/>
    <n v="1"/>
  </r>
  <r>
    <x v="0"/>
    <n v="1.74"/>
    <s v="AH+"/>
    <x v="0"/>
    <n v="2"/>
    <n v="3.48"/>
    <n v="1200"/>
    <n v="344.83"/>
    <n v="350"/>
    <n v="23.31"/>
    <n v="19.829999999999998"/>
    <n v="19.399999999999999"/>
    <s v="10-02-2021"/>
    <s v="10-02-2021"/>
    <n v="0"/>
    <n v="-1.1399999999999999"/>
    <n v="-1368.5"/>
    <s v="USD"/>
    <n v="0"/>
  </r>
  <r>
    <x v="0"/>
    <n v="0.28000000000000003"/>
    <s v="10ATR"/>
    <x v="0"/>
    <n v="2"/>
    <n v="0.56999999999999995"/>
    <n v="1200"/>
    <n v="2118.0500000000002"/>
    <n v="1412"/>
    <n v="13"/>
    <n v="12.43"/>
    <n v="12.49"/>
    <s v="09-02-2021"/>
    <s v="09-02-2021"/>
    <n v="0"/>
    <n v="-0.61"/>
    <n v="-726.05"/>
    <s v="USD"/>
    <n v="0"/>
  </r>
  <r>
    <x v="0"/>
    <n v="0.28000000000000003"/>
    <s v="10ATR"/>
    <x v="1"/>
    <n v="2"/>
    <n v="0.56000000000000005"/>
    <n v="1200"/>
    <n v="2142.86"/>
    <n v="1412"/>
    <n v="13.37"/>
    <n v="13.93"/>
    <n v="13.64"/>
    <s v="09-02-2021"/>
    <s v="09-02-2021"/>
    <n v="0"/>
    <n v="-0.32"/>
    <n v="-384.06"/>
    <s v="USD"/>
    <n v="0"/>
  </r>
  <r>
    <x v="0"/>
    <n v="1.05"/>
    <s v="10ATR"/>
    <x v="1"/>
    <n v="3"/>
    <n v="3.14"/>
    <n v="1200"/>
    <n v="382.15"/>
    <n v="382"/>
    <n v="35.99"/>
    <n v="39.130000000000003"/>
    <n v="40.51"/>
    <s v="09-02-2021"/>
    <s v="09-02-2021"/>
    <n v="0"/>
    <n v="-1.44"/>
    <n v="-1726.64"/>
    <s v="USD"/>
    <n v="0"/>
  </r>
  <r>
    <x v="0"/>
    <n v="1.05"/>
    <s v="10ATR"/>
    <x v="1"/>
    <n v="2"/>
    <n v="2.1"/>
    <n v="1200"/>
    <n v="571.42999999999995"/>
    <n v="573"/>
    <n v="40.799999999999997"/>
    <n v="42.9"/>
    <n v="37.869999999999997"/>
    <s v="09-02-2021"/>
    <s v="09-02-2021"/>
    <n v="0"/>
    <n v="1.4"/>
    <n v="1679.63"/>
    <s v="USD"/>
    <n v="1"/>
  </r>
  <r>
    <x v="0"/>
    <n v="0.28000000000000003"/>
    <s v="10ATR"/>
    <x v="1"/>
    <n v="2"/>
    <n v="0.56000000000000005"/>
    <n v="1200"/>
    <n v="2142.86"/>
    <n v="2118"/>
    <n v="13.65"/>
    <n v="14.21"/>
    <n v="14.21"/>
    <s v="09-02-2021"/>
    <s v="09-02-2021"/>
    <n v="0"/>
    <n v="-0.99"/>
    <n v="-1184.3900000000001"/>
    <s v="USD"/>
    <n v="0"/>
  </r>
  <r>
    <x v="0"/>
    <n v="0.78"/>
    <s v="AH+"/>
    <x v="0"/>
    <n v="1.5"/>
    <n v="1.17"/>
    <n v="1200"/>
    <n v="1025.6400000000001"/>
    <n v="767"/>
    <n v="17.309999999999999"/>
    <n v="16.14"/>
    <n v="16.18"/>
    <s v="08-02-2021"/>
    <s v="09-02-2021"/>
    <n v="1"/>
    <n v="-0.72"/>
    <n v="-862.49"/>
    <s v="USD"/>
    <n v="0"/>
  </r>
  <r>
    <x v="0"/>
    <n v="0.63"/>
    <s v="10ATR"/>
    <x v="1"/>
    <n v="2"/>
    <n v="1.26"/>
    <n v="1200"/>
    <n v="952.38"/>
    <n v="954"/>
    <n v="12.5"/>
    <n v="13.76"/>
    <n v="11.93"/>
    <s v="08-02-2021"/>
    <s v="08-02-2021"/>
    <n v="0"/>
    <n v="0.46"/>
    <n v="546.92999999999995"/>
    <s v="USD"/>
    <n v="1"/>
  </r>
  <r>
    <x v="0"/>
    <n v="0.17"/>
    <s v="10ATR"/>
    <x v="1"/>
    <n v="1"/>
    <n v="0.17"/>
    <n v="1200"/>
    <n v="7058.82"/>
    <n v="3550"/>
    <n v="2"/>
    <n v="2.17"/>
    <n v="2.29"/>
    <s v="08-02-2021"/>
    <s v="08-02-2021"/>
    <n v="0"/>
    <n v="-0.86"/>
    <n v="-1028.08"/>
    <s v="USD"/>
    <n v="0"/>
  </r>
  <r>
    <x v="0"/>
    <n v="0.65"/>
    <s v="10ATR"/>
    <x v="1"/>
    <n v="2"/>
    <n v="1.3"/>
    <n v="1200"/>
    <n v="923.08"/>
    <n v="924"/>
    <n v="11"/>
    <n v="12.3"/>
    <n v="11.99"/>
    <s v="08-02-2021"/>
    <s v="08-02-2021"/>
    <n v="0"/>
    <n v="-0.76"/>
    <n v="-911.8"/>
    <s v="USD"/>
    <n v="0"/>
  </r>
  <r>
    <x v="0"/>
    <n v="0.72"/>
    <s v="10ATR"/>
    <x v="0"/>
    <n v="2"/>
    <n v="1.44"/>
    <n v="1200"/>
    <n v="833.33"/>
    <n v="831"/>
    <n v="16.28"/>
    <n v="14.84"/>
    <n v="15.25"/>
    <s v="10-02-2021"/>
    <s v="10-02-2021"/>
    <n v="0"/>
    <n v="-0.71"/>
    <n v="-855.35"/>
    <s v="USD"/>
    <n v="0"/>
  </r>
  <r>
    <x v="0"/>
    <n v="0.72"/>
    <s v="10ATR"/>
    <x v="0"/>
    <n v="3"/>
    <n v="2.16"/>
    <n v="1200"/>
    <n v="555.55999999999995"/>
    <n v="554"/>
    <n v="16.3"/>
    <n v="14.14"/>
    <n v="14.09"/>
    <s v="10-02-2021"/>
    <s v="10-02-2021"/>
    <n v="0"/>
    <n v="-1.02"/>
    <n v="-1225.1199999999999"/>
    <s v="USD"/>
    <n v="0"/>
  </r>
  <r>
    <x v="0"/>
    <n v="1.22"/>
    <s v="10ATR"/>
    <x v="1"/>
    <n v="1"/>
    <n v="1.22"/>
    <n v="1200"/>
    <n v="982.16"/>
    <n v="600"/>
    <n v="9.06"/>
    <n v="10.29"/>
    <n v="9.2899999999999991"/>
    <s v="05-02-2021"/>
    <s v="05-02-2021"/>
    <n v="0"/>
    <n v="-0.11"/>
    <n v="-137.4"/>
    <s v="USD"/>
    <n v="0"/>
  </r>
  <r>
    <x v="0"/>
    <n v="1.36"/>
    <s v="10ATR"/>
    <x v="1"/>
    <n v="1"/>
    <n v="1.36"/>
    <n v="1200"/>
    <n v="882.35"/>
    <n v="1529"/>
    <n v="9.51"/>
    <n v="10.87"/>
    <n v="9.59"/>
    <s v="05-02-2021"/>
    <s v="05-02-2021"/>
    <n v="0"/>
    <n v="-0.11"/>
    <n v="-132.87"/>
    <s v="USD"/>
    <n v="0"/>
  </r>
  <r>
    <x v="0"/>
    <n v="0.33"/>
    <s v="10ATR"/>
    <x v="1"/>
    <n v="1"/>
    <n v="0.33"/>
    <n v="1200"/>
    <n v="3664.23"/>
    <n v="1526"/>
    <n v="16.350000000000001"/>
    <n v="16.68"/>
    <n v="15.71"/>
    <s v="03-02-2021"/>
    <s v="03-02-2021"/>
    <n v="0"/>
    <n v="0.81"/>
    <n v="977.1"/>
    <s v="USD"/>
    <n v="1"/>
  </r>
  <r>
    <x v="0"/>
    <n v="1.22"/>
    <s v="10ATR"/>
    <x v="1"/>
    <n v="1"/>
    <n v="1.22"/>
    <n v="1200"/>
    <n v="982.16"/>
    <n v="500"/>
    <n v="8.25"/>
    <n v="9.4700000000000006"/>
    <n v="9.83"/>
    <s v="05-02-2021"/>
    <s v="05-02-2021"/>
    <n v="0"/>
    <n v="-0.66"/>
    <n v="-790"/>
    <s v="USD"/>
    <n v="0"/>
  </r>
  <r>
    <x v="0"/>
    <n v="0.11"/>
    <s v="10ATR"/>
    <x v="1"/>
    <n v="2"/>
    <n v="0.22"/>
    <n v="1200"/>
    <n v="5338.08"/>
    <n v="5336"/>
    <n v="3.1"/>
    <n v="3.33"/>
    <n v="2.77"/>
    <s v="04-02-2021"/>
    <s v="04-02-2021"/>
    <n v="0"/>
    <n v="1.47"/>
    <n v="1761.41"/>
    <s v="USD"/>
    <n v="1"/>
  </r>
  <r>
    <x v="0"/>
    <n v="0.32"/>
    <s v="10ATR"/>
    <x v="1"/>
    <n v="2"/>
    <n v="0.63"/>
    <n v="1200"/>
    <n v="1897.53"/>
    <n v="1684"/>
    <n v="9.25"/>
    <n v="9.8800000000000008"/>
    <n v="7.34"/>
    <s v="05-02-2021"/>
    <s v="05-02-2021"/>
    <n v="0"/>
    <n v="2.67"/>
    <n v="3207.35"/>
    <s v="USD"/>
    <n v="1"/>
  </r>
  <r>
    <x v="0"/>
    <n v="0.41"/>
    <s v="10ATR"/>
    <x v="1"/>
    <n v="2"/>
    <n v="0.82"/>
    <n v="1200"/>
    <n v="1463.41"/>
    <n v="1472"/>
    <n v="15.18"/>
    <n v="16"/>
    <n v="13.93"/>
    <s v="10-02-2021"/>
    <s v="10-02-2021"/>
    <n v="0"/>
    <n v="1.53"/>
    <n v="1840"/>
    <s v="USD"/>
    <n v="1"/>
  </r>
  <r>
    <x v="0"/>
    <n v="0.24"/>
    <s v="10ATR"/>
    <x v="1"/>
    <n v="2"/>
    <n v="0.49"/>
    <n v="1000"/>
    <n v="2057.61"/>
    <n v="2057"/>
    <n v="15.49"/>
    <n v="15.98"/>
    <n v="14.55"/>
    <s v="02-02-2021"/>
    <s v="02-02-2021"/>
    <n v="0"/>
    <n v="1.94"/>
    <n v="1935.64"/>
    <s v="USD"/>
    <n v="1"/>
  </r>
  <r>
    <x v="0"/>
    <n v="2.2000000000000002"/>
    <s v="QR+(recon)"/>
    <x v="1"/>
    <n v="1"/>
    <n v="2.2000000000000002"/>
    <n v="1200"/>
    <n v="544.71"/>
    <n v="272"/>
    <n v="100.51"/>
    <n v="102.71"/>
    <n v="102.86"/>
    <s v="05-02-2021"/>
    <s v="05-02-2021"/>
    <n v="0"/>
    <n v="-0.53"/>
    <n v="-637.95000000000005"/>
    <s v="USD"/>
    <n v="0"/>
  </r>
  <r>
    <x v="0"/>
    <n v="0.26"/>
    <s v="10ATR"/>
    <x v="1"/>
    <n v="2"/>
    <n v="0.53"/>
    <n v="1200"/>
    <n v="2264.2399999999998"/>
    <n v="2281"/>
    <n v="10.71"/>
    <n v="11.24"/>
    <n v="9.9700000000000006"/>
    <s v="05-02-2021"/>
    <s v="05-02-2021"/>
    <n v="0"/>
    <n v="1.39"/>
    <n v="1672.43"/>
    <s v="USD"/>
    <n v="1"/>
  </r>
  <r>
    <x v="0"/>
    <n v="0.66"/>
    <s v="10ATR"/>
    <x v="1"/>
    <n v="1.5"/>
    <n v="0.99"/>
    <n v="1200"/>
    <n v="1210.29"/>
    <n v="605"/>
    <n v="6.15"/>
    <n v="7.15"/>
    <n v="7.19"/>
    <s v="05-02-2021"/>
    <s v="05-02-2021"/>
    <n v="0"/>
    <n v="-0.52"/>
    <n v="-628.9"/>
    <s v="USD"/>
    <n v="0"/>
  </r>
  <r>
    <x v="0"/>
    <n v="0.24"/>
    <s v="10ATR"/>
    <x v="1"/>
    <n v="2"/>
    <n v="0.48"/>
    <n v="1200"/>
    <n v="2500"/>
    <n v="2452"/>
    <n v="11.58"/>
    <n v="12.06"/>
    <n v="11.78"/>
    <s v="16-02-2021"/>
    <s v="16-02-2021"/>
    <n v="0"/>
    <n v="-0.4"/>
    <n v="-484.27"/>
    <s v="USD"/>
    <n v="0"/>
  </r>
  <r>
    <x v="0"/>
    <n v="0.24"/>
    <s v="10ATR"/>
    <x v="1"/>
    <n v="2"/>
    <n v="0.49"/>
    <n v="1200"/>
    <n v="2452.88"/>
    <n v="2452"/>
    <n v="10.16"/>
    <n v="10.65"/>
    <n v="10.97"/>
    <s v="16-02-2021"/>
    <s v="16-02-2021"/>
    <n v="0"/>
    <n v="-1.66"/>
    <n v="-1996.42"/>
    <s v="USD"/>
    <n v="0"/>
  </r>
  <r>
    <x v="0"/>
    <n v="0.25"/>
    <s v="10ATR"/>
    <x v="1"/>
    <n v="2"/>
    <n v="0.49"/>
    <n v="1200"/>
    <n v="2432.9899999999998"/>
    <n v="2452"/>
    <n v="10.38"/>
    <n v="10.88"/>
    <n v="11.01"/>
    <s v="16-02-2021"/>
    <s v="16-02-2021"/>
    <n v="0"/>
    <n v="-1.28"/>
    <n v="-1537.4"/>
    <s v="USD"/>
    <n v="0"/>
  </r>
  <r>
    <x v="0"/>
    <n v="1.94"/>
    <s v="QR+(recon)"/>
    <x v="1"/>
    <n v="1"/>
    <n v="1.94"/>
    <n v="1200"/>
    <n v="619.51"/>
    <n v="309"/>
    <n v="63.99"/>
    <n v="65.930000000000007"/>
    <n v="61.7"/>
    <s v="04-02-2021"/>
    <s v="04-02-2021"/>
    <n v="0"/>
    <n v="0.59"/>
    <n v="707.8"/>
    <s v="USD"/>
    <n v="1"/>
  </r>
  <r>
    <x v="0"/>
    <n v="0.24"/>
    <s v="mistake"/>
    <x v="0"/>
    <n v="2"/>
    <n v="0.49"/>
    <n v="1200"/>
    <n v="2469.14"/>
    <n v="2057"/>
    <n v="15.49"/>
    <n v="15"/>
    <n v="17.28"/>
    <s v="02-02-2021"/>
    <s v="03-02-2021"/>
    <n v="1"/>
    <n v="3.07"/>
    <n v="3683.06"/>
    <s v="USD"/>
    <n v="1"/>
  </r>
  <r>
    <x v="0"/>
    <n v="0.77"/>
    <s v="10ATR"/>
    <x v="1"/>
    <n v="2"/>
    <n v="1.53"/>
    <n v="1200"/>
    <n v="782.06"/>
    <n v="782"/>
    <n v="11.66"/>
    <n v="13.19"/>
    <n v="8.6300000000000008"/>
    <s v="10-02-2021"/>
    <s v="10-02-2021"/>
    <n v="0"/>
    <n v="1.97"/>
    <n v="2369.62"/>
    <s v="USD"/>
    <n v="1"/>
  </r>
  <r>
    <x v="0"/>
    <n v="0.31"/>
    <s v="10ATR"/>
    <x v="1"/>
    <n v="2"/>
    <n v="0.62"/>
    <n v="1200"/>
    <n v="1935.48"/>
    <n v="1964"/>
    <n v="4.5"/>
    <n v="5.12"/>
    <n v="3.88"/>
    <s v="10-02-2021"/>
    <s v="10-02-2021"/>
    <n v="0"/>
    <n v="1.01"/>
    <n v="1215.52"/>
    <s v="USD"/>
    <n v="1"/>
  </r>
  <r>
    <x v="0"/>
    <n v="1.05"/>
    <s v="10ATR"/>
    <x v="1"/>
    <n v="2"/>
    <n v="2.1"/>
    <n v="1200"/>
    <n v="571.42999999999995"/>
    <n v="573"/>
    <n v="40.33"/>
    <n v="42.43"/>
    <n v="33.21"/>
    <s v="09-02-2021"/>
    <s v="09-02-2021"/>
    <n v="0"/>
    <n v="3.4"/>
    <n v="4082.28"/>
    <s v="USD"/>
    <n v="1"/>
  </r>
  <r>
    <x v="0"/>
    <n v="0.22"/>
    <s v="10ATR"/>
    <x v="1"/>
    <n v="1"/>
    <n v="0.22"/>
    <n v="1200"/>
    <n v="5479.45"/>
    <n v="1826"/>
    <n v="2.11"/>
    <n v="2.33"/>
    <n v="1.87"/>
    <s v="16-02-2021"/>
    <s v="16-02-2021"/>
    <n v="0"/>
    <n v="0.37"/>
    <n v="438.24"/>
    <s v="USD"/>
    <n v="1"/>
  </r>
  <r>
    <x v="0"/>
    <n v="1.04"/>
    <s v="10ATR"/>
    <x v="0"/>
    <n v="3"/>
    <n v="3.12"/>
    <n v="1200"/>
    <n v="384.62"/>
    <n v="382"/>
    <n v="43.75"/>
    <n v="40.630000000000003"/>
    <n v="40.53"/>
    <s v="09-02-2021"/>
    <s v="09-02-2021"/>
    <n v="0"/>
    <n v="-1.03"/>
    <n v="-1231.3399999999999"/>
    <s v="USD"/>
    <n v="0"/>
  </r>
  <r>
    <x v="0"/>
    <n v="11.61"/>
    <s v="10ATR"/>
    <x v="1"/>
    <n v="4"/>
    <n v="46.45"/>
    <n v="1200"/>
    <n v="25.83"/>
    <n v="43"/>
    <n v="100.99"/>
    <n v="147.44"/>
    <n v="115.68"/>
    <s v="04-02-2021"/>
    <s v="04-02-2021"/>
    <n v="0"/>
    <n v="-0.53"/>
    <n v="-631.79999999999995"/>
    <s v="USD"/>
    <n v="0"/>
  </r>
  <r>
    <x v="0"/>
    <n v="0.84"/>
    <s v="10ATR"/>
    <x v="1"/>
    <n v="2"/>
    <n v="1.68"/>
    <n v="1200"/>
    <n v="714.97"/>
    <n v="722"/>
    <n v="20"/>
    <n v="21.68"/>
    <n v="20.48"/>
    <s v="04-02-2021"/>
    <s v="04-02-2021"/>
    <n v="0"/>
    <n v="-0.28999999999999998"/>
    <n v="-349.01"/>
    <s v="USD"/>
    <n v="0"/>
  </r>
  <r>
    <x v="0"/>
    <n v="0.14000000000000001"/>
    <s v="10ATR"/>
    <x v="1"/>
    <n v="2"/>
    <n v="0.27"/>
    <n v="1200"/>
    <n v="4411.76"/>
    <n v="4593"/>
    <n v="3.71"/>
    <n v="3.98"/>
    <n v="4.04"/>
    <s v="05-02-2021"/>
    <s v="05-02-2021"/>
    <n v="0"/>
    <n v="-1.26"/>
    <n v="-1515.69"/>
    <s v="USD"/>
    <n v="0"/>
  </r>
  <r>
    <x v="0"/>
    <n v="0.35"/>
    <s v="AH+"/>
    <x v="0"/>
    <n v="3"/>
    <n v="1.06"/>
    <n v="2500"/>
    <n v="2362.06"/>
    <n v="2362"/>
    <n v="4.9400000000000004"/>
    <n v="3.88"/>
    <n v="3.58"/>
    <s v="23-02-2021"/>
    <s v="23-02-2021"/>
    <n v="0"/>
    <n v="-1.28"/>
    <n v="-3209.01"/>
    <s v="USD"/>
    <n v="0"/>
  </r>
  <r>
    <x v="1"/>
    <n v="1.06"/>
    <s v="SEC+"/>
    <x v="0"/>
    <n v="2"/>
    <n v="2.13"/>
    <n v="6000"/>
    <n v="2819.55"/>
    <n v="3000"/>
    <n v="11.01"/>
    <n v="8.8800000000000008"/>
    <n v="16.600000000000001"/>
    <s v="03-02-2021"/>
    <s v="23-02-2021"/>
    <n v="20"/>
    <n v="2.8"/>
    <n v="16790.099999999999"/>
    <s v="CAD"/>
    <n v="1"/>
  </r>
  <r>
    <x v="0"/>
    <n v="0.86"/>
    <s v="AH+"/>
    <x v="0"/>
    <n v="1"/>
    <n v="0.86"/>
    <n v="2000"/>
    <n v="2314.84"/>
    <n v="2300"/>
    <n v="21.15"/>
    <n v="20.29"/>
    <n v="25.04"/>
    <s v="28-01-2021"/>
    <s v="23-02-2021"/>
    <n v="26"/>
    <n v="4.47"/>
    <n v="8947"/>
    <s v="USD"/>
    <n v="1"/>
  </r>
  <r>
    <x v="0"/>
    <n v="0.98"/>
    <s v="AH+"/>
    <x v="0"/>
    <n v="3"/>
    <n v="2.94"/>
    <n v="2500"/>
    <n v="850.34"/>
    <n v="850"/>
    <n v="36.869999999999997"/>
    <n v="33.93"/>
    <n v="48.58"/>
    <s v="04-01-2021"/>
    <s v="23-02-2021"/>
    <n v="50"/>
    <n v="3.98"/>
    <n v="9954.44"/>
    <s v="USD"/>
    <n v="1"/>
  </r>
  <r>
    <x v="1"/>
    <n v="0.55000000000000004"/>
    <s v="reduce"/>
    <x v="0"/>
    <n v="2.5"/>
    <n v="1.38"/>
    <n v="3200"/>
    <n v="2327.27"/>
    <n v="2500"/>
    <n v="12.08"/>
    <n v="10.71"/>
    <n v="9.86"/>
    <s v="16-02-2021"/>
    <s v="23-02-2021"/>
    <n v="7"/>
    <n v="-1.73"/>
    <n v="-5545"/>
    <s v="CAD"/>
    <n v="0"/>
  </r>
  <r>
    <x v="0"/>
    <n v="6.73"/>
    <s v="QR+"/>
    <x v="0"/>
    <n v="2"/>
    <n v="13.47"/>
    <n v="2500"/>
    <n v="185.61"/>
    <n v="186"/>
    <n v="318"/>
    <n v="304.52999999999997"/>
    <n v="272.83"/>
    <s v="19-02-2021"/>
    <s v="23-02-2021"/>
    <n v="4"/>
    <n v="-3.36"/>
    <n v="-8402.35"/>
    <s v="USD"/>
    <n v="0"/>
  </r>
  <r>
    <x v="0"/>
    <n v="2.2400000000000002"/>
    <s v="AH+"/>
    <x v="0"/>
    <n v="1.5"/>
    <n v="3.36"/>
    <n v="2500"/>
    <n v="744.38"/>
    <n v="744"/>
    <n v="22.5"/>
    <n v="19.14"/>
    <n v="18.399999999999999"/>
    <s v="19-01-2021"/>
    <s v="23-02-2021"/>
    <n v="35"/>
    <n v="-1.22"/>
    <n v="-3050.4"/>
    <s v="USD"/>
    <n v="0"/>
  </r>
  <r>
    <x v="0"/>
    <n v="2.84"/>
    <s v="x2"/>
    <x v="0"/>
    <n v="1"/>
    <n v="2.84"/>
    <n v="2000"/>
    <n v="704.23"/>
    <n v="704"/>
    <n v="27.09"/>
    <n v="24.25"/>
    <n v="18.399999999999999"/>
    <s v="01-02-2021"/>
    <s v="23-02-2021"/>
    <n v="22"/>
    <n v="-3.06"/>
    <n v="-6114.73"/>
    <s v="USD"/>
    <n v="0"/>
  </r>
  <r>
    <x v="0"/>
    <n v="0.98"/>
    <s v="mistake"/>
    <x v="0"/>
    <n v="2"/>
    <n v="1.96"/>
    <n v="2500"/>
    <n v="1274.8599999999999"/>
    <n v="300"/>
    <n v="24.15"/>
    <n v="22.19"/>
    <n v="24.74"/>
    <s v="18-02-2021"/>
    <s v="19-02-2021"/>
    <n v="1"/>
    <n v="7.0000000000000007E-2"/>
    <n v="177"/>
    <s v="USD"/>
    <n v="1"/>
  </r>
  <r>
    <x v="0"/>
    <n v="10.1"/>
    <s v="AH+"/>
    <x v="0"/>
    <n v="2"/>
    <n v="20.2"/>
    <n v="2500"/>
    <n v="123.76"/>
    <n v="123"/>
    <n v="243.46"/>
    <n v="223.26"/>
    <n v="264.51"/>
    <s v="16-01-2021"/>
    <s v="18-02-2021"/>
    <n v="33"/>
    <n v="1.04"/>
    <n v="2589.15"/>
    <s v="USD"/>
    <n v="1"/>
  </r>
  <r>
    <x v="0"/>
    <n v="0.73"/>
    <s v="GS_puts"/>
    <x v="1"/>
    <n v="2"/>
    <n v="1.45"/>
    <n v="2500"/>
    <n v="1722.97"/>
    <n v="2000"/>
    <n v="23.16"/>
    <n v="24.61"/>
    <n v="24.06"/>
    <s v="12-02-2021"/>
    <s v="18-02-2021"/>
    <n v="6"/>
    <n v="-0.72"/>
    <n v="-1797"/>
    <s v="USD"/>
    <n v="0"/>
  </r>
  <r>
    <x v="0"/>
    <n v="17.07"/>
    <s v="AH+"/>
    <x v="0"/>
    <n v="2"/>
    <n v="34.130000000000003"/>
    <n v="2000"/>
    <n v="58.59"/>
    <n v="59"/>
    <n v="150.28"/>
    <n v="116.15"/>
    <n v="171.81"/>
    <s v="09-02-2021"/>
    <s v="18-02-2021"/>
    <n v="9"/>
    <n v="0.64"/>
    <n v="1270.03"/>
    <s v="USD"/>
    <n v="1"/>
  </r>
  <r>
    <x v="0"/>
    <n v="14.63"/>
    <s v="QR++"/>
    <x v="0"/>
    <n v="2"/>
    <n v="29.25"/>
    <n v="2500"/>
    <n v="85.47"/>
    <n v="86"/>
    <n v="572.37"/>
    <n v="543.12"/>
    <n v="548.22"/>
    <s v="20-01-2021"/>
    <s v="18-02-2021"/>
    <n v="29"/>
    <n v="-0.83"/>
    <n v="-2076.9"/>
    <s v="USD"/>
    <n v="0"/>
  </r>
  <r>
    <x v="0"/>
    <n v="1.36"/>
    <s v="BR+(citi)"/>
    <x v="0"/>
    <n v="1"/>
    <n v="1.36"/>
    <n v="2000"/>
    <n v="1474.93"/>
    <n v="1500"/>
    <n v="14.31"/>
    <n v="12.95"/>
    <n v="11.32"/>
    <s v="02-02-2021"/>
    <s v="17-02-2021"/>
    <n v="15"/>
    <n v="-2.2400000000000002"/>
    <n v="-4485"/>
    <s v="USD"/>
    <n v="0"/>
  </r>
  <r>
    <x v="0"/>
    <n v="8.9"/>
    <s v="2dt"/>
    <x v="0"/>
    <n v="2"/>
    <n v="17.8"/>
    <n v="2500"/>
    <n v="140.41999999999999"/>
    <n v="140"/>
    <n v="341.33"/>
    <n v="323.52999999999997"/>
    <n v="337.33"/>
    <s v="12-02-2021"/>
    <s v="17-02-2021"/>
    <n v="5"/>
    <n v="-0.22"/>
    <n v="-560"/>
    <s v="USD"/>
    <n v="0"/>
  </r>
  <r>
    <x v="0"/>
    <n v="0.93"/>
    <s v="SEC+"/>
    <x v="0"/>
    <n v="2"/>
    <n v="1.86"/>
    <n v="2500"/>
    <n v="1341.2"/>
    <n v="1341"/>
    <n v="26.69"/>
    <n v="24.83"/>
    <n v="25.4"/>
    <s v="01-02-2021"/>
    <s v="17-02-2021"/>
    <n v="16"/>
    <n v="-0.69"/>
    <n v="-1734.85"/>
    <s v="USD"/>
    <n v="0"/>
  </r>
  <r>
    <x v="0"/>
    <n v="18.579999999999998"/>
    <s v="TA"/>
    <x v="1"/>
    <n v="3"/>
    <n v="55.74"/>
    <n v="5000"/>
    <n v="89.7"/>
    <n v="89"/>
    <n v="97.01"/>
    <n v="152.75"/>
    <n v="108"/>
    <s v="01-02-2021"/>
    <s v="17-02-2021"/>
    <n v="16"/>
    <n v="-0.2"/>
    <n v="-978.11"/>
    <s v="USD"/>
    <n v="0"/>
  </r>
  <r>
    <x v="0"/>
    <n v="4.4800000000000004"/>
    <s v="TD-Sequital"/>
    <x v="1"/>
    <n v="3"/>
    <n v="13.45"/>
    <n v="2500"/>
    <n v="185.89"/>
    <n v="186"/>
    <n v="86.57"/>
    <n v="100.02"/>
    <n v="89.15"/>
    <s v="12-02-2021"/>
    <s v="16-02-2021"/>
    <n v="4"/>
    <n v="-0.19"/>
    <n v="-479.88"/>
    <s v="USD"/>
    <n v="0"/>
  </r>
  <r>
    <x v="0"/>
    <n v="5.07"/>
    <s v="QR+"/>
    <x v="1"/>
    <n v="2"/>
    <n v="10.14"/>
    <n v="2000"/>
    <n v="197.26"/>
    <n v="200"/>
    <n v="193.12"/>
    <n v="203.26"/>
    <n v="187.09"/>
    <s v="12-02-2021"/>
    <s v="16-02-2021"/>
    <n v="4"/>
    <n v="0.6"/>
    <n v="1206"/>
    <s v="USD"/>
    <n v="1"/>
  </r>
  <r>
    <x v="0"/>
    <n v="0.39"/>
    <s v="QR+(recon)"/>
    <x v="1"/>
    <n v="2"/>
    <n v="0.77"/>
    <n v="2500"/>
    <n v="3238.34"/>
    <n v="3200"/>
    <n v="10.119999999999999"/>
    <n v="10.89"/>
    <n v="10.81"/>
    <s v="12-02-2021"/>
    <s v="12-02-2021"/>
    <n v="0"/>
    <n v="-0.89"/>
    <n v="-2212.8000000000002"/>
    <s v="USD"/>
    <n v="0"/>
  </r>
  <r>
    <x v="0"/>
    <n v="2.1800000000000002"/>
    <s v="CIR"/>
    <x v="0"/>
    <n v="2"/>
    <n v="4.3600000000000003"/>
    <n v="2500"/>
    <n v="572.87"/>
    <n v="573"/>
    <n v="93.69"/>
    <n v="89.32"/>
    <n v="98.43"/>
    <s v="02-02-2021"/>
    <s v="05-02-2021"/>
    <n v="3"/>
    <n v="1.0900000000000001"/>
    <n v="2716.08"/>
    <s v="USD"/>
    <n v="1"/>
  </r>
  <r>
    <x v="0"/>
    <n v="1.97"/>
    <s v="TA"/>
    <x v="1"/>
    <n v="2"/>
    <n v="3.94"/>
    <n v="2000"/>
    <n v="507.1"/>
    <n v="507"/>
    <n v="21.47"/>
    <n v="25.42"/>
    <n v="16.87"/>
    <s v="01-02-2021"/>
    <s v="03-02-2021"/>
    <n v="2"/>
    <n v="1.17"/>
    <n v="2333.21"/>
    <s v="USD"/>
    <n v="1"/>
  </r>
  <r>
    <x v="0"/>
    <n v="2.2999999999999998"/>
    <s v="CIR(GS)"/>
    <x v="0"/>
    <n v="2"/>
    <n v="4.5999999999999996"/>
    <n v="2500"/>
    <n v="543.48"/>
    <n v="543"/>
    <n v="78.06"/>
    <n v="73.459999999999994"/>
    <n v="81.62"/>
    <s v="07-01-2021"/>
    <s v="02-02-2021"/>
    <n v="26"/>
    <n v="0.77"/>
    <n v="1933.08"/>
    <s v="USD"/>
    <n v="1"/>
  </r>
  <r>
    <x v="0"/>
    <n v="5.13"/>
    <s v="hedge"/>
    <x v="1"/>
    <n v="2"/>
    <n v="10.25"/>
    <n v="3000"/>
    <n v="292.68"/>
    <n v="293"/>
    <n v="375.51"/>
    <n v="385.76"/>
    <n v="381.5"/>
    <s v="15-01-2021"/>
    <s v="02-02-2021"/>
    <n v="18"/>
    <n v="-0.59"/>
    <n v="-1755.07"/>
    <s v="USD"/>
    <n v="0"/>
  </r>
  <r>
    <x v="1"/>
    <n v="0.3"/>
    <s v="AH-"/>
    <x v="1"/>
    <n v="2"/>
    <n v="0.6"/>
    <n v="2700"/>
    <n v="4515.05"/>
    <n v="4500"/>
    <n v="4.51"/>
    <n v="5.1100000000000003"/>
    <n v="4.4800000000000004"/>
    <s v="02-02-2021"/>
    <s v="02-02-2021"/>
    <n v="0"/>
    <n v="0.05"/>
    <n v="135"/>
    <s v="CAD"/>
    <n v="1"/>
  </r>
  <r>
    <x v="0"/>
    <n v="6.13"/>
    <s v="QR-"/>
    <x v="1"/>
    <n v="2"/>
    <n v="12.26"/>
    <n v="2500"/>
    <n v="203.92"/>
    <n v="206"/>
    <n v="255.49"/>
    <n v="267.75"/>
    <n v="252.52"/>
    <s v="26-01-2021"/>
    <s v="02-02-2021"/>
    <n v="7"/>
    <n v="0.24"/>
    <n v="611.82000000000005"/>
    <s v="USD"/>
    <n v="1"/>
  </r>
  <r>
    <x v="0"/>
    <n v="4.37"/>
    <s v="TA"/>
    <x v="0"/>
    <n v="1"/>
    <n v="4.37"/>
    <n v="2500"/>
    <n v="572.61"/>
    <n v="572"/>
    <n v="34"/>
    <n v="29.63"/>
    <n v="31.02"/>
    <s v="28-01-2021"/>
    <s v="02-02-2021"/>
    <n v="5"/>
    <n v="-0.68"/>
    <n v="-1704.56"/>
    <s v="USD"/>
    <n v="0"/>
  </r>
  <r>
    <x v="0"/>
    <n v="1.47"/>
    <s v="SEC+"/>
    <x v="0"/>
    <n v="3"/>
    <n v="4.41"/>
    <n v="2000"/>
    <n v="453.51"/>
    <n v="500"/>
    <n v="23.59"/>
    <n v="19.18"/>
    <n v="21.42"/>
    <s v="01-02-2021"/>
    <s v="01-12-2021"/>
    <n v="303"/>
    <n v="-0.54"/>
    <n v="-1087.25"/>
    <s v="USD"/>
    <n v="0"/>
  </r>
  <r>
    <x v="0"/>
    <n v="11.44"/>
    <s v="QR+"/>
    <x v="0"/>
    <n v="2"/>
    <n v="22.87"/>
    <n v="2500"/>
    <n v="109.29"/>
    <n v="109"/>
    <n v="267.76"/>
    <n v="244.89"/>
    <n v="285.02999999999997"/>
    <s v="04-02-2021"/>
    <s v="11-02-2021"/>
    <n v="7"/>
    <n v="0.75"/>
    <n v="1881.97"/>
    <s v="USD"/>
    <n v="1"/>
  </r>
  <r>
    <x v="0"/>
    <n v="55.71"/>
    <s v="BR+(vec)"/>
    <x v="0"/>
    <n v="2"/>
    <n v="111.43"/>
    <n v="3000"/>
    <n v="26.92"/>
    <n v="27"/>
    <n v="1235.3499999999999"/>
    <n v="1123.92"/>
    <n v="1463.31"/>
    <s v="03-02-2021"/>
    <s v="11-02-2021"/>
    <n v="8"/>
    <n v="2.0499999999999998"/>
    <n v="6154.92"/>
    <s v="USD"/>
    <n v="1"/>
  </r>
  <r>
    <x v="0"/>
    <n v="3.69"/>
    <s v="2dt"/>
    <x v="0"/>
    <n v="1.5"/>
    <n v="5.54"/>
    <n v="2500"/>
    <n v="451.18"/>
    <n v="451"/>
    <n v="160.83000000000001"/>
    <n v="155.29"/>
    <n v="163.44999999999999"/>
    <s v="03-02-2021"/>
    <s v="11-02-2021"/>
    <n v="8"/>
    <n v="0.47"/>
    <n v="1181.6199999999999"/>
    <s v="USD"/>
    <n v="1"/>
  </r>
  <r>
    <x v="0"/>
    <n v="1.23"/>
    <s v="AH+"/>
    <x v="0"/>
    <n v="2"/>
    <n v="2.46"/>
    <n v="3000"/>
    <n v="1219.51"/>
    <n v="1219"/>
    <n v="40.4"/>
    <n v="37.94"/>
    <n v="47.4"/>
    <s v="28-01-2021"/>
    <s v="11-02-2021"/>
    <n v="14"/>
    <n v="2.84"/>
    <n v="8533.3700000000008"/>
    <s v="USD"/>
    <n v="1"/>
  </r>
  <r>
    <x v="0"/>
    <n v="40.72"/>
    <s v="AH+"/>
    <x v="0"/>
    <n v="1.5"/>
    <n v="61.08"/>
    <n v="3000"/>
    <n v="49.12"/>
    <n v="50"/>
    <n v="863"/>
    <n v="801.92"/>
    <n v="811.66"/>
    <s v="08-02-2021"/>
    <s v="11-02-2021"/>
    <n v="3"/>
    <n v="-0.86"/>
    <n v="-2567"/>
    <s v="USD"/>
    <n v="0"/>
  </r>
  <r>
    <x v="0"/>
    <n v="4.16"/>
    <s v="QR+"/>
    <x v="0"/>
    <n v="1"/>
    <n v="4.16"/>
    <n v="2000"/>
    <n v="480.35"/>
    <n v="500"/>
    <n v="139.53"/>
    <n v="135.37"/>
    <n v="130.55000000000001"/>
    <s v="28-01-2021"/>
    <s v="17-02-2021"/>
    <n v="20"/>
    <n v="-2.25"/>
    <n v="-4492.3"/>
    <s v="USD"/>
    <n v="0"/>
  </r>
  <r>
    <x v="0"/>
    <n v="3.41"/>
    <s v="QR+"/>
    <x v="0"/>
    <n v="1"/>
    <n v="3.41"/>
    <n v="2000"/>
    <n v="587.16"/>
    <n v="600"/>
    <n v="89.79"/>
    <n v="86.38"/>
    <n v="92.66"/>
    <s v="28-01-2021"/>
    <s v="11-02-2021"/>
    <n v="14"/>
    <n v="0.86"/>
    <n v="1721.46"/>
    <s v="USD"/>
    <n v="1"/>
  </r>
  <r>
    <x v="0"/>
    <n v="2"/>
    <s v="BR+(GS)"/>
    <x v="0"/>
    <n v="2"/>
    <n v="4"/>
    <n v="2000"/>
    <n v="500"/>
    <n v="500"/>
    <n v="77.5"/>
    <n v="73.5"/>
    <n v="79.5"/>
    <s v="02-02-2021"/>
    <s v="11-02-2021"/>
    <n v="9"/>
    <n v="0.5"/>
    <n v="1000"/>
    <s v="USD"/>
    <n v="1"/>
  </r>
  <r>
    <x v="0"/>
    <n v="0.79"/>
    <s v="BR+(Cowen)"/>
    <x v="0"/>
    <n v="2"/>
    <n v="1.58"/>
    <n v="2000"/>
    <n v="1265.02"/>
    <n v="1265"/>
    <n v="19.239999999999998"/>
    <n v="17.66"/>
    <n v="22.99"/>
    <s v="26-01-2021"/>
    <s v="11-02-2021"/>
    <n v="16"/>
    <n v="2.37"/>
    <n v="4743.75"/>
    <s v="USD"/>
    <n v="1"/>
  </r>
  <r>
    <x v="0"/>
    <n v="2.13"/>
    <s v="QR+"/>
    <x v="0"/>
    <n v="2"/>
    <n v="4.26"/>
    <n v="2500"/>
    <n v="587.41"/>
    <n v="588"/>
    <n v="56.11"/>
    <n v="51.85"/>
    <n v="62.84"/>
    <s v="04-02-2021"/>
    <s v="11-02-2021"/>
    <n v="7"/>
    <n v="1.58"/>
    <n v="3957.89"/>
    <s v="USD"/>
    <n v="1"/>
  </r>
  <r>
    <x v="0"/>
    <n v="1.71"/>
    <s v="AH+"/>
    <x v="0"/>
    <n v="2"/>
    <n v="3.42"/>
    <n v="2000"/>
    <n v="584.79999999999995"/>
    <n v="570"/>
    <n v="22.1"/>
    <n v="18.68"/>
    <n v="18.88"/>
    <s v="01-02-2021"/>
    <s v="11-02-2021"/>
    <n v="10"/>
    <n v="-0.92"/>
    <n v="-1835.97"/>
    <s v="USD"/>
    <n v="0"/>
  </r>
  <r>
    <x v="0"/>
    <n v="66.3"/>
    <s v="QR+(recon)"/>
    <x v="0"/>
    <n v="2"/>
    <n v="132.6"/>
    <n v="2500"/>
    <n v="18.850000000000001"/>
    <n v="20"/>
    <n v="2073.79"/>
    <n v="1941.19"/>
    <n v="2095.89"/>
    <s v="03-02-2021"/>
    <s v="11-02-2021"/>
    <n v="8"/>
    <n v="0.18"/>
    <n v="442"/>
    <s v="USD"/>
    <n v="1"/>
  </r>
  <r>
    <x v="0"/>
    <n v="1.4"/>
    <s v="AH+"/>
    <x v="0"/>
    <n v="2"/>
    <n v="2.8"/>
    <n v="2500"/>
    <n v="892.86"/>
    <n v="893"/>
    <n v="11"/>
    <n v="8.1999999999999993"/>
    <n v="8.67"/>
    <s v="19-02-2021"/>
    <s v="25-02-2021"/>
    <n v="6"/>
    <n v="-0.83"/>
    <n v="-2080.69"/>
    <s v="USD"/>
    <n v="0"/>
  </r>
  <r>
    <x v="0"/>
    <n v="7.72"/>
    <s v="CIR"/>
    <x v="0"/>
    <n v="1"/>
    <n v="7.72"/>
    <n v="2000"/>
    <n v="258.93"/>
    <n v="259"/>
    <n v="264.49"/>
    <n v="256.77"/>
    <n v="240.18"/>
    <s v="01-02-2021"/>
    <s v="25-02-2021"/>
    <n v="24"/>
    <n v="-3.15"/>
    <n v="-6296.29"/>
    <s v="USD"/>
    <n v="0"/>
  </r>
  <r>
    <x v="0"/>
    <n v="3.35"/>
    <s v="BR+(GS)"/>
    <x v="0"/>
    <n v="1.5"/>
    <n v="5.03"/>
    <n v="2500"/>
    <n v="497.51"/>
    <n v="497"/>
    <n v="147.44999999999999"/>
    <n v="142.41999999999999"/>
    <n v="135.24"/>
    <s v="25-01-2021"/>
    <s v="25-02-2021"/>
    <n v="31"/>
    <n v="-2.4300000000000002"/>
    <n v="-6068.37"/>
    <s v="USD"/>
    <n v="0"/>
  </r>
  <r>
    <x v="0"/>
    <n v="4.79"/>
    <s v="TA"/>
    <x v="0"/>
    <n v="1.5"/>
    <n v="7.18"/>
    <n v="5000"/>
    <n v="696.04"/>
    <n v="696"/>
    <n v="43.95"/>
    <n v="36.76"/>
    <n v="45.64"/>
    <s v="14-01-2021"/>
    <s v="25-02-2021"/>
    <n v="42"/>
    <n v="0.24"/>
    <n v="1176.52"/>
    <s v="USD"/>
    <n v="1"/>
  </r>
  <r>
    <x v="0"/>
    <n v="3.35"/>
    <s v="QR+"/>
    <x v="0"/>
    <n v="2"/>
    <n v="6.69"/>
    <n v="2500"/>
    <n v="373.61"/>
    <n v="374"/>
    <n v="169.66"/>
    <n v="162.97"/>
    <n v="156.47999999999999"/>
    <s v="16-02-2021"/>
    <s v="25-02-2021"/>
    <n v="9"/>
    <n v="-1.97"/>
    <n v="-4931.08"/>
    <s v="USD"/>
    <n v="0"/>
  </r>
  <r>
    <x v="0"/>
    <n v="2.64"/>
    <s v="2dt"/>
    <x v="0"/>
    <n v="2"/>
    <n v="5.28"/>
    <n v="2500"/>
    <n v="473.1"/>
    <n v="473"/>
    <n v="137.69"/>
    <n v="132.41"/>
    <n v="131.94999999999999"/>
    <s v="19-02-2021"/>
    <s v="25-02-2021"/>
    <n v="6"/>
    <n v="-1.0900000000000001"/>
    <n v="-2715.02"/>
    <s v="USD"/>
    <n v="0"/>
  </r>
  <r>
    <x v="0"/>
    <n v="5.69"/>
    <s v="hedge"/>
    <x v="1"/>
    <n v="2"/>
    <n v="11.38"/>
    <n v="3000"/>
    <n v="263.62"/>
    <n v="263"/>
    <n v="382.71"/>
    <n v="394.09"/>
    <n v="382.33"/>
    <s v="03-02-2021"/>
    <s v="25-02-2021"/>
    <n v="22"/>
    <n v="0.03"/>
    <n v="99.94"/>
    <s v="USD"/>
    <n v="1"/>
  </r>
  <r>
    <x v="0"/>
    <n v="5.04"/>
    <s v="hedge"/>
    <x v="1"/>
    <n v="1"/>
    <n v="5.04"/>
    <n v="2000"/>
    <n v="396.83"/>
    <n v="398"/>
    <n v="390.08"/>
    <n v="395.12"/>
    <n v="382.33"/>
    <s v="10-02-2021"/>
    <s v="25-02-2021"/>
    <n v="15"/>
    <n v="1.54"/>
    <n v="3084.5"/>
    <s v="USD"/>
    <n v="1"/>
  </r>
  <r>
    <x v="0"/>
    <n v="4"/>
    <s v="QR+"/>
    <x v="0"/>
    <n v="2"/>
    <n v="8"/>
    <n v="2000"/>
    <n v="250"/>
    <n v="250"/>
    <n v="142.18"/>
    <n v="134.18"/>
    <n v="135.24"/>
    <s v="03-02-2021"/>
    <s v="25-02-2021"/>
    <n v="22"/>
    <n v="-0.87"/>
    <n v="-1734"/>
    <s v="USD"/>
    <n v="0"/>
  </r>
  <r>
    <x v="0"/>
    <n v="3.21"/>
    <s v="BR+(GS)"/>
    <x v="0"/>
    <n v="1.5"/>
    <n v="4.8099999999999996"/>
    <n v="2500"/>
    <n v="519.21"/>
    <n v="520"/>
    <n v="29.32"/>
    <n v="24.5"/>
    <n v="23.96"/>
    <s v="17-02-2021"/>
    <s v="25-02-2021"/>
    <n v="8"/>
    <n v="-1.1100000000000001"/>
    <n v="-2784.7"/>
    <s v="USD"/>
    <n v="0"/>
  </r>
  <r>
    <x v="0"/>
    <n v="20.27"/>
    <s v="2dt"/>
    <x v="0"/>
    <n v="2"/>
    <n v="40.54"/>
    <n v="2500"/>
    <n v="61.67"/>
    <n v="62"/>
    <n v="425"/>
    <n v="384.46"/>
    <n v="377.59"/>
    <s v="19-02-2021"/>
    <s v="25-02-2021"/>
    <n v="6"/>
    <n v="-1.18"/>
    <n v="-2939.42"/>
    <s v="USD"/>
    <n v="0"/>
  </r>
  <r>
    <x v="0"/>
    <n v="2.83"/>
    <s v="AH-"/>
    <x v="1"/>
    <n v="2"/>
    <n v="5.66"/>
    <n v="2900"/>
    <n v="512.01"/>
    <n v="500"/>
    <n v="36.4"/>
    <n v="42.06"/>
    <n v="35.4"/>
    <s v="23-02-2021"/>
    <s v="25-02-2021"/>
    <n v="2"/>
    <n v="0.17"/>
    <n v="500"/>
    <s v="USD"/>
    <n v="1"/>
  </r>
  <r>
    <x v="0"/>
    <n v="1.43"/>
    <s v="x2"/>
    <x v="0"/>
    <n v="2"/>
    <n v="2.86"/>
    <n v="3000"/>
    <n v="1048.95"/>
    <n v="1085"/>
    <n v="41.71"/>
    <n v="38.85"/>
    <n v="48.33"/>
    <s v="06-01-2021"/>
    <s v="25-02-2021"/>
    <n v="50"/>
    <n v="2.39"/>
    <n v="7180.53"/>
    <s v="USD"/>
    <n v="1"/>
  </r>
  <r>
    <x v="0"/>
    <n v="4.7"/>
    <s v="CIR+(cowen)"/>
    <x v="0"/>
    <n v="2"/>
    <n v="9.4"/>
    <n v="2500"/>
    <n v="265.95999999999998"/>
    <n v="300"/>
    <n v="119.96"/>
    <n v="110.56"/>
    <n v="113.93"/>
    <s v="16-02-2021"/>
    <s v="25-02-2021"/>
    <n v="9"/>
    <n v="-0.72"/>
    <n v="-1808.01"/>
    <s v="USD"/>
    <n v="0"/>
  </r>
  <r>
    <x v="1"/>
    <n v="0.35"/>
    <s v="AH+"/>
    <x v="0"/>
    <n v="1.5"/>
    <n v="0.53"/>
    <n v="3200"/>
    <n v="6077.87"/>
    <n v="6000"/>
    <n v="4.91"/>
    <n v="4.38"/>
    <n v="5.05"/>
    <s v="16-02-2021"/>
    <s v="25-02-2021"/>
    <n v="9"/>
    <n v="0.27"/>
    <n v="862.8"/>
    <s v="CAD"/>
    <n v="1"/>
  </r>
  <r>
    <x v="0"/>
    <n v="11.3"/>
    <m/>
    <x v="0"/>
    <n v="2"/>
    <n v="22.59"/>
    <n v="2500"/>
    <n v="110.66"/>
    <n v="111"/>
    <n v="283.82"/>
    <n v="261.22000000000003"/>
    <n v="280.26"/>
    <s v="23-02-2021"/>
    <s v="25-02-2021"/>
    <n v="2"/>
    <n v="-0.16"/>
    <n v="-394.61"/>
    <s v="USD"/>
    <n v="0"/>
  </r>
  <r>
    <x v="0"/>
    <n v="3.34"/>
    <s v="XR+"/>
    <x v="0"/>
    <n v="1"/>
    <n v="3.34"/>
    <n v="2000"/>
    <n v="598.27"/>
    <n v="598"/>
    <n v="45.92"/>
    <n v="42.58"/>
    <n v="48.21"/>
    <s v="03-02-2021"/>
    <s v="25-02-2021"/>
    <n v="22"/>
    <n v="0.68"/>
    <n v="1368.64"/>
    <s v="USD"/>
    <n v="1"/>
  </r>
  <r>
    <x v="0"/>
    <n v="5.2"/>
    <s v="TA"/>
    <x v="0"/>
    <n v="1"/>
    <n v="5.2"/>
    <n v="2000"/>
    <n v="384.62"/>
    <n v="384"/>
    <n v="39"/>
    <n v="33.799999999999997"/>
    <n v="45.64"/>
    <s v="15-01-2021"/>
    <s v="25-02-2021"/>
    <n v="41"/>
    <n v="1.27"/>
    <n v="2548.42"/>
    <s v="USD"/>
    <n v="1"/>
  </r>
  <r>
    <x v="0"/>
    <n v="4.5"/>
    <s v="hedge"/>
    <x v="1"/>
    <n v="1"/>
    <n v="4.5"/>
    <n v="3000"/>
    <n v="667.04"/>
    <n v="667"/>
    <n v="376.17"/>
    <n v="380.66"/>
    <n v="382.33"/>
    <s v="28-01-2021"/>
    <s v="25-02-2021"/>
    <n v="28"/>
    <n v="-1.37"/>
    <n v="-4111.3900000000003"/>
    <s v="USD"/>
    <n v="0"/>
  </r>
  <r>
    <x v="0"/>
    <n v="5.13"/>
    <s v="hedge"/>
    <x v="1"/>
    <n v="1"/>
    <n v="5.13"/>
    <n v="2000"/>
    <n v="389.86"/>
    <n v="400"/>
    <n v="368"/>
    <n v="373.13"/>
    <n v="382.33"/>
    <s v="29-01-2021"/>
    <s v="25-02-2021"/>
    <n v="27"/>
    <n v="-2.87"/>
    <n v="-5732"/>
    <s v="USD"/>
    <n v="0"/>
  </r>
  <r>
    <x v="0"/>
    <n v="3.7"/>
    <s v="TA"/>
    <x v="0"/>
    <n v="1"/>
    <n v="3.7"/>
    <n v="2000"/>
    <n v="540.54"/>
    <n v="540"/>
    <n v="35.15"/>
    <n v="31.45"/>
    <n v="45.64"/>
    <s v="29-01-2021"/>
    <s v="25-02-2021"/>
    <n v="27"/>
    <n v="2.83"/>
    <n v="5662.71"/>
    <s v="USD"/>
    <n v="1"/>
  </r>
  <r>
    <x v="0"/>
    <n v="1.51"/>
    <s v="x2"/>
    <x v="0"/>
    <n v="2"/>
    <n v="3.01"/>
    <n v="3000"/>
    <n v="995.82"/>
    <n v="996"/>
    <n v="28.83"/>
    <n v="25.82"/>
    <n v="25.04"/>
    <s v="10-02-2021"/>
    <s v="25-02-2021"/>
    <n v="15"/>
    <n v="-1.26"/>
    <n v="-3776.04"/>
    <s v="USD"/>
    <n v="0"/>
  </r>
  <r>
    <x v="1"/>
    <n v="0.45"/>
    <s v="AH+"/>
    <x v="0"/>
    <n v="2"/>
    <n v="0.91"/>
    <n v="12000"/>
    <n v="13215.86"/>
    <n v="12500"/>
    <n v="4.9400000000000004"/>
    <n v="4.03"/>
    <n v="4.8"/>
    <s v="04-02-2021"/>
    <s v="25-02-2021"/>
    <n v="21"/>
    <n v="-0.15"/>
    <n v="-1750"/>
    <s v="CAD"/>
    <n v="0"/>
  </r>
  <r>
    <x v="1"/>
    <n v="0.55000000000000004"/>
    <s v="trend"/>
    <x v="0"/>
    <n v="1.5"/>
    <n v="0.82"/>
    <n v="3200"/>
    <n v="3885.85"/>
    <n v="3300"/>
    <n v="12.08"/>
    <n v="11.26"/>
    <n v="10.09"/>
    <s v="16-02-2021"/>
    <s v="25-02-2021"/>
    <n v="9"/>
    <n v="-2.0499999999999998"/>
    <n v="-6563.7"/>
    <s v="CAD"/>
    <n v="0"/>
  </r>
  <r>
    <x v="1"/>
    <n v="1.2"/>
    <s v="DEAL"/>
    <x v="0"/>
    <n v="1"/>
    <n v="1.2"/>
    <n v="6000"/>
    <n v="5000"/>
    <n v="5047"/>
    <n v="12.76"/>
    <n v="11.56"/>
    <n v="16.34"/>
    <s v="27-01-2021"/>
    <s v="25-02-2021"/>
    <n v="29"/>
    <n v="3.01"/>
    <n v="18058.169999999998"/>
    <s v="CAD"/>
    <n v="1"/>
  </r>
  <r>
    <x v="0"/>
    <n v="4.83"/>
    <s v="AH+"/>
    <x v="0"/>
    <n v="2"/>
    <n v="9.65"/>
    <n v="2000"/>
    <n v="207.25"/>
    <n v="208"/>
    <n v="131.16"/>
    <n v="121.51"/>
    <n v="129.51"/>
    <s v="07-01-2021"/>
    <s v="25-02-2021"/>
    <n v="49"/>
    <n v="-0.17"/>
    <n v="-343.2"/>
    <s v="USD"/>
    <n v="0"/>
  </r>
  <r>
    <x v="0"/>
    <n v="1.83"/>
    <s v="RH+"/>
    <x v="0"/>
    <n v="2"/>
    <n v="3.66"/>
    <n v="2000"/>
    <n v="545.85"/>
    <n v="546"/>
    <n v="13.43"/>
    <n v="9.77"/>
    <n v="14.14"/>
    <s v="25-01-2021"/>
    <s v="11-02-2021"/>
    <n v="17"/>
    <n v="0.19"/>
    <n v="387.11"/>
    <s v="USD"/>
    <n v="1"/>
  </r>
  <r>
    <x v="0"/>
    <n v="11.61"/>
    <s v="reduce"/>
    <x v="1"/>
    <n v="4"/>
    <n v="46.44"/>
    <n v="2000"/>
    <n v="43.07"/>
    <n v="43"/>
    <n v="100.99"/>
    <n v="147.43"/>
    <n v="114"/>
    <s v="04-02-2021"/>
    <s v="04-02-2021"/>
    <n v="0"/>
    <n v="-0.28000000000000003"/>
    <n v="-559.42999999999995"/>
    <s v="USD"/>
    <n v="0"/>
  </r>
  <r>
    <x v="0"/>
    <n v="1.71"/>
    <s v="reduce"/>
    <x v="0"/>
    <n v="2"/>
    <n v="3.42"/>
    <n v="2000"/>
    <n v="584.79999999999995"/>
    <n v="600"/>
    <n v="22.1"/>
    <n v="18.68"/>
    <n v="20.29"/>
    <s v="01-02-2021"/>
    <s v="01-02-2021"/>
    <n v="0"/>
    <n v="-0.54"/>
    <n v="-1086.1199999999999"/>
    <s v="USD"/>
    <n v="0"/>
  </r>
  <r>
    <x v="0"/>
    <n v="1.47"/>
    <s v="reduce"/>
    <x v="0"/>
    <n v="2"/>
    <n v="2.94"/>
    <n v="2000"/>
    <n v="680.27"/>
    <n v="500"/>
    <n v="23.59"/>
    <n v="20.65"/>
    <n v="22.23"/>
    <s v="01-02-2021"/>
    <s v="01-02-2021"/>
    <n v="0"/>
    <n v="-0.34"/>
    <n v="-682"/>
    <s v="USD"/>
    <n v="0"/>
  </r>
  <r>
    <x v="0"/>
    <n v="1.47"/>
    <s v="TA"/>
    <x v="1"/>
    <n v="1.5"/>
    <n v="2.2000000000000002"/>
    <n v="2000"/>
    <n v="910.13"/>
    <n v="1000"/>
    <n v="24"/>
    <n v="26.2"/>
    <n v="23.59"/>
    <s v="01-02-2021"/>
    <s v="01-02-2021"/>
    <n v="0"/>
    <n v="0.21"/>
    <n v="410"/>
    <s v="USD"/>
    <n v="1"/>
  </r>
  <r>
    <x v="0"/>
    <n v="0.21"/>
    <m/>
    <x v="0"/>
    <n v="3"/>
    <n v="0.63"/>
    <n v="1200"/>
    <n v="1904.76"/>
    <n v="1905"/>
    <n v="3.95"/>
    <n v="3.32"/>
    <n v="4.13"/>
    <s v="23-02-2021"/>
    <s v="23-02-2021"/>
    <n v="0"/>
    <n v="0.28000000000000003"/>
    <n v="335.85"/>
    <s v="USD"/>
    <n v="1"/>
  </r>
  <r>
    <x v="0"/>
    <n v="0.51"/>
    <s v="Partnership"/>
    <x v="0"/>
    <n v="2"/>
    <n v="1.03"/>
    <n v="1200"/>
    <n v="1167.68"/>
    <n v="778"/>
    <n v="22"/>
    <n v="20.97"/>
    <n v="23.46"/>
    <s v="18-02-2021"/>
    <s v="18-02-2021"/>
    <n v="0"/>
    <n v="0.94"/>
    <n v="1132.77"/>
    <s v="USD"/>
    <n v="1"/>
  </r>
  <r>
    <x v="0"/>
    <n v="2.2999999999999998"/>
    <s v="x2"/>
    <x v="0"/>
    <n v="2"/>
    <n v="4.59"/>
    <n v="1200"/>
    <n v="261.23"/>
    <n v="261"/>
    <n v="25.51"/>
    <n v="20.92"/>
    <n v="20.83"/>
    <s v="18-02-2021"/>
    <s v="18-02-2021"/>
    <n v="0"/>
    <n v="-1.02"/>
    <n v="-1222"/>
    <s v="USD"/>
    <n v="0"/>
  </r>
  <r>
    <x v="0"/>
    <n v="0.24"/>
    <s v="SPAC"/>
    <x v="1"/>
    <n v="2"/>
    <n v="0.48"/>
    <n v="1200"/>
    <n v="2526.3200000000002"/>
    <n v="2526"/>
    <n v="12.18"/>
    <n v="12.65"/>
    <n v="11.92"/>
    <s v="18-02-2021"/>
    <s v="18-02-2021"/>
    <n v="0"/>
    <n v="0.54"/>
    <n v="644.89"/>
    <s v="USD"/>
    <n v="1"/>
  </r>
  <r>
    <x v="0"/>
    <n v="5.76"/>
    <m/>
    <x v="1"/>
    <n v="1"/>
    <n v="5.76"/>
    <n v="1200"/>
    <n v="208.33"/>
    <n v="140"/>
    <n v="50.1"/>
    <n v="55.86"/>
    <n v="41.93"/>
    <s v="18-02-2021"/>
    <s v="18-02-2021"/>
    <n v="0"/>
    <n v="0.95"/>
    <n v="1143.9000000000001"/>
    <s v="USD"/>
    <n v="1"/>
  </r>
  <r>
    <x v="0"/>
    <n v="1.73"/>
    <s v="No news"/>
    <x v="1"/>
    <n v="2"/>
    <n v="3.47"/>
    <n v="1200"/>
    <n v="346.12"/>
    <n v="347"/>
    <n v="18.95"/>
    <n v="22.42"/>
    <n v="16.32"/>
    <s v="22-02-2021"/>
    <s v="22-02-2021"/>
    <n v="0"/>
    <n v="0.76"/>
    <n v="912.05"/>
    <s v="USD"/>
    <n v="1"/>
  </r>
  <r>
    <x v="0"/>
    <n v="0.34"/>
    <s v="partnership"/>
    <x v="0"/>
    <n v="3"/>
    <n v="1.03"/>
    <n v="1200"/>
    <n v="1168.8"/>
    <n v="1168"/>
    <n v="4.8600000000000003"/>
    <n v="3.83"/>
    <n v="7.7"/>
    <s v="19-02-2021"/>
    <s v="19-02-2021"/>
    <n v="0"/>
    <n v="2.76"/>
    <n v="3317.82"/>
    <s v="USD"/>
    <n v="1"/>
  </r>
  <r>
    <x v="0"/>
    <n v="0.16"/>
    <s v="no news"/>
    <x v="0"/>
    <n v="3"/>
    <n v="0.49"/>
    <n v="1200"/>
    <n v="2466.5500000000002"/>
    <n v="2466"/>
    <n v="3.2"/>
    <n v="2.71"/>
    <n v="2.75"/>
    <s v="22-02-2021"/>
    <s v="22-02-2021"/>
    <n v="0"/>
    <n v="-0.92"/>
    <n v="-1109.7"/>
    <s v="USD"/>
    <n v="0"/>
  </r>
  <r>
    <x v="0"/>
    <n v="0.46"/>
    <s v="results"/>
    <x v="1"/>
    <n v="2"/>
    <n v="0.92"/>
    <n v="1200"/>
    <n v="1305.99"/>
    <n v="1305"/>
    <n v="10.65"/>
    <n v="11.57"/>
    <n v="11.61"/>
    <s v="19-02-2021"/>
    <s v="19-02-2021"/>
    <n v="0"/>
    <n v="-1.05"/>
    <n v="-1255.8"/>
    <s v="USD"/>
    <n v="0"/>
  </r>
  <r>
    <x v="0"/>
    <n v="0.33"/>
    <s v="results"/>
    <x v="1"/>
    <n v="2"/>
    <n v="0.66"/>
    <n v="1200"/>
    <n v="1827.32"/>
    <n v="1827"/>
    <n v="8.85"/>
    <n v="9.51"/>
    <n v="8.8699999999999992"/>
    <s v="19-02-2021"/>
    <s v="19-02-2021"/>
    <n v="0"/>
    <n v="-0.03"/>
    <n v="-38"/>
    <s v="USD"/>
    <n v="0"/>
  </r>
  <r>
    <x v="0"/>
    <n v="2.15"/>
    <s v="Covid+"/>
    <x v="1"/>
    <n v="3"/>
    <n v="6.46"/>
    <n v="1200"/>
    <n v="185.75"/>
    <n v="278"/>
    <n v="54.73"/>
    <n v="61.19"/>
    <n v="59.34"/>
    <s v="18-02-2021"/>
    <s v="18-02-2021"/>
    <n v="0"/>
    <n v="-1.07"/>
    <n v="-1281.6099999999999"/>
    <s v="USD"/>
    <n v="0"/>
  </r>
  <r>
    <x v="17"/>
    <m/>
    <m/>
    <x v="2"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x v="0"/>
    <s v="TAN US Equity"/>
    <x v="0"/>
    <x v="0"/>
    <x v="0"/>
    <n v="5.01"/>
    <s v="AH+"/>
    <x v="0"/>
    <n v="1"/>
    <n v="5.01"/>
    <n v="2000"/>
    <n v="399.2"/>
    <n v="400"/>
    <n v="121.63"/>
    <n v="116.62"/>
    <n v="113.86"/>
    <s v="07-01-2021"/>
    <s v="11-01-2021"/>
    <n v="4"/>
    <n v="-1.55"/>
    <n v="-3109"/>
    <s v="USD"/>
    <x v="0"/>
  </r>
  <r>
    <x v="0"/>
    <s v="ARKK US Equity"/>
    <x v="0"/>
    <x v="0"/>
    <x v="0"/>
    <n v="4.83"/>
    <s v="reduce"/>
    <x v="0"/>
    <n v="2"/>
    <n v="9.66"/>
    <n v="2000"/>
    <n v="207.04"/>
    <n v="207"/>
    <n v="131.16"/>
    <n v="121.5"/>
    <n v="140.18"/>
    <s v="07-01-2021"/>
    <s v="11-01-2021"/>
    <n v="4"/>
    <n v="0.93"/>
    <n v="1867.14"/>
    <s v="USD"/>
    <x v="1"/>
  </r>
  <r>
    <x v="0"/>
    <s v="GBTC US Equity"/>
    <x v="0"/>
    <x v="0"/>
    <x v="0"/>
    <n v="0.86"/>
    <s v="HEDGE"/>
    <x v="0"/>
    <n v="1.5"/>
    <n v="1.29"/>
    <n v="2000"/>
    <n v="1552.19"/>
    <n v="1576"/>
    <n v="14.74"/>
    <n v="13.45"/>
    <n v="37.46"/>
    <s v="05-11-2020"/>
    <s v="11-01-2021"/>
    <n v="67"/>
    <n v="17.899999999999999"/>
    <n v="35806.720000000001"/>
    <s v="USD"/>
    <x v="1"/>
  </r>
  <r>
    <x v="0"/>
    <s v="NIO US Equity"/>
    <x v="0"/>
    <x v="0"/>
    <x v="0"/>
    <n v="2.93"/>
    <s v="AH+"/>
    <x v="0"/>
    <n v="2.5"/>
    <n v="7.33"/>
    <n v="2000"/>
    <n v="273.04000000000002"/>
    <n v="273"/>
    <n v="51.29"/>
    <n v="43.97"/>
    <n v="61.5"/>
    <s v="04-01-2021"/>
    <s v="11-01-2021"/>
    <n v="7"/>
    <n v="1.39"/>
    <n v="2787.33"/>
    <s v="USD"/>
    <x v="1"/>
  </r>
  <r>
    <x v="0"/>
    <s v="QBTC CN Equity"/>
    <x v="0"/>
    <x v="1"/>
    <x v="1"/>
    <n v="2.52"/>
    <s v="reduced"/>
    <x v="0"/>
    <n v="1"/>
    <n v="2.52"/>
    <n v="9000"/>
    <n v="3571.43"/>
    <n v="2598"/>
    <n v="26.5"/>
    <n v="23.98"/>
    <n v="54.62"/>
    <s v="17-11-2020"/>
    <s v="11-01-2021"/>
    <n v="55"/>
    <n v="8.1199999999999992"/>
    <n v="73042.77"/>
    <s v="CAD"/>
    <x v="1"/>
  </r>
  <r>
    <x v="0"/>
    <s v="BILI US Equity"/>
    <x v="0"/>
    <x v="0"/>
    <x v="0"/>
    <n v="6.75"/>
    <s v="AH+"/>
    <x v="0"/>
    <n v="2"/>
    <n v="13.49"/>
    <n v="2500"/>
    <n v="185.32"/>
    <n v="186"/>
    <n v="99.2"/>
    <n v="85.71"/>
    <n v="119.31"/>
    <s v="05-01-2021"/>
    <s v="11-01-2021"/>
    <n v="6"/>
    <n v="1.5"/>
    <n v="3740.46"/>
    <s v="USD"/>
    <x v="1"/>
  </r>
  <r>
    <x v="0"/>
    <s v="JD US Equity"/>
    <x v="0"/>
    <x v="0"/>
    <x v="0"/>
    <n v="3.37"/>
    <s v="AH+"/>
    <x v="0"/>
    <n v="2"/>
    <n v="6.75"/>
    <n v="1500"/>
    <n v="222.33"/>
    <n v="222"/>
    <n v="86.28"/>
    <n v="79.53"/>
    <n v="90.44"/>
    <s v="01-12-2020"/>
    <s v="11-01-2021"/>
    <n v="41"/>
    <n v="0.62"/>
    <n v="923.52"/>
    <s v="USD"/>
    <x v="1"/>
  </r>
  <r>
    <x v="0"/>
    <s v="PEN US Equity"/>
    <x v="0"/>
    <x v="0"/>
    <x v="0"/>
    <n v="12.3"/>
    <s v="x2"/>
    <x v="1"/>
    <n v="3"/>
    <n v="36.9"/>
    <n v="3000"/>
    <n v="81.3"/>
    <n v="162"/>
    <n v="192.53"/>
    <n v="229.43"/>
    <n v="219"/>
    <s v="02-12-2020"/>
    <s v="11-01-2021"/>
    <n v="40"/>
    <n v="-1.43"/>
    <n v="-4288.1400000000003"/>
    <s v="USD"/>
    <x v="0"/>
  </r>
  <r>
    <x v="0"/>
    <s v="ZOM US Equity"/>
    <x v="0"/>
    <x v="0"/>
    <x v="0"/>
    <n v="0.17"/>
    <s v="TA"/>
    <x v="1"/>
    <n v="3"/>
    <n v="0.51"/>
    <n v="2000"/>
    <n v="3921.57"/>
    <n v="4000"/>
    <n v="1.24"/>
    <n v="1.75"/>
    <n v="0.98"/>
    <s v="12-01-2021"/>
    <s v="11-01-2021"/>
    <n v="-1"/>
    <n v="0.53"/>
    <n v="1056"/>
    <s v="USD"/>
    <x v="1"/>
  </r>
  <r>
    <x v="0"/>
    <s v="CLBS US Equity"/>
    <x v="0"/>
    <x v="0"/>
    <x v="0"/>
    <n v="0.4"/>
    <s v="TA"/>
    <x v="1"/>
    <n v="2"/>
    <n v="0.8"/>
    <n v="2000"/>
    <n v="2500"/>
    <n v="2500"/>
    <n v="3.41"/>
    <n v="4.21"/>
    <n v="3.61"/>
    <s v="20-01-2021"/>
    <s v="20-01-2021"/>
    <n v="0"/>
    <n v="-0.25"/>
    <n v="-506"/>
    <s v="USD"/>
    <x v="0"/>
  </r>
  <r>
    <x v="0"/>
    <s v="CRSR US Equity"/>
    <x v="0"/>
    <x v="0"/>
    <x v="0"/>
    <n v="3.3"/>
    <s v="XR+"/>
    <x v="0"/>
    <n v="1"/>
    <n v="3.3"/>
    <n v="2500"/>
    <n v="757.58"/>
    <n v="757"/>
    <n v="39.19"/>
    <n v="35.89"/>
    <n v="35.97"/>
    <s v="19-01-2021"/>
    <s v="20-01-2021"/>
    <n v="1"/>
    <n v="-0.97"/>
    <n v="-2437.09"/>
    <s v="USD"/>
    <x v="0"/>
  </r>
  <r>
    <x v="0"/>
    <s v="IQ US Equity"/>
    <x v="0"/>
    <x v="0"/>
    <x v="0"/>
    <n v="0.72"/>
    <s v="BR-(MS)"/>
    <x v="1"/>
    <n v="1.5"/>
    <n v="1.07"/>
    <n v="2000"/>
    <n v="1861.16"/>
    <n v="1861"/>
    <n v="18.97"/>
    <n v="20.04"/>
    <n v="20.64"/>
    <s v="12-01-2021"/>
    <s v="20-01-2021"/>
    <n v="8"/>
    <n v="-1.56"/>
    <n v="-3113.08"/>
    <s v="USD"/>
    <x v="0"/>
  </r>
  <r>
    <x v="0"/>
    <s v="LAC CN Equity"/>
    <x v="0"/>
    <x v="1"/>
    <x v="1"/>
    <n v="3.6"/>
    <s v="DEAL"/>
    <x v="1"/>
    <n v="1"/>
    <n v="3.6"/>
    <n v="4000"/>
    <n v="1111.1099999999999"/>
    <n v="1000"/>
    <n v="29.53"/>
    <n v="33.130000000000003"/>
    <n v="28.13"/>
    <s v="20-01-2021"/>
    <s v="20-01-2021"/>
    <n v="0"/>
    <n v="0.35"/>
    <n v="1400"/>
    <s v="CAD"/>
    <x v="1"/>
  </r>
  <r>
    <x v="0"/>
    <s v="LAC US Equity"/>
    <x v="0"/>
    <x v="0"/>
    <x v="0"/>
    <n v="2.81"/>
    <s v="DEAL"/>
    <x v="0"/>
    <n v="1"/>
    <n v="2.81"/>
    <n v="3000"/>
    <n v="1067.24"/>
    <n v="1000"/>
    <n v="22"/>
    <n v="19.190000000000001"/>
    <n v="22.23"/>
    <s v="20-01-2021"/>
    <s v="20-01-2021"/>
    <n v="0"/>
    <n v="0.08"/>
    <n v="230"/>
    <s v="USD"/>
    <x v="1"/>
  </r>
  <r>
    <x v="0"/>
    <s v="CLBS US Equity"/>
    <x v="0"/>
    <x v="0"/>
    <x v="0"/>
    <n v="0.4"/>
    <m/>
    <x v="0"/>
    <n v="2"/>
    <n v="0.8"/>
    <n v="2000"/>
    <n v="2500"/>
    <n v="2500"/>
    <n v="3.61"/>
    <n v="2.81"/>
    <n v="2.72"/>
    <s v="20-01-2021"/>
    <s v="21-01-2021"/>
    <n v="1"/>
    <n v="-1.1100000000000001"/>
    <n v="-2225"/>
    <s v="USD"/>
    <x v="0"/>
  </r>
  <r>
    <x v="0"/>
    <s v="EXPR US Equity"/>
    <x v="0"/>
    <x v="0"/>
    <x v="0"/>
    <n v="0.42"/>
    <m/>
    <x v="1"/>
    <n v="2"/>
    <n v="0.84"/>
    <n v="2000"/>
    <n v="2380.9499999999998"/>
    <n v="2381"/>
    <n v="3.41"/>
    <n v="4.25"/>
    <n v="3.2"/>
    <s v="25-01-2021"/>
    <s v="25-01-2021"/>
    <n v="0"/>
    <n v="0.26"/>
    <n v="514.77"/>
    <s v="USD"/>
    <x v="1"/>
  </r>
  <r>
    <x v="0"/>
    <s v="QBTC CN Equity"/>
    <x v="0"/>
    <x v="1"/>
    <x v="1"/>
    <n v="7.39"/>
    <s v="reduced (prev)"/>
    <x v="0"/>
    <n v="1.5"/>
    <n v="11.09"/>
    <n v="10000"/>
    <n v="902"/>
    <n v="902"/>
    <n v="26.5"/>
    <n v="15.41"/>
    <n v="48.9"/>
    <s v="17-11-2020"/>
    <s v="25-01-2021"/>
    <n v="69"/>
    <n v="2.02"/>
    <n v="20204.8"/>
    <s v="CAD"/>
    <x v="1"/>
  </r>
  <r>
    <x v="0"/>
    <s v="VYNE US Equity"/>
    <x v="0"/>
    <x v="0"/>
    <x v="0"/>
    <n v="0.09"/>
    <s v="reduce"/>
    <x v="0"/>
    <n v="6"/>
    <n v="0.54"/>
    <n v="2000"/>
    <n v="3703.7"/>
    <n v="3921"/>
    <n v="2.91"/>
    <n v="2.37"/>
    <n v="2.58"/>
    <s v="25-01-2021"/>
    <s v="25-01-2021"/>
    <n v="0"/>
    <n v="-0.65"/>
    <n v="-1293.93"/>
    <s v="USD"/>
    <x v="0"/>
  </r>
  <r>
    <x v="0"/>
    <s v="VYNE US Equity"/>
    <x v="0"/>
    <x v="0"/>
    <x v="0"/>
    <n v="0.09"/>
    <s v="AH+"/>
    <x v="0"/>
    <n v="3"/>
    <n v="0.26"/>
    <n v="2000"/>
    <n v="7843.14"/>
    <n v="3922"/>
    <n v="2.91"/>
    <n v="2.66"/>
    <n v="2.62"/>
    <s v="25-01-2021"/>
    <s v="25-01-2021"/>
    <n v="0"/>
    <n v="-0.56000000000000005"/>
    <n v="-1129.54"/>
    <s v="USD"/>
    <x v="0"/>
  </r>
  <r>
    <x v="0"/>
    <s v="KOSS US Equity"/>
    <x v="0"/>
    <x v="0"/>
    <x v="0"/>
    <n v="1.41"/>
    <m/>
    <x v="1"/>
    <n v="2"/>
    <n v="2.82"/>
    <n v="2500"/>
    <n v="886.52"/>
    <n v="866"/>
    <n v="11"/>
    <n v="13.82"/>
    <n v="9.33"/>
    <s v="26-01-2021"/>
    <s v="26-01-2021"/>
    <n v="0"/>
    <n v="0.57999999999999996"/>
    <n v="1446.22"/>
    <s v="USD"/>
    <x v="1"/>
  </r>
  <r>
    <x v="0"/>
    <s v="BYND US Equity"/>
    <x v="0"/>
    <x v="0"/>
    <x v="0"/>
    <n v="15.57"/>
    <m/>
    <x v="1"/>
    <n v="2"/>
    <n v="31.14"/>
    <n v="2500"/>
    <n v="80.28"/>
    <n v="80"/>
    <n v="182.8"/>
    <n v="213.94"/>
    <n v="197.59"/>
    <s v="27-01-2021"/>
    <s v="27-01-2021"/>
    <n v="0"/>
    <n v="-0.47"/>
    <n v="-1183.26"/>
    <s v="USD"/>
    <x v="0"/>
  </r>
  <r>
    <x v="0"/>
    <s v="GBTC UV Equity"/>
    <x v="0"/>
    <x v="2"/>
    <x v="0"/>
    <n v="1.57"/>
    <s v="TA"/>
    <x v="0"/>
    <n v="1.5"/>
    <n v="2.36"/>
    <n v="3000"/>
    <n v="1273.8900000000001"/>
    <n v="1273"/>
    <n v="22.6"/>
    <n v="20.25"/>
    <n v="31.36"/>
    <s v="30-11-2020"/>
    <s v="27-01-2021"/>
    <n v="58"/>
    <n v="3.72"/>
    <n v="11152.75"/>
    <s v="USD"/>
    <x v="1"/>
  </r>
  <r>
    <x v="0"/>
    <s v="LLY US Equity"/>
    <x v="0"/>
    <x v="0"/>
    <x v="0"/>
    <n v="5.34"/>
    <s v="AH+"/>
    <x v="0"/>
    <n v="2"/>
    <n v="10.68"/>
    <n v="3000"/>
    <n v="280.89999999999998"/>
    <n v="281"/>
    <n v="186.24"/>
    <n v="175.56"/>
    <n v="207.57"/>
    <s v="11-01-2021"/>
    <s v="27-01-2021"/>
    <n v="16"/>
    <n v="2"/>
    <n v="5994.35"/>
    <s v="USD"/>
    <x v="1"/>
  </r>
  <r>
    <x v="0"/>
    <s v="MS US Equity"/>
    <x v="0"/>
    <x v="0"/>
    <x v="0"/>
    <n v="2.31"/>
    <m/>
    <x v="1"/>
    <n v="2"/>
    <n v="4.62"/>
    <n v="2000"/>
    <n v="432.6"/>
    <n v="432"/>
    <n v="76.17"/>
    <n v="80.790000000000006"/>
    <n v="68.42"/>
    <s v="20-01-2021"/>
    <s v="27-01-2021"/>
    <n v="7"/>
    <n v="1.67"/>
    <n v="3348"/>
    <s v="USD"/>
    <x v="1"/>
  </r>
  <r>
    <x v="0"/>
    <s v="PLTR US Equity"/>
    <x v="0"/>
    <x v="0"/>
    <x v="0"/>
    <n v="1.77"/>
    <s v="TA"/>
    <x v="0"/>
    <n v="1.5"/>
    <n v="2.66"/>
    <n v="2000"/>
    <n v="753.3"/>
    <n v="753"/>
    <n v="27.88"/>
    <n v="25.23"/>
    <n v="33.53"/>
    <s v="15-01-2021"/>
    <s v="27-01-2021"/>
    <n v="12"/>
    <n v="2.13"/>
    <n v="4250.38"/>
    <s v="USD"/>
    <x v="1"/>
  </r>
  <r>
    <x v="0"/>
    <s v="NAKD US Equity"/>
    <x v="0"/>
    <x v="0"/>
    <x v="0"/>
    <n v="0.27"/>
    <s v="RH"/>
    <x v="0"/>
    <n v="3"/>
    <n v="0.8"/>
    <n v="2000"/>
    <n v="2496.88"/>
    <n v="2500"/>
    <n v="2.62"/>
    <n v="1.82"/>
    <n v="1.65"/>
    <s v="28-01-2021"/>
    <s v="28-01-2021"/>
    <n v="0"/>
    <n v="-1.21"/>
    <n v="-2425"/>
    <s v="USD"/>
    <x v="0"/>
  </r>
  <r>
    <x v="0"/>
    <s v="SNDL US Equity"/>
    <x v="0"/>
    <x v="0"/>
    <x v="0"/>
    <n v="0.15"/>
    <s v="RH"/>
    <x v="0"/>
    <n v="3"/>
    <n v="0.44"/>
    <n v="2000"/>
    <n v="4535.1499999999996"/>
    <n v="4600"/>
    <n v="1.2"/>
    <n v="0.76"/>
    <n v="0.71"/>
    <s v="28-01-2021"/>
    <s v="28-01-2021"/>
    <n v="0"/>
    <n v="-1.1399999999999999"/>
    <n v="-2275.16"/>
    <s v="USD"/>
    <x v="0"/>
  </r>
  <r>
    <x v="0"/>
    <s v="GME US Equity"/>
    <x v="0"/>
    <x v="0"/>
    <x v="0"/>
    <n v="84.97"/>
    <m/>
    <x v="0"/>
    <n v="1"/>
    <n v="84.97"/>
    <n v="3000"/>
    <n v="35.31"/>
    <n v="32"/>
    <n v="334.99"/>
    <n v="250.02"/>
    <n v="319.27999999999997"/>
    <s v="29-01-2021"/>
    <s v="29-01-2021"/>
    <n v="0"/>
    <n v="-0.17"/>
    <n v="-502.62"/>
    <s v="USD"/>
    <x v="0"/>
  </r>
  <r>
    <x v="0"/>
    <s v="LLY US Equity"/>
    <x v="0"/>
    <x v="0"/>
    <x v="0"/>
    <n v="5.5"/>
    <m/>
    <x v="0"/>
    <n v="2"/>
    <n v="11"/>
    <n v="2500"/>
    <n v="227.27"/>
    <n v="254"/>
    <n v="211.3"/>
    <n v="200.3"/>
    <n v="204.89"/>
    <s v="29-01-2021"/>
    <s v="29-01-2021"/>
    <n v="0"/>
    <n v="-0.65"/>
    <n v="-1628.67"/>
    <s v="USD"/>
    <x v="0"/>
  </r>
  <r>
    <x v="0"/>
    <s v="LLY US Equity"/>
    <x v="0"/>
    <x v="0"/>
    <x v="0"/>
    <n v="5.5"/>
    <s v="reduce"/>
    <x v="0"/>
    <n v="2"/>
    <n v="11"/>
    <n v="2500"/>
    <n v="227.27"/>
    <n v="200"/>
    <n v="211.3"/>
    <n v="200.3"/>
    <n v="206.25"/>
    <s v="29-01-2021"/>
    <s v="29-01-2021"/>
    <n v="0"/>
    <n v="-0.4"/>
    <n v="-1010"/>
    <s v="USD"/>
    <x v="0"/>
  </r>
  <r>
    <x v="0"/>
    <s v="6123 HK Equity"/>
    <x v="0"/>
    <x v="3"/>
    <x v="2"/>
    <n v="0.26500000000000001"/>
    <s v="QR+"/>
    <x v="0"/>
    <n v="3"/>
    <n v="0.8"/>
    <n v="15506"/>
    <n v="19504"/>
    <n v="20000"/>
    <n v="5.74"/>
    <n v="4.95"/>
    <n v="5.76"/>
    <s v="05-01-2025"/>
    <s v="05-01-2025"/>
    <n v="0"/>
    <n v="0.02"/>
    <n v="380"/>
    <s v="HKD"/>
    <x v="1"/>
  </r>
  <r>
    <x v="0"/>
    <s v="1913 HK Equity"/>
    <x v="0"/>
    <x v="3"/>
    <x v="2"/>
    <n v="2.2250000000000001"/>
    <s v="BR-(SG)"/>
    <x v="1"/>
    <n v="2"/>
    <n v="4.45"/>
    <n v="15506"/>
    <n v="3485"/>
    <n v="3500"/>
    <n v="48.72"/>
    <n v="53.17"/>
    <n v="46.9"/>
    <s v="06-01-2025"/>
    <s v="08-01-2025"/>
    <n v="2"/>
    <n v="0.41"/>
    <n v="6374.9"/>
    <s v="HKD"/>
    <x v="1"/>
  </r>
  <r>
    <x v="0"/>
    <s v="2888 HK Equity"/>
    <x v="0"/>
    <x v="3"/>
    <x v="2"/>
    <n v="1.0900000000000001"/>
    <s v="TA"/>
    <x v="1"/>
    <n v="2"/>
    <n v="2.1800000000000002"/>
    <n v="15506"/>
    <n v="7113"/>
    <n v="7100"/>
    <n v="53.5"/>
    <n v="55.68"/>
    <n v="54"/>
    <s v="07-01-2025"/>
    <s v="08-01-2025"/>
    <n v="1"/>
    <n v="-0.23"/>
    <n v="-3550"/>
    <s v="HKD"/>
    <x v="0"/>
  </r>
  <r>
    <x v="0"/>
    <s v="3888 HK Equity"/>
    <x v="0"/>
    <x v="3"/>
    <x v="2"/>
    <n v="2.78"/>
    <s v="AH-"/>
    <x v="1"/>
    <n v="2"/>
    <n v="5.56"/>
    <n v="15506"/>
    <n v="2789"/>
    <n v="3000"/>
    <n v="53.85"/>
    <n v="59.41"/>
    <n v="57.97"/>
    <s v="06-01-2025"/>
    <s v="08-01-2025"/>
    <n v="2"/>
    <n v="-0.8"/>
    <n v="-12348"/>
    <s v="HKD"/>
    <x v="0"/>
  </r>
  <r>
    <x v="0"/>
    <s v="6666 HK Equity"/>
    <x v="0"/>
    <x v="3"/>
    <x v="2"/>
    <n v="0.38900000000000001"/>
    <s v="reduce"/>
    <x v="0"/>
    <n v="6"/>
    <n v="2.33"/>
    <n v="23261"/>
    <n v="9966"/>
    <n v="10000"/>
    <n v="9.8000000000000007"/>
    <n v="7.47"/>
    <n v="9.08"/>
    <s v="08-01-2025"/>
    <s v="08-01-2025"/>
    <n v="0"/>
    <n v="-0.31"/>
    <n v="-7200"/>
    <s v="HKD"/>
    <x v="0"/>
  </r>
  <r>
    <x v="0"/>
    <s v="6666 HK Equity"/>
    <x v="0"/>
    <x v="3"/>
    <x v="2"/>
    <n v="0.38900000000000001"/>
    <s v="QR+"/>
    <x v="0"/>
    <n v="6"/>
    <n v="2.33"/>
    <n v="23261"/>
    <n v="9966"/>
    <n v="5000"/>
    <n v="9.8000000000000007"/>
    <n v="7.47"/>
    <n v="11.11"/>
    <s v="08-01-2025"/>
    <s v="08-01-2025"/>
    <n v="0"/>
    <n v="0.28000000000000003"/>
    <n v="6550"/>
    <s v="HKD"/>
    <x v="1"/>
  </r>
  <r>
    <x v="0"/>
    <s v="700 HK Equity"/>
    <x v="0"/>
    <x v="3"/>
    <x v="2"/>
    <n v="19.5"/>
    <s v="HEDGE"/>
    <x v="1"/>
    <n v="1.5"/>
    <n v="29.25"/>
    <n v="15506"/>
    <n v="530"/>
    <n v="500"/>
    <n v="580.9"/>
    <n v="610.15"/>
    <n v="578"/>
    <s v="07-01-2025"/>
    <s v="08-01-2025"/>
    <n v="1"/>
    <n v="0.09"/>
    <n v="1450"/>
    <s v="HKD"/>
    <x v="1"/>
  </r>
  <r>
    <x v="0"/>
    <s v="728 HK Equity"/>
    <x v="0"/>
    <x v="3"/>
    <x v="2"/>
    <n v="0.124"/>
    <s v="TA"/>
    <x v="0"/>
    <n v="1"/>
    <n v="0.12"/>
    <n v="15506"/>
    <n v="125048"/>
    <n v="124000"/>
    <n v="1.94"/>
    <n v="1.82"/>
    <n v="1.86"/>
    <s v="08-01-2025"/>
    <s v="08-01-2025"/>
    <n v="0"/>
    <n v="-0.63"/>
    <n v="-9833.2000000000007"/>
    <s v="HKD"/>
    <x v="0"/>
  </r>
  <r>
    <x v="0"/>
    <s v="762 HK Equity"/>
    <x v="0"/>
    <x v="3"/>
    <x v="2"/>
    <n v="0.22600000000000001"/>
    <s v="AH+"/>
    <x v="0"/>
    <n v="3"/>
    <n v="0.68"/>
    <n v="15506"/>
    <n v="22871"/>
    <n v="24000"/>
    <n v="4.7699999999999996"/>
    <n v="4.09"/>
    <n v="4.22"/>
    <s v="07-01-2025"/>
    <s v="08-01-2025"/>
    <n v="1"/>
    <n v="-0.86"/>
    <n v="-13320"/>
    <s v="HKD"/>
    <x v="0"/>
  </r>
  <r>
    <x v="0"/>
    <s v="762 HK Equity"/>
    <x v="0"/>
    <x v="3"/>
    <x v="2"/>
    <n v="0.22600000000000001"/>
    <s v="reduce"/>
    <x v="0"/>
    <n v="1.5"/>
    <n v="0.34"/>
    <n v="15506"/>
    <n v="45740"/>
    <n v="22000"/>
    <n v="4.7699999999999996"/>
    <n v="4.43"/>
    <n v="4.09"/>
    <s v="07-01-2025"/>
    <s v="08-01-2025"/>
    <n v="1"/>
    <n v="-0.96"/>
    <n v="-14960"/>
    <s v="HKD"/>
    <x v="0"/>
  </r>
  <r>
    <x v="0"/>
    <s v="1157 HK Equity"/>
    <x v="0"/>
    <x v="3"/>
    <x v="2"/>
    <n v="0.443"/>
    <s v="sec+(Jeff)"/>
    <x v="0"/>
    <n v="2"/>
    <n v="0.89"/>
    <n v="15510"/>
    <n v="17506"/>
    <n v="17600"/>
    <n v="10.72"/>
    <n v="9.83"/>
    <n v="10.4"/>
    <s v="11-01-2025"/>
    <s v="11-01-2025"/>
    <n v="0"/>
    <n v="-0.36"/>
    <n v="-5632"/>
    <s v="HKD"/>
    <x v="0"/>
  </r>
  <r>
    <x v="0"/>
    <s v="1211 HK Equity"/>
    <x v="0"/>
    <x v="3"/>
    <x v="2"/>
    <n v="11.37"/>
    <s v="AH+"/>
    <x v="0"/>
    <n v="1.5"/>
    <n v="17.059999999999999"/>
    <n v="15506"/>
    <n v="909"/>
    <n v="1000"/>
    <n v="209.2"/>
    <n v="192.15"/>
    <n v="256.2"/>
    <s v="04-01-2025"/>
    <s v="11-01-2025"/>
    <n v="7"/>
    <n v="3.03"/>
    <n v="47000"/>
    <s v="HKD"/>
    <x v="1"/>
  </r>
  <r>
    <x v="0"/>
    <s v="175 HK Equity"/>
    <x v="0"/>
    <x v="3"/>
    <x v="2"/>
    <n v="1.36"/>
    <s v="AH+"/>
    <x v="0"/>
    <n v="1.5"/>
    <n v="2.04"/>
    <n v="23261"/>
    <n v="11403"/>
    <n v="11000"/>
    <n v="29.2"/>
    <n v="27.16"/>
    <n v="34.35"/>
    <s v="08-01-2025"/>
    <s v="11-01-2025"/>
    <n v="3"/>
    <n v="2.44"/>
    <n v="56650"/>
    <s v="HKD"/>
    <x v="1"/>
  </r>
  <r>
    <x v="0"/>
    <s v="1919 HK Equity"/>
    <x v="0"/>
    <x v="3"/>
    <x v="2"/>
    <n v="0.66500000000000004"/>
    <s v="sec+(Jeff)"/>
    <x v="0"/>
    <n v="2"/>
    <n v="1.33"/>
    <n v="15510"/>
    <n v="11662"/>
    <n v="11500"/>
    <n v="11.12"/>
    <n v="9.7899999999999991"/>
    <n v="10.36"/>
    <s v="11-01-2025"/>
    <s v="11-01-2025"/>
    <n v="0"/>
    <n v="-0.56000000000000005"/>
    <n v="-8740"/>
    <s v="HKD"/>
    <x v="0"/>
  </r>
  <r>
    <x v="0"/>
    <s v="2799 HK Equity"/>
    <x v="0"/>
    <x v="3"/>
    <x v="2"/>
    <n v="2.7E-2"/>
    <s v="AH-"/>
    <x v="1"/>
    <n v="2"/>
    <n v="0.05"/>
    <n v="23261"/>
    <n v="430763"/>
    <n v="431000"/>
    <n v="0.87"/>
    <n v="0.92"/>
    <n v="0.92"/>
    <s v="08-01-2025"/>
    <s v="11-01-2025"/>
    <n v="3"/>
    <n v="-0.93"/>
    <n v="-21550"/>
    <s v="HKD"/>
    <x v="0"/>
  </r>
  <r>
    <x v="0"/>
    <s v="3319 HK Equity"/>
    <x v="0"/>
    <x v="3"/>
    <x v="2"/>
    <n v="1.655"/>
    <s v="GP+"/>
    <x v="0"/>
    <n v="3"/>
    <n v="4.97"/>
    <n v="15506"/>
    <n v="3123"/>
    <n v="3000"/>
    <n v="38.299999999999997"/>
    <n v="33.33"/>
    <n v="36.6"/>
    <s v="07-01-2025"/>
    <s v="11-01-2025"/>
    <n v="4"/>
    <n v="-0.33"/>
    <n v="-5100"/>
    <s v="HKD"/>
    <x v="0"/>
  </r>
  <r>
    <x v="0"/>
    <s v="3606 HK Equity"/>
    <x v="0"/>
    <x v="3"/>
    <x v="2"/>
    <n v="2.7549999999999999"/>
    <m/>
    <x v="1"/>
    <n v="1.5"/>
    <n v="4.13"/>
    <n v="15510"/>
    <n v="3753"/>
    <n v="3600"/>
    <n v="50.65"/>
    <n v="54.78"/>
    <n v="53.45"/>
    <s v="11-01-2025"/>
    <s v="11-01-2025"/>
    <n v="0"/>
    <n v="-0.65"/>
    <n v="-10080"/>
    <s v="HKD"/>
    <x v="0"/>
  </r>
  <r>
    <x v="0"/>
    <s v="3606 HK Equity"/>
    <x v="0"/>
    <x v="3"/>
    <x v="2"/>
    <n v="2.105"/>
    <s v="SP-"/>
    <x v="1"/>
    <n v="1"/>
    <n v="2.11"/>
    <n v="15510"/>
    <n v="7368"/>
    <n v="7200"/>
    <n v="45.6"/>
    <n v="47.71"/>
    <n v="48.97"/>
    <s v="11-01-2025"/>
    <s v="11-01-2025"/>
    <n v="0"/>
    <n v="-1.56"/>
    <n v="-24240.240000000002"/>
    <s v="HKD"/>
    <x v="0"/>
  </r>
  <r>
    <x v="0"/>
    <s v="3998 HK Equity"/>
    <x v="0"/>
    <x v="3"/>
    <x v="2"/>
    <n v="0.20100000000000001"/>
    <s v="BR+(CICC)"/>
    <x v="0"/>
    <n v="2"/>
    <n v="0.4"/>
    <n v="15506"/>
    <n v="38573"/>
    <n v="38000"/>
    <n v="4.3499999999999996"/>
    <n v="3.95"/>
    <n v="4.13"/>
    <s v="06-01-2025"/>
    <s v="11-01-2025"/>
    <n v="5"/>
    <n v="-0.54"/>
    <n v="-8360"/>
    <s v="HKD"/>
    <x v="0"/>
  </r>
  <r>
    <x v="0"/>
    <s v="868 HK Equity"/>
    <x v="0"/>
    <x v="3"/>
    <x v="2"/>
    <n v="0.86499999999999999"/>
    <s v="HEDGE"/>
    <x v="0"/>
    <n v="1.5"/>
    <n v="1.3"/>
    <n v="15510"/>
    <n v="11954"/>
    <n v="12000"/>
    <n v="21.6"/>
    <n v="20.3"/>
    <n v="20.2"/>
    <s v="11-01-2025"/>
    <s v="11-01-2025"/>
    <n v="0"/>
    <n v="-1.08"/>
    <n v="-16800"/>
    <s v="HKD"/>
    <x v="0"/>
  </r>
  <r>
    <x v="0"/>
    <s v="9923 HK Equity"/>
    <x v="0"/>
    <x v="3"/>
    <x v="2"/>
    <n v="1.9550000000000001"/>
    <s v="BR+(JEFF)"/>
    <x v="0"/>
    <n v="3"/>
    <n v="5.87"/>
    <n v="15506"/>
    <n v="2644"/>
    <n v="2800"/>
    <n v="37.4"/>
    <n v="31.53"/>
    <n v="42.1"/>
    <s v="05-01-2025"/>
    <s v="11-01-2025"/>
    <n v="6"/>
    <n v="0.85"/>
    <n v="13160"/>
    <s v="HKD"/>
    <x v="1"/>
  </r>
  <r>
    <x v="0"/>
    <s v="2282 HK Equity"/>
    <x v="0"/>
    <x v="3"/>
    <x v="2"/>
    <n v="0.91400000000000003"/>
    <s v="BR-(MS)"/>
    <x v="1"/>
    <n v="1.5"/>
    <n v="1.37"/>
    <n v="15510"/>
    <n v="11313"/>
    <n v="11200"/>
    <n v="12.88"/>
    <n v="14.25"/>
    <n v="12.34"/>
    <s v="11-01-2025"/>
    <s v="13-01-2025"/>
    <n v="2"/>
    <n v="0.39"/>
    <n v="6048"/>
    <s v="HKD"/>
    <x v="1"/>
  </r>
  <r>
    <x v="0"/>
    <s v="23 HK Equity"/>
    <x v="0"/>
    <x v="3"/>
    <x v="2"/>
    <n v="0.39200000000000002"/>
    <s v="BR-(MS)"/>
    <x v="1"/>
    <n v="2"/>
    <n v="0.78"/>
    <n v="15510"/>
    <n v="19783"/>
    <n v="19800"/>
    <n v="16.920000000000002"/>
    <n v="17.7"/>
    <n v="16.420000000000002"/>
    <s v="12-01-2025"/>
    <s v="13-01-2025"/>
    <n v="1"/>
    <n v="0.64"/>
    <n v="9860.4"/>
    <s v="HKD"/>
    <x v="1"/>
  </r>
  <r>
    <x v="0"/>
    <s v="2333 HK Equity"/>
    <x v="0"/>
    <x v="3"/>
    <x v="2"/>
    <n v="2.0649999999999999"/>
    <s v="BR+(CICC)"/>
    <x v="0"/>
    <n v="2"/>
    <n v="4.13"/>
    <n v="15510"/>
    <n v="3755"/>
    <n v="4000"/>
    <n v="30.7"/>
    <n v="26.57"/>
    <n v="28.5"/>
    <s v="11-01-2025"/>
    <s v="13-01-2025"/>
    <n v="2"/>
    <n v="-0.56999999999999995"/>
    <n v="-8800"/>
    <s v="HKD"/>
    <x v="0"/>
  </r>
  <r>
    <x v="0"/>
    <s v="992 HK Equity"/>
    <x v="0"/>
    <x v="3"/>
    <x v="2"/>
    <n v="0.4"/>
    <s v="BR+(CS)"/>
    <x v="0"/>
    <n v="2"/>
    <n v="0.8"/>
    <n v="15510"/>
    <n v="19387"/>
    <n v="20000"/>
    <n v="7.51"/>
    <n v="6.71"/>
    <n v="9.24"/>
    <s v="12-01-2025"/>
    <s v="13-01-2025"/>
    <n v="1"/>
    <n v="2.23"/>
    <n v="34600"/>
    <s v="HKD"/>
    <x v="1"/>
  </r>
  <r>
    <x v="0"/>
    <s v="992 HK Equity"/>
    <x v="0"/>
    <x v="3"/>
    <x v="2"/>
    <n v="0.4"/>
    <s v="TA-"/>
    <x v="1"/>
    <n v="2"/>
    <n v="0.8"/>
    <n v="15510"/>
    <n v="19388"/>
    <n v="20000"/>
    <n v="8.89"/>
    <n v="9.69"/>
    <n v="9.1300000000000008"/>
    <s v="13-01-2025"/>
    <s v="13-01-2025"/>
    <n v="0"/>
    <n v="-0.31"/>
    <n v="-4820"/>
    <s v="HKD"/>
    <x v="0"/>
  </r>
  <r>
    <x v="0"/>
    <s v="1137 HK Equity"/>
    <x v="0"/>
    <x v="3"/>
    <x v="2"/>
    <n v="0.376"/>
    <s v="BR+(JEFF)"/>
    <x v="0"/>
    <n v="3"/>
    <n v="1.1299999999999999"/>
    <n v="15506"/>
    <n v="13746"/>
    <n v="14000"/>
    <n v="12.3"/>
    <n v="11.17"/>
    <n v="14.82"/>
    <s v="05-01-2025"/>
    <s v="15-01-2025"/>
    <n v="10"/>
    <n v="2.2799999999999998"/>
    <n v="35280"/>
    <s v="HKD"/>
    <x v="1"/>
  </r>
  <r>
    <x v="0"/>
    <s v="1772 HK Equity"/>
    <x v="0"/>
    <x v="3"/>
    <x v="2"/>
    <n v="9.9"/>
    <s v="BR+(MS)"/>
    <x v="0"/>
    <n v="2"/>
    <n v="19.8"/>
    <n v="11510"/>
    <n v="581"/>
    <n v="600"/>
    <n v="118"/>
    <n v="98.2"/>
    <n v="113.4"/>
    <s v="13-01-2025"/>
    <s v="15-01-2025"/>
    <n v="2"/>
    <n v="-0.24"/>
    <n v="-2760"/>
    <s v="HKD"/>
    <x v="0"/>
  </r>
  <r>
    <x v="0"/>
    <s v="1787 HK Equity"/>
    <x v="0"/>
    <x v="3"/>
    <x v="2"/>
    <n v="0.54800000000000004"/>
    <s v="HEDGE"/>
    <x v="0"/>
    <n v="2"/>
    <n v="1.1000000000000001"/>
    <n v="15506"/>
    <n v="14148"/>
    <n v="14250"/>
    <n v="18.28"/>
    <n v="17.18"/>
    <n v="17.36"/>
    <s v="04-01-2025"/>
    <s v="15-01-2025"/>
    <n v="11"/>
    <n v="-0.85"/>
    <n v="-13110"/>
    <s v="HKD"/>
    <x v="0"/>
  </r>
  <r>
    <x v="0"/>
    <s v="1810 HK Equity"/>
    <x v="0"/>
    <x v="3"/>
    <x v="2"/>
    <n v="1.97"/>
    <s v="AH+"/>
    <x v="0"/>
    <n v="2"/>
    <n v="3.94"/>
    <n v="15510"/>
    <n v="3937"/>
    <n v="4000"/>
    <n v="32.75"/>
    <n v="28.81"/>
    <n v="29"/>
    <s v="11-01-2025"/>
    <s v="15-01-2025"/>
    <n v="4"/>
    <n v="-0.97"/>
    <n v="-15000"/>
    <s v="HKD"/>
    <x v="0"/>
  </r>
  <r>
    <x v="0"/>
    <s v="1999 HK Equity"/>
    <x v="0"/>
    <x v="3"/>
    <x v="2"/>
    <n v="1.016"/>
    <s v="SEC+"/>
    <x v="0"/>
    <n v="2"/>
    <n v="2.0299999999999998"/>
    <n v="15507"/>
    <n v="7631"/>
    <n v="7600"/>
    <n v="17.82"/>
    <n v="15.79"/>
    <n v="16.5"/>
    <s v="14-01-2025"/>
    <s v="15-01-2025"/>
    <n v="1"/>
    <n v="-0.65"/>
    <n v="-10032"/>
    <s v="HKD"/>
    <x v="0"/>
  </r>
  <r>
    <x v="0"/>
    <s v="2238 HK Equity"/>
    <x v="0"/>
    <x v="3"/>
    <x v="2"/>
    <n v="0.495"/>
    <s v="TA"/>
    <x v="1"/>
    <n v="1.5"/>
    <n v="0.74"/>
    <n v="15507"/>
    <n v="20885"/>
    <n v="20000"/>
    <n v="8.9700000000000006"/>
    <n v="9.7100000000000009"/>
    <n v="9.5299999999999994"/>
    <s v="15-01-2025"/>
    <s v="15-01-2025"/>
    <n v="0"/>
    <n v="-0.72"/>
    <n v="-11120"/>
    <s v="HKD"/>
    <x v="0"/>
  </r>
  <r>
    <x v="0"/>
    <s v="522 HK Equity"/>
    <x v="0"/>
    <x v="3"/>
    <x v="2"/>
    <n v="3.6349999999999998"/>
    <s v="BR+(MS)"/>
    <x v="0"/>
    <n v="1.5"/>
    <n v="5.45"/>
    <n v="15510"/>
    <n v="2845"/>
    <n v="2800"/>
    <n v="98.3"/>
    <n v="92.85"/>
    <n v="109.6"/>
    <s v="12-01-2025"/>
    <s v="15-01-2025"/>
    <n v="3"/>
    <n v="2.04"/>
    <n v="31640"/>
    <s v="HKD"/>
    <x v="1"/>
  </r>
  <r>
    <x v="0"/>
    <s v="700 HK Equity"/>
    <x v="0"/>
    <x v="3"/>
    <x v="2"/>
    <n v="19.600000000000001"/>
    <s v="AH+"/>
    <x v="0"/>
    <n v="1.5"/>
    <n v="29.4"/>
    <n v="15507"/>
    <n v="527"/>
    <n v="500"/>
    <n v="608"/>
    <n v="578.6"/>
    <n v="629.5"/>
    <s v="14-01-2025"/>
    <s v="15-01-2025"/>
    <n v="1"/>
    <n v="0.69"/>
    <n v="10750"/>
    <s v="HKD"/>
    <x v="1"/>
  </r>
  <r>
    <x v="0"/>
    <s v="806 HK Equity"/>
    <x v="0"/>
    <x v="3"/>
    <x v="2"/>
    <n v="0.23300000000000001"/>
    <s v="QR+"/>
    <x v="0"/>
    <n v="2"/>
    <n v="0.47"/>
    <n v="15510"/>
    <n v="33283"/>
    <n v="33000"/>
    <n v="5.0599999999999996"/>
    <n v="4.59"/>
    <n v="5.0599999999999996"/>
    <s v="12-01-2025"/>
    <s v="15-01-2025"/>
    <n v="3"/>
    <n v="0"/>
    <n v="0"/>
    <s v="HKD"/>
    <x v="0"/>
  </r>
  <r>
    <x v="0"/>
    <s v="1585 HK Equity"/>
    <x v="0"/>
    <x v="3"/>
    <x v="2"/>
    <n v="1.4379999999999999"/>
    <s v="BR+(CICC)"/>
    <x v="0"/>
    <n v="1.5"/>
    <n v="2.16"/>
    <n v="15507"/>
    <n v="7189"/>
    <n v="8000"/>
    <n v="18.18"/>
    <n v="16.02"/>
    <n v="18.239999999999998"/>
    <s v="14-01-2025"/>
    <s v="18-01-2025"/>
    <n v="4"/>
    <n v="0.03"/>
    <n v="480"/>
    <s v="HKD"/>
    <x v="1"/>
  </r>
  <r>
    <x v="0"/>
    <s v="1810 HK Equity"/>
    <x v="0"/>
    <x v="3"/>
    <x v="2"/>
    <n v="1.845"/>
    <s v="AH-"/>
    <x v="1"/>
    <n v="1"/>
    <n v="1.85"/>
    <n v="15506"/>
    <n v="8404"/>
    <n v="8200"/>
    <n v="28.74"/>
    <n v="30.58"/>
    <n v="29.9"/>
    <s v="15-01-2025"/>
    <s v="18-01-2025"/>
    <n v="3"/>
    <n v="-0.62"/>
    <n v="-9540.7000000000007"/>
    <s v="HKD"/>
    <x v="0"/>
  </r>
  <r>
    <x v="0"/>
    <s v="1876 HK Equity"/>
    <x v="0"/>
    <x v="3"/>
    <x v="2"/>
    <n v="0.89"/>
    <s v="BR+(MAC)"/>
    <x v="0"/>
    <n v="3"/>
    <n v="2.67"/>
    <n v="15506"/>
    <n v="5808"/>
    <n v="5800"/>
    <n v="24.95"/>
    <n v="22.28"/>
    <n v="24.4"/>
    <s v="15-01-2025"/>
    <s v="18-01-2025"/>
    <n v="3"/>
    <n v="-0.21"/>
    <n v="-3190"/>
    <s v="HKD"/>
    <x v="0"/>
  </r>
  <r>
    <x v="0"/>
    <s v="2331 HK Equity"/>
    <x v="0"/>
    <x v="3"/>
    <x v="2"/>
    <n v="2.61"/>
    <s v="BR+(CS)"/>
    <x v="0"/>
    <n v="2"/>
    <n v="5.22"/>
    <n v="15506"/>
    <n v="2971"/>
    <n v="3000"/>
    <n v="49.4"/>
    <n v="44.18"/>
    <n v="53.25"/>
    <s v="15-01-2025"/>
    <s v="18-01-2025"/>
    <n v="3"/>
    <n v="0.74"/>
    <n v="11550"/>
    <s v="HKD"/>
    <x v="1"/>
  </r>
  <r>
    <x v="0"/>
    <s v="268 HK Equity"/>
    <x v="0"/>
    <x v="3"/>
    <x v="2"/>
    <n v="1.6850000000000001"/>
    <s v="QR--"/>
    <x v="1"/>
    <n v="2"/>
    <n v="3.37"/>
    <n v="15509"/>
    <n v="4602"/>
    <n v="5000"/>
    <n v="27.2"/>
    <n v="30.57"/>
    <n v="30.65"/>
    <s v="18-01-2025"/>
    <s v="18-01-2025"/>
    <n v="0"/>
    <n v="-1.1100000000000001"/>
    <n v="-17250"/>
    <s v="HKD"/>
    <x v="0"/>
  </r>
  <r>
    <x v="0"/>
    <s v="3331 HK Equity"/>
    <x v="0"/>
    <x v="3"/>
    <x v="2"/>
    <n v="1.04"/>
    <s v="BR+(CICC)"/>
    <x v="0"/>
    <n v="3"/>
    <n v="3.12"/>
    <n v="15506"/>
    <n v="4970"/>
    <n v="5000"/>
    <n v="24.75"/>
    <n v="21.63"/>
    <n v="24.5"/>
    <s v="07-01-2025"/>
    <s v="18-01-2025"/>
    <n v="11"/>
    <n v="-0.08"/>
    <n v="-1250"/>
    <s v="HKD"/>
    <x v="0"/>
  </r>
  <r>
    <x v="0"/>
    <s v="3606 HK Equity"/>
    <x v="0"/>
    <x v="3"/>
    <x v="2"/>
    <n v="2.82"/>
    <s v="AH-"/>
    <x v="1"/>
    <n v="2"/>
    <n v="5.64"/>
    <n v="15510"/>
    <n v="2750"/>
    <n v="3600"/>
    <n v="51.3"/>
    <n v="56.94"/>
    <n v="48.85"/>
    <s v="11-01-2025"/>
    <s v="18-01-2025"/>
    <n v="7"/>
    <n v="0.56999999999999995"/>
    <n v="8820"/>
    <s v="HKD"/>
    <x v="1"/>
  </r>
  <r>
    <x v="0"/>
    <s v="3690 HK Equity"/>
    <x v="0"/>
    <x v="3"/>
    <x v="2"/>
    <n v="12.6"/>
    <s v="AH+"/>
    <x v="0"/>
    <n v="1.5"/>
    <n v="18.899999999999999"/>
    <n v="15507"/>
    <n v="821"/>
    <n v="800"/>
    <n v="302.8"/>
    <n v="283.89999999999998"/>
    <n v="325"/>
    <s v="14-01-2025"/>
    <s v="18-01-2025"/>
    <n v="4"/>
    <n v="1.1499999999999999"/>
    <n v="17760"/>
    <s v="HKD"/>
    <x v="1"/>
  </r>
  <r>
    <x v="0"/>
    <s v="386 HK Equity"/>
    <x v="0"/>
    <x v="3"/>
    <x v="2"/>
    <n v="9.1999999999999998E-2"/>
    <s v="BR+(citi)"/>
    <x v="0"/>
    <n v="2"/>
    <n v="0.18"/>
    <n v="15506"/>
    <n v="84273"/>
    <n v="84000"/>
    <n v="3.59"/>
    <n v="3.41"/>
    <n v="3.96"/>
    <s v="06-01-2025"/>
    <s v="18-01-2025"/>
    <n v="12"/>
    <n v="2"/>
    <n v="31080"/>
    <s v="HKD"/>
    <x v="1"/>
  </r>
  <r>
    <x v="0"/>
    <s v="388 HK Equity"/>
    <x v="0"/>
    <x v="3"/>
    <x v="2"/>
    <n v="12"/>
    <s v="BR+(CICC)"/>
    <x v="0"/>
    <n v="3"/>
    <n v="36"/>
    <n v="15506"/>
    <n v="431"/>
    <n v="400"/>
    <n v="456"/>
    <n v="420"/>
    <n v="482"/>
    <s v="06-01-2025"/>
    <s v="18-01-2025"/>
    <n v="12"/>
    <n v="0.67"/>
    <n v="10400"/>
    <s v="HKD"/>
    <x v="1"/>
  </r>
  <r>
    <x v="0"/>
    <s v="388 HK Equity"/>
    <x v="0"/>
    <x v="3"/>
    <x v="2"/>
    <n v="12.28"/>
    <s v="AH+"/>
    <x v="0"/>
    <n v="3"/>
    <n v="36.840000000000003"/>
    <n v="23261"/>
    <n v="631"/>
    <n v="600"/>
    <n v="449.6"/>
    <n v="412.76"/>
    <n v="482"/>
    <s v="08-01-2025"/>
    <s v="18-01-2025"/>
    <n v="10"/>
    <n v="0.84"/>
    <n v="19440"/>
    <s v="HKD"/>
    <x v="1"/>
  </r>
  <r>
    <x v="0"/>
    <s v="3968 HK Equity"/>
    <x v="0"/>
    <x v="3"/>
    <x v="2"/>
    <n v="2.375"/>
    <s v="QR+"/>
    <x v="0"/>
    <n v="2"/>
    <n v="4.75"/>
    <n v="15506"/>
    <n v="3264"/>
    <n v="2000"/>
    <n v="60.2"/>
    <n v="55.45"/>
    <n v="60.1"/>
    <s v="14-01-2025"/>
    <s v="18-01-2025"/>
    <n v="4"/>
    <n v="-0.01"/>
    <n v="-200"/>
    <s v="HKD"/>
    <x v="0"/>
  </r>
  <r>
    <x v="0"/>
    <s v="486 HK Equity"/>
    <x v="0"/>
    <x v="3"/>
    <x v="2"/>
    <n v="0.14199999999999999"/>
    <s v="BR+(JPM)"/>
    <x v="0"/>
    <n v="3"/>
    <n v="0.43"/>
    <n v="15506"/>
    <n v="36400"/>
    <n v="36000"/>
    <n v="3.93"/>
    <n v="3.5"/>
    <n v="3.83"/>
    <s v="15-01-2025"/>
    <s v="18-01-2025"/>
    <n v="3"/>
    <n v="-0.23"/>
    <n v="-3600"/>
    <s v="HKD"/>
    <x v="0"/>
  </r>
  <r>
    <x v="0"/>
    <s v="522 HK Equity"/>
    <x v="0"/>
    <x v="3"/>
    <x v="2"/>
    <n v="3.54"/>
    <s v="BR+(citi)"/>
    <x v="0"/>
    <n v="2"/>
    <n v="7.08"/>
    <n v="15506"/>
    <n v="2190"/>
    <n v="2200"/>
    <n v="103.3"/>
    <n v="96.22"/>
    <n v="119.4"/>
    <s v="15-01-2025"/>
    <s v="18-01-2025"/>
    <n v="3"/>
    <n v="2.2799999999999998"/>
    <n v="35420"/>
    <s v="HKD"/>
    <x v="1"/>
  </r>
  <r>
    <x v="0"/>
    <s v="694 HK Equity"/>
    <x v="0"/>
    <x v="3"/>
    <x v="2"/>
    <n v="0.255"/>
    <s v="AH-"/>
    <x v="1"/>
    <n v="2"/>
    <n v="0.51"/>
    <n v="15510"/>
    <n v="30412"/>
    <n v="30000"/>
    <n v="6"/>
    <n v="6.51"/>
    <n v="5.83"/>
    <s v="12-01-2025"/>
    <s v="18-01-2025"/>
    <n v="6"/>
    <n v="0.33"/>
    <n v="5100"/>
    <s v="HKD"/>
    <x v="1"/>
  </r>
  <r>
    <x v="0"/>
    <s v="857 HK Equity"/>
    <x v="0"/>
    <x v="3"/>
    <x v="2"/>
    <n v="6.6000000000000003E-2"/>
    <s v="BR+(UBS_"/>
    <x v="0"/>
    <n v="2"/>
    <n v="0.13"/>
    <n v="15507"/>
    <n v="117481"/>
    <n v="118000"/>
    <n v="2.62"/>
    <n v="2.4900000000000002"/>
    <n v="2.6"/>
    <s v="14-01-2025"/>
    <s v="18-01-2025"/>
    <n v="4"/>
    <n v="-0.15"/>
    <n v="-2360"/>
    <s v="HKD"/>
    <x v="0"/>
  </r>
  <r>
    <x v="0"/>
    <s v="HIF1 Index"/>
    <x v="1"/>
    <x v="4"/>
    <x v="3"/>
    <n v="404.7"/>
    <s v="HEDGE"/>
    <x v="1"/>
    <n v="1"/>
    <n v="404.7"/>
    <n v="15506"/>
    <n v="38"/>
    <n v="50"/>
    <n v="28535"/>
    <n v="28939.7"/>
    <n v="28838"/>
    <s v="15-01-2025"/>
    <s v="18-01-2025"/>
    <n v="3"/>
    <n v="-0.98"/>
    <n v="-15150"/>
    <s v="HKD"/>
    <x v="0"/>
  </r>
  <r>
    <x v="0"/>
    <s v="3333 HK Equity"/>
    <x v="0"/>
    <x v="3"/>
    <x v="2"/>
    <n v="0.53800000000000003"/>
    <s v="squeeze"/>
    <x v="0"/>
    <n v="2"/>
    <n v="1.08"/>
    <n v="15506"/>
    <n v="14411"/>
    <n v="15000"/>
    <n v="15.62"/>
    <n v="14.54"/>
    <n v="16.600000000000001"/>
    <s v="19-01-2025"/>
    <s v="19-01-2025"/>
    <n v="0"/>
    <n v="0.95"/>
    <n v="14719.5"/>
    <s v="HKD"/>
    <x v="1"/>
  </r>
  <r>
    <x v="0"/>
    <s v="1478 HK Equity"/>
    <x v="0"/>
    <x v="3"/>
    <x v="2"/>
    <n v="0.68400000000000005"/>
    <s v="QR+"/>
    <x v="0"/>
    <n v="2"/>
    <n v="1.37"/>
    <n v="15509"/>
    <n v="11337"/>
    <n v="11000"/>
    <n v="14.02"/>
    <n v="12.65"/>
    <n v="16.89"/>
    <s v="18-01-2025"/>
    <s v="20-01-2025"/>
    <n v="2"/>
    <n v="2.0299999999999998"/>
    <n v="31540.3"/>
    <s v="HKD"/>
    <x v="1"/>
  </r>
  <r>
    <x v="0"/>
    <s v="175 HK Equity"/>
    <x v="0"/>
    <x v="3"/>
    <x v="2"/>
    <n v="2.5099999999999998"/>
    <s v="AH+"/>
    <x v="0"/>
    <n v="2"/>
    <n v="5.0199999999999996"/>
    <n v="15504"/>
    <n v="3088"/>
    <n v="3000"/>
    <n v="34.200000000000003"/>
    <n v="29.18"/>
    <n v="33.299999999999997"/>
    <s v="20-01-2025"/>
    <s v="21-01-2025"/>
    <n v="1"/>
    <n v="-0.17"/>
    <n v="-2700"/>
    <s v="HKD"/>
    <x v="0"/>
  </r>
  <r>
    <x v="0"/>
    <s v="2238 HK Equity"/>
    <x v="0"/>
    <x v="3"/>
    <x v="2"/>
    <n v="0.62"/>
    <s v="AH-"/>
    <x v="1"/>
    <n v="2"/>
    <n v="1.24"/>
    <n v="15506"/>
    <n v="12505"/>
    <n v="12000"/>
    <n v="8.77"/>
    <n v="10.01"/>
    <n v="8.1199999999999992"/>
    <s v="19-01-2025"/>
    <s v="21-01-2025"/>
    <n v="2"/>
    <n v="0.5"/>
    <n v="7800"/>
    <s v="HKD"/>
    <x v="1"/>
  </r>
  <r>
    <x v="0"/>
    <s v="460 HK Equity"/>
    <x v="0"/>
    <x v="3"/>
    <x v="2"/>
    <n v="0.124"/>
    <m/>
    <x v="1"/>
    <n v="1.5"/>
    <n v="0.19"/>
    <n v="15503"/>
    <n v="83349"/>
    <n v="84000"/>
    <n v="1.68"/>
    <n v="1.87"/>
    <n v="1.75"/>
    <s v="21-01-2025"/>
    <s v="21-01-2025"/>
    <n v="0"/>
    <n v="-0.38"/>
    <n v="-5863.2"/>
    <s v="HKD"/>
    <x v="0"/>
  </r>
  <r>
    <x v="0"/>
    <s v="460 HK Equity"/>
    <x v="0"/>
    <x v="3"/>
    <x v="2"/>
    <n v="7.2999999999999995E-2"/>
    <s v="TA"/>
    <x v="1"/>
    <n v="1.5"/>
    <n v="0.11"/>
    <n v="15503"/>
    <n v="141577"/>
    <n v="142000"/>
    <n v="1.51"/>
    <n v="1.62"/>
    <n v="1.84"/>
    <s v="21-01-2025"/>
    <s v="21-01-2025"/>
    <n v="0"/>
    <n v="-3.05"/>
    <n v="-47342.8"/>
    <s v="HKD"/>
    <x v="0"/>
  </r>
  <r>
    <x v="0"/>
    <s v="1308 HK Equity"/>
    <x v="0"/>
    <x v="3"/>
    <x v="2"/>
    <n v="1.008"/>
    <s v="2dt"/>
    <x v="0"/>
    <n v="2"/>
    <n v="2.02"/>
    <n v="15504"/>
    <n v="7690"/>
    <n v="800"/>
    <n v="19.5"/>
    <n v="17.48"/>
    <n v="19.899999999999999"/>
    <s v="20-01-2025"/>
    <s v="22-01-2025"/>
    <n v="2"/>
    <n v="0.02"/>
    <n v="320"/>
    <s v="HKD"/>
    <x v="1"/>
  </r>
  <r>
    <x v="0"/>
    <s v="1337 HK Equity"/>
    <x v="0"/>
    <x v="3"/>
    <x v="2"/>
    <n v="0.13"/>
    <s v="QR+"/>
    <x v="0"/>
    <n v="1"/>
    <n v="0.13"/>
    <n v="15506"/>
    <n v="119277"/>
    <n v="120000"/>
    <n v="2.54"/>
    <n v="2.41"/>
    <n v="2.71"/>
    <s v="20-01-2025"/>
    <s v="22-01-2025"/>
    <n v="2"/>
    <n v="1.32"/>
    <n v="20400"/>
    <s v="HKD"/>
    <x v="1"/>
  </r>
  <r>
    <x v="0"/>
    <s v="1776 HK Equity"/>
    <x v="0"/>
    <x v="3"/>
    <x v="2"/>
    <n v="0.55600000000000005"/>
    <s v="BR++(MS)"/>
    <x v="0"/>
    <n v="1.2"/>
    <n v="0.67"/>
    <n v="15506"/>
    <n v="23240"/>
    <n v="24000"/>
    <n v="13.01"/>
    <n v="12.34"/>
    <n v="12.24"/>
    <s v="20-01-2025"/>
    <s v="22-01-2025"/>
    <n v="2"/>
    <n v="-1.19"/>
    <n v="-18480"/>
    <s v="HKD"/>
    <x v="0"/>
  </r>
  <r>
    <x v="0"/>
    <s v="2269 HK Equity"/>
    <x v="0"/>
    <x v="3"/>
    <x v="2"/>
    <n v="4.58"/>
    <s v="BR+(citi)"/>
    <x v="0"/>
    <n v="3"/>
    <n v="13.74"/>
    <n v="15504"/>
    <n v="1128"/>
    <n v="1000"/>
    <n v="112.8"/>
    <n v="99.06"/>
    <n v="117"/>
    <s v="20-01-2025"/>
    <s v="22-01-2025"/>
    <n v="2"/>
    <n v="0.27"/>
    <n v="4200"/>
    <s v="HKD"/>
    <x v="1"/>
  </r>
  <r>
    <x v="0"/>
    <s v="2319 HK Equity"/>
    <x v="0"/>
    <x v="3"/>
    <x v="2"/>
    <n v="2.2450000000000001"/>
    <s v="XR+"/>
    <x v="0"/>
    <n v="2"/>
    <n v="4.49"/>
    <n v="15506"/>
    <n v="3454"/>
    <n v="3000"/>
    <n v="48.7"/>
    <n v="44.21"/>
    <n v="46.3"/>
    <s v="19-01-2025"/>
    <s v="22-01-2025"/>
    <n v="3"/>
    <n v="-0.46"/>
    <n v="-7200"/>
    <s v="HKD"/>
    <x v="0"/>
  </r>
  <r>
    <x v="0"/>
    <s v="241 HK Equity"/>
    <x v="0"/>
    <x v="3"/>
    <x v="2"/>
    <n v="1.18"/>
    <s v="BR+(DW)"/>
    <x v="0"/>
    <n v="3"/>
    <n v="3.54"/>
    <n v="15503"/>
    <n v="4379"/>
    <n v="4000"/>
    <n v="27.65"/>
    <n v="24.11"/>
    <n v="27.8"/>
    <s v="21-01-2025"/>
    <s v="22-01-2025"/>
    <n v="1"/>
    <n v="0.04"/>
    <n v="600"/>
    <s v="HKD"/>
    <x v="1"/>
  </r>
  <r>
    <x v="0"/>
    <s v="3913 HK Equity"/>
    <x v="0"/>
    <x v="3"/>
    <x v="2"/>
    <n v="0.57299999999999995"/>
    <s v="AH+, BR+(JEFF)"/>
    <x v="0"/>
    <n v="2"/>
    <n v="1.1499999999999999"/>
    <n v="15506"/>
    <n v="13531"/>
    <n v="14000"/>
    <n v="8.1"/>
    <n v="6.95"/>
    <n v="8.58"/>
    <s v="19-01-2025"/>
    <s v="22-01-2025"/>
    <n v="3"/>
    <n v="0.43"/>
    <n v="6720"/>
    <s v="HKD"/>
    <x v="1"/>
  </r>
  <r>
    <x v="0"/>
    <s v="520 HK Equity"/>
    <x v="0"/>
    <x v="3"/>
    <x v="2"/>
    <n v="1.276"/>
    <s v="AH-"/>
    <x v="1"/>
    <n v="1.5"/>
    <n v="1.91"/>
    <n v="15503"/>
    <n v="8100"/>
    <n v="8000"/>
    <n v="18.579999999999998"/>
    <n v="20.49"/>
    <n v="17.3"/>
    <s v="21-01-2025"/>
    <s v="22-01-2025"/>
    <n v="1"/>
    <n v="0.66"/>
    <n v="10240"/>
    <s v="HKD"/>
    <x v="1"/>
  </r>
  <r>
    <x v="0"/>
    <s v="522 HK Equity"/>
    <x v="0"/>
    <x v="3"/>
    <x v="2"/>
    <n v="6.8449999999999998"/>
    <s v="BR+(MS, citi), SPLC+"/>
    <x v="0"/>
    <n v="2"/>
    <n v="13.69"/>
    <n v="15503"/>
    <n v="1132"/>
    <n v="1100"/>
    <n v="124"/>
    <n v="110.31"/>
    <n v="124.9"/>
    <s v="21-01-2025"/>
    <s v="22-01-2025"/>
    <n v="1"/>
    <n v="0.06"/>
    <n v="990"/>
    <s v="HKD"/>
    <x v="1"/>
  </r>
  <r>
    <x v="0"/>
    <s v="881 HK Equity"/>
    <x v="0"/>
    <x v="3"/>
    <x v="2"/>
    <n v="2.88"/>
    <s v="BR+(citi)"/>
    <x v="0"/>
    <n v="1.5"/>
    <n v="4.32"/>
    <n v="15506"/>
    <n v="3589"/>
    <n v="3500"/>
    <n v="51.2"/>
    <n v="46.88"/>
    <n v="49.6"/>
    <s v="19-01-2025"/>
    <s v="22-01-2025"/>
    <n v="3"/>
    <n v="-0.36"/>
    <n v="-5600"/>
    <s v="HKD"/>
    <x v="0"/>
  </r>
  <r>
    <x v="0"/>
    <s v="1797 HK Equity"/>
    <x v="0"/>
    <x v="3"/>
    <x v="2"/>
    <n v="1.5249999999999999"/>
    <s v="XR+"/>
    <x v="0"/>
    <n v="3"/>
    <n v="4.57"/>
    <n v="15506"/>
    <n v="3389"/>
    <n v="3500"/>
    <n v="28.85"/>
    <n v="24.28"/>
    <n v="25.74"/>
    <s v="22-01-2025"/>
    <s v="25-01-2025"/>
    <n v="3"/>
    <n v="-0.7"/>
    <n v="-10900.05"/>
    <s v="HKD"/>
    <x v="0"/>
  </r>
  <r>
    <x v="0"/>
    <s v="883 HK Equity"/>
    <x v="0"/>
    <x v="3"/>
    <x v="2"/>
    <n v="0.41199999999999998"/>
    <s v="AH-"/>
    <x v="1"/>
    <n v="1"/>
    <n v="0.41"/>
    <n v="15506"/>
    <n v="37636"/>
    <n v="35000"/>
    <n v="7.7"/>
    <n v="8.11"/>
    <n v="8.02"/>
    <s v="25-01-2025"/>
    <s v="25-01-2025"/>
    <n v="0"/>
    <n v="-0.72"/>
    <n v="-11200"/>
    <s v="HKD"/>
    <x v="0"/>
  </r>
  <r>
    <x v="0"/>
    <s v="354 HK Equity"/>
    <x v="0"/>
    <x v="3"/>
    <x v="2"/>
    <n v="0.63600000000000001"/>
    <s v="AH+"/>
    <x v="0"/>
    <n v="1.5"/>
    <n v="0.95"/>
    <n v="15503"/>
    <n v="16250"/>
    <n v="16000"/>
    <n v="11.16"/>
    <n v="10.210000000000001"/>
    <n v="9.85"/>
    <s v="26-01-2025"/>
    <s v="26-01-2025"/>
    <n v="0"/>
    <n v="-1.35"/>
    <n v="-20960"/>
    <s v="HKD"/>
    <x v="0"/>
  </r>
  <r>
    <x v="0"/>
    <s v="1138 HK Equity"/>
    <x v="0"/>
    <x v="3"/>
    <x v="2"/>
    <n v="0.129"/>
    <s v="QR+"/>
    <x v="0"/>
    <n v="2"/>
    <n v="0.26"/>
    <n v="15503"/>
    <n v="60088"/>
    <n v="60000"/>
    <n v="3.52"/>
    <n v="3.26"/>
    <n v="3.24"/>
    <s v="26-01-2025"/>
    <s v="28-01-2025"/>
    <n v="2"/>
    <n v="-1.07"/>
    <n v="-16578"/>
    <s v="HKD"/>
    <x v="0"/>
  </r>
  <r>
    <x v="0"/>
    <s v="1157 HK Equity"/>
    <x v="0"/>
    <x v="3"/>
    <x v="2"/>
    <n v="0.67600000000000005"/>
    <s v="QR+"/>
    <x v="0"/>
    <n v="2"/>
    <n v="1.35"/>
    <n v="15503"/>
    <n v="11466"/>
    <n v="11400"/>
    <n v="11.48"/>
    <n v="10.130000000000001"/>
    <n v="10.1"/>
    <s v="21-01-2025"/>
    <s v="28-01-2025"/>
    <n v="7"/>
    <n v="-1.01"/>
    <n v="-15732"/>
    <s v="HKD"/>
    <x v="0"/>
  </r>
  <r>
    <x v="0"/>
    <s v="1308 HK Equity"/>
    <x v="0"/>
    <x v="3"/>
    <x v="2"/>
    <n v="1.08"/>
    <s v="QR+"/>
    <x v="0"/>
    <n v="2"/>
    <n v="2.16"/>
    <n v="15503"/>
    <n v="7177"/>
    <n v="8000"/>
    <n v="19.5"/>
    <n v="17.34"/>
    <n v="17.48"/>
    <s v="20-01-2025"/>
    <s v="28-01-2025"/>
    <n v="8"/>
    <n v="-1.04"/>
    <n v="-16160"/>
    <s v="HKD"/>
    <x v="0"/>
  </r>
  <r>
    <x v="0"/>
    <s v="1337 HK Equity"/>
    <x v="0"/>
    <x v="3"/>
    <x v="2"/>
    <n v="0.128"/>
    <s v="XR+"/>
    <x v="0"/>
    <n v="2"/>
    <n v="0.26"/>
    <n v="15506"/>
    <n v="60570"/>
    <n v="60000"/>
    <n v="2.5299999999999998"/>
    <n v="2.27"/>
    <n v="2.48"/>
    <s v="19-01-2025"/>
    <s v="28-01-2025"/>
    <n v="9"/>
    <n v="-0.19"/>
    <n v="-3000"/>
    <s v="HKD"/>
    <x v="0"/>
  </r>
  <r>
    <x v="0"/>
    <s v="200 HK Equity"/>
    <x v="0"/>
    <x v="3"/>
    <x v="2"/>
    <n v="0.45600000000000002"/>
    <s v="BR-(CS)"/>
    <x v="1"/>
    <n v="1.5"/>
    <n v="0.68"/>
    <n v="15506"/>
    <n v="22670"/>
    <n v="23000"/>
    <n v="13.84"/>
    <n v="14.52"/>
    <n v="13.6"/>
    <s v="19-01-2025"/>
    <s v="28-01-2025"/>
    <n v="9"/>
    <n v="0.36"/>
    <n v="5520"/>
    <s v="HKD"/>
    <x v="1"/>
  </r>
  <r>
    <x v="0"/>
    <s v="2269 HK Equity"/>
    <x v="0"/>
    <x v="3"/>
    <x v="2"/>
    <n v="7.48"/>
    <s v="QR+"/>
    <x v="0"/>
    <n v="2"/>
    <n v="14.96"/>
    <n v="15503"/>
    <n v="1036"/>
    <n v="1000"/>
    <n v="108.4"/>
    <n v="93.44"/>
    <n v="107.3"/>
    <s v="28-01-2025"/>
    <s v="28-01-2025"/>
    <n v="0"/>
    <n v="-7.0000000000000007E-2"/>
    <n v="-1100"/>
    <s v="HKD"/>
    <x v="0"/>
  </r>
  <r>
    <x v="0"/>
    <s v="2333 HK Equity"/>
    <x v="0"/>
    <x v="3"/>
    <x v="2"/>
    <n v="2.4300000000000002"/>
    <s v="QR+"/>
    <x v="0"/>
    <n v="1.5"/>
    <n v="3.65"/>
    <n v="15503"/>
    <n v="4253"/>
    <n v="4500"/>
    <n v="29.3"/>
    <n v="25.66"/>
    <n v="25.5"/>
    <s v="26-01-2025"/>
    <s v="28-01-2025"/>
    <n v="2"/>
    <n v="-1.1000000000000001"/>
    <n v="-17100"/>
    <s v="HKD"/>
    <x v="0"/>
  </r>
  <r>
    <x v="0"/>
    <s v="345 HK Equity"/>
    <x v="0"/>
    <x v="3"/>
    <x v="2"/>
    <n v="0.86"/>
    <s v="BR-(MS)"/>
    <x v="1"/>
    <n v="2"/>
    <n v="1.72"/>
    <n v="15503"/>
    <n v="9013"/>
    <n v="10000"/>
    <n v="30.75"/>
    <n v="32.47"/>
    <n v="33.409999999999997"/>
    <s v="26-01-2025"/>
    <s v="28-01-2025"/>
    <n v="2"/>
    <n v="-1.72"/>
    <n v="-26600"/>
    <s v="HKD"/>
    <x v="0"/>
  </r>
  <r>
    <x v="0"/>
    <s v="3690 HK Equity"/>
    <x v="0"/>
    <x v="3"/>
    <x v="2"/>
    <n v="17.239999999999998"/>
    <s v="AH+"/>
    <x v="0"/>
    <n v="2"/>
    <n v="34.479999999999997"/>
    <n v="15503"/>
    <n v="450"/>
    <n v="400"/>
    <n v="364.2"/>
    <n v="329.72"/>
    <n v="355.6"/>
    <s v="21-01-2025"/>
    <s v="28-01-2025"/>
    <n v="7"/>
    <n v="-0.22"/>
    <n v="-3440"/>
    <s v="HKD"/>
    <x v="0"/>
  </r>
  <r>
    <x v="0"/>
    <s v="486 HK Equity"/>
    <x v="0"/>
    <x v="3"/>
    <x v="2"/>
    <n v="0.48099999999999998"/>
    <s v="BR+(GS)"/>
    <x v="0"/>
    <n v="2"/>
    <n v="0.96"/>
    <n v="11506"/>
    <n v="11960"/>
    <n v="12000"/>
    <n v="3.84"/>
    <n v="2.88"/>
    <n v="3.47"/>
    <s v="22-01-2025"/>
    <s v="28-01-2025"/>
    <n v="6"/>
    <n v="-0.39"/>
    <n v="-4440"/>
    <s v="HKD"/>
    <x v="0"/>
  </r>
  <r>
    <x v="0"/>
    <s v="700 HK Equity"/>
    <x v="0"/>
    <x v="3"/>
    <x v="2"/>
    <n v="24"/>
    <s v="BR+(citi)"/>
    <x v="0"/>
    <n v="1"/>
    <n v="24"/>
    <n v="15506"/>
    <n v="646"/>
    <n v="600"/>
    <n v="707"/>
    <n v="683"/>
    <n v="681"/>
    <s v="25-01-2025"/>
    <s v="28-01-2025"/>
    <n v="3"/>
    <n v="-1.01"/>
    <n v="-15600"/>
    <s v="HKD"/>
    <x v="0"/>
  </r>
  <r>
    <x v="0"/>
    <s v="968 HK Equity"/>
    <x v="0"/>
    <x v="3"/>
    <x v="2"/>
    <n v="1.5129999999999999"/>
    <s v="BR+(MAC)"/>
    <x v="0"/>
    <n v="3"/>
    <n v="4.54"/>
    <n v="15503"/>
    <n v="3415"/>
    <n v="4000"/>
    <n v="20.399999999999999"/>
    <n v="15.86"/>
    <n v="17.48"/>
    <s v="21-01-2025"/>
    <s v="28-01-2025"/>
    <n v="7"/>
    <n v="-0.75"/>
    <n v="-11680"/>
    <s v="HKD"/>
    <x v="0"/>
  </r>
  <r>
    <x v="0"/>
    <s v="973 HK Equity"/>
    <x v="0"/>
    <x v="3"/>
    <x v="2"/>
    <n v="1.004"/>
    <s v="QR+"/>
    <x v="0"/>
    <n v="2"/>
    <n v="2.0099999999999998"/>
    <n v="15503"/>
    <n v="7721"/>
    <n v="7750"/>
    <n v="20.399999999999999"/>
    <n v="18.39"/>
    <n v="23.2"/>
    <s v="27-01-2025"/>
    <s v="28-01-2025"/>
    <n v="1"/>
    <n v="1.4"/>
    <n v="21700"/>
    <s v="HKD"/>
    <x v="1"/>
  </r>
  <r>
    <x v="0"/>
    <s v="HIF1 Index"/>
    <x v="1"/>
    <x v="4"/>
    <x v="3"/>
    <n v="503"/>
    <s v="hedge"/>
    <x v="1"/>
    <n v="1"/>
    <n v="503"/>
    <n v="15506"/>
    <n v="31"/>
    <n v="50"/>
    <n v="29884"/>
    <n v="30387"/>
    <n v="28748"/>
    <s v="26-01-2025"/>
    <s v="28-01-2025"/>
    <n v="2"/>
    <n v="3.66"/>
    <n v="56800"/>
    <s v="HKD"/>
    <x v="1"/>
  </r>
  <r>
    <x v="0"/>
    <s v="PNDORA DC Equity"/>
    <x v="0"/>
    <x v="5"/>
    <x v="4"/>
    <n v="17.760000000000002"/>
    <s v="2dt"/>
    <x v="0"/>
    <n v="2"/>
    <n v="35.520000000000003"/>
    <n v="18226"/>
    <n v="513"/>
    <n v="513"/>
    <n v="688.8"/>
    <n v="653.28"/>
    <n v="635"/>
    <s v="04-01-2021"/>
    <s v="05-01-2021"/>
    <n v="1"/>
    <n v="-1.51"/>
    <n v="-27599.4"/>
    <s v="DKK"/>
    <x v="0"/>
  </r>
  <r>
    <x v="0"/>
    <s v="1COV GY Equity"/>
    <x v="0"/>
    <x v="6"/>
    <x v="5"/>
    <n v="1.079"/>
    <s v="BR+(GS)"/>
    <x v="0"/>
    <n v="2"/>
    <n v="2.16"/>
    <n v="2433"/>
    <n v="1127"/>
    <n v="1127"/>
    <n v="53.48"/>
    <n v="51.32"/>
    <n v="54.18"/>
    <s v="07-01-2021"/>
    <s v="08-01-2021"/>
    <n v="1"/>
    <n v="0.32"/>
    <n v="788.9"/>
    <s v="EUR"/>
    <x v="1"/>
  </r>
  <r>
    <x v="0"/>
    <s v="DHER GY Equity"/>
    <x v="0"/>
    <x v="6"/>
    <x v="5"/>
    <n v="5.39"/>
    <s v="BR+(citi)"/>
    <x v="0"/>
    <n v="3"/>
    <n v="16.170000000000002"/>
    <n v="2448"/>
    <n v="151"/>
    <n v="151"/>
    <n v="135.5"/>
    <n v="119.33"/>
    <n v="135.55000000000001"/>
    <s v="05-01-2021"/>
    <s v="08-01-2021"/>
    <n v="3"/>
    <n v="0"/>
    <n v="7.55"/>
    <s v="EUR"/>
    <x v="1"/>
  </r>
  <r>
    <x v="0"/>
    <s v="DTE GY Equity"/>
    <x v="0"/>
    <x v="6"/>
    <x v="5"/>
    <n v="0.2555"/>
    <s v="XR+"/>
    <x v="0"/>
    <n v="2"/>
    <n v="0.51"/>
    <n v="2433"/>
    <n v="4761"/>
    <n v="4761"/>
    <n v="15.22"/>
    <n v="14.71"/>
    <n v="15.2"/>
    <s v="07-01-2021"/>
    <s v="08-01-2021"/>
    <n v="1"/>
    <n v="-0.05"/>
    <n v="-119.03"/>
    <s v="EUR"/>
    <x v="0"/>
  </r>
  <r>
    <x v="0"/>
    <s v="FTK GY Equity"/>
    <x v="0"/>
    <x v="6"/>
    <x v="5"/>
    <n v="2.46"/>
    <s v="XR+(MF)"/>
    <x v="0"/>
    <n v="1.5"/>
    <n v="3.69"/>
    <n v="2448"/>
    <n v="663"/>
    <n v="663"/>
    <n v="63.6"/>
    <n v="59.91"/>
    <n v="66.099999999999994"/>
    <s v="05-01-2021"/>
    <s v="08-01-2021"/>
    <n v="3"/>
    <n v="0.68"/>
    <n v="1657.5"/>
    <s v="EUR"/>
    <x v="1"/>
  </r>
  <r>
    <x v="0"/>
    <s v="HAS LN Equity"/>
    <x v="0"/>
    <x v="7"/>
    <x v="6"/>
    <n v="4.51"/>
    <s v="BR-(CS)"/>
    <x v="1"/>
    <n v="3"/>
    <n v="13.53"/>
    <n v="220297"/>
    <n v="16282"/>
    <n v="16268"/>
    <n v="143.29"/>
    <n v="156.82"/>
    <n v="148.9"/>
    <s v="06-01-2021"/>
    <s v="08-01-2021"/>
    <n v="2"/>
    <n v="-0.41"/>
    <n v="-91263.48"/>
    <s v="GBp"/>
    <x v="0"/>
  </r>
  <r>
    <x v="0"/>
    <s v="HFG GY Equity"/>
    <x v="0"/>
    <x v="6"/>
    <x v="5"/>
    <n v="3.35"/>
    <s v="AH+"/>
    <x v="0"/>
    <n v="2"/>
    <n v="6.7"/>
    <n v="2856"/>
    <n v="426"/>
    <n v="426"/>
    <n v="65.8"/>
    <n v="59.1"/>
    <n v="64.599999999999994"/>
    <s v="08-01-2021"/>
    <s v="08-01-2021"/>
    <n v="0"/>
    <n v="-0.18"/>
    <n v="-511.2"/>
    <s v="EUR"/>
    <x v="0"/>
  </r>
  <r>
    <x v="0"/>
    <s v="KAMBI SS Equity"/>
    <x v="0"/>
    <x v="8"/>
    <x v="7"/>
    <n v="13.46"/>
    <s v="QR+"/>
    <x v="0"/>
    <n v="2"/>
    <n v="26.92"/>
    <n v="24500"/>
    <n v="910"/>
    <n v="910"/>
    <n v="435"/>
    <n v="408.08"/>
    <n v="448.2"/>
    <s v="07-01-2021"/>
    <s v="08-01-2021"/>
    <n v="1"/>
    <n v="0.49"/>
    <n v="12012"/>
    <s v="SEK"/>
    <x v="1"/>
  </r>
  <r>
    <x v="0"/>
    <s v="LHN SW Equity"/>
    <x v="0"/>
    <x v="9"/>
    <x v="8"/>
    <n v="0.97699999999999998"/>
    <s v="AH-"/>
    <x v="1"/>
    <n v="2"/>
    <n v="1.95"/>
    <n v="2635"/>
    <n v="1349"/>
    <n v="1349"/>
    <n v="52"/>
    <n v="53.95"/>
    <n v="52.54"/>
    <s v="07-01-2021"/>
    <s v="08-01-2021"/>
    <n v="1"/>
    <n v="-0.28000000000000003"/>
    <n v="-728.46"/>
    <s v="CHF"/>
    <x v="0"/>
  </r>
  <r>
    <x v="0"/>
    <s v="PETS LN Equity"/>
    <x v="0"/>
    <x v="7"/>
    <x v="6"/>
    <n v="19.48"/>
    <s v="QR+"/>
    <x v="0"/>
    <n v="3"/>
    <n v="58.44"/>
    <n v="258169"/>
    <n v="4418"/>
    <n v="4418"/>
    <n v="451.8"/>
    <n v="393.36"/>
    <n v="435"/>
    <s v="08-01-2021"/>
    <s v="08-01-2021"/>
    <n v="0"/>
    <n v="-0.28999999999999998"/>
    <n v="-74222.399999999994"/>
    <s v="GBp"/>
    <x v="0"/>
  </r>
  <r>
    <x v="0"/>
    <s v="TRI FP Equity"/>
    <x v="0"/>
    <x v="10"/>
    <x v="9"/>
    <n v="3.14"/>
    <s v="QR+"/>
    <x v="0"/>
    <n v="2"/>
    <n v="6.28"/>
    <n v="2856"/>
    <n v="455"/>
    <n v="455"/>
    <n v="157.69999999999999"/>
    <n v="151.41999999999999"/>
    <n v="148.5"/>
    <s v="08-01-2021"/>
    <s v="08-01-2021"/>
    <n v="0"/>
    <n v="-1.47"/>
    <n v="-4186"/>
    <s v="EUR"/>
    <x v="0"/>
  </r>
  <r>
    <x v="0"/>
    <s v="WCH GY Equity"/>
    <x v="0"/>
    <x v="6"/>
    <x v="5"/>
    <n v="3.34"/>
    <s v="AH+"/>
    <x v="0"/>
    <n v="2"/>
    <n v="6.68"/>
    <n v="2433"/>
    <n v="364"/>
    <n v="364"/>
    <n v="120"/>
    <n v="113.32"/>
    <n v="121.25"/>
    <s v="07-01-2021"/>
    <s v="08-01-2021"/>
    <n v="1"/>
    <n v="0.19"/>
    <n v="455"/>
    <s v="EUR"/>
    <x v="1"/>
  </r>
  <r>
    <x v="0"/>
    <s v="COTN SW Equity"/>
    <x v="0"/>
    <x v="9"/>
    <x v="8"/>
    <n v="4.74"/>
    <s v="xr+"/>
    <x v="0"/>
    <n v="2"/>
    <n v="9.48"/>
    <n v="3101"/>
    <n v="327"/>
    <n v="327"/>
    <n v="200"/>
    <n v="190.52"/>
    <n v="205.5"/>
    <s v="08-01-2021"/>
    <s v="12-01-2021"/>
    <n v="4"/>
    <n v="0.57999999999999996"/>
    <n v="1798.5"/>
    <s v="CHF"/>
    <x v="1"/>
  </r>
  <r>
    <x v="0"/>
    <s v="JD/ LN Equity"/>
    <x v="0"/>
    <x v="7"/>
    <x v="6"/>
    <n v="34.700000000000003"/>
    <s v="QR+"/>
    <x v="0"/>
    <n v="2"/>
    <n v="69.400000000000006"/>
    <n v="259202"/>
    <n v="3735"/>
    <n v="3735"/>
    <n v="920.12"/>
    <n v="850.72"/>
    <n v="858"/>
    <s v="11-01-2021"/>
    <s v="12-01-2021"/>
    <n v="1"/>
    <n v="-0.9"/>
    <n v="-232018.2"/>
    <s v="GBp"/>
    <x v="0"/>
  </r>
  <r>
    <x v="0"/>
    <s v="NB2 GY Equity"/>
    <x v="0"/>
    <x v="6"/>
    <x v="5"/>
    <n v="5.82"/>
    <s v="ah+"/>
    <x v="0"/>
    <n v="2"/>
    <n v="11.64"/>
    <n v="2450"/>
    <n v="210"/>
    <n v="210"/>
    <n v="82"/>
    <n v="70.36"/>
    <n v="87.8"/>
    <s v="04-01-2021"/>
    <s v="12-01-2021"/>
    <n v="8"/>
    <n v="0.5"/>
    <n v="1218"/>
    <s v="EUR"/>
    <x v="1"/>
  </r>
  <r>
    <x v="0"/>
    <s v="PNDORA DC Equity"/>
    <x v="0"/>
    <x v="5"/>
    <x v="4"/>
    <n v="22.98"/>
    <s v="QR+"/>
    <x v="0"/>
    <n v="2"/>
    <n v="45.96"/>
    <n v="21368"/>
    <n v="465"/>
    <n v="465"/>
    <n v="641.65"/>
    <n v="595.69000000000005"/>
    <n v="610.6"/>
    <s v="11-01-2021"/>
    <s v="12-01-2021"/>
    <n v="1"/>
    <n v="-0.68"/>
    <n v="-14436.86"/>
    <s v="DKK"/>
    <x v="0"/>
  </r>
  <r>
    <x v="0"/>
    <s v="PTEC LN Equity"/>
    <x v="0"/>
    <x v="7"/>
    <x v="6"/>
    <n v="19.149999999999999"/>
    <s v="QR+"/>
    <x v="0"/>
    <n v="2"/>
    <n v="38.299999999999997"/>
    <n v="258284"/>
    <n v="6744"/>
    <n v="6744"/>
    <n v="467.5"/>
    <n v="429.2"/>
    <n v="468.7"/>
    <s v="12-01-2021"/>
    <s v="12-01-2021"/>
    <n v="0"/>
    <n v="0.03"/>
    <n v="8092.8"/>
    <s v="GBp"/>
    <x v="1"/>
  </r>
  <r>
    <x v="0"/>
    <s v="SGO FP Equity"/>
    <x v="0"/>
    <x v="10"/>
    <x v="9"/>
    <n v="0.86499999999999999"/>
    <s v="QR+"/>
    <x v="0"/>
    <n v="2"/>
    <n v="1.73"/>
    <n v="2433"/>
    <n v="1406"/>
    <n v="1406"/>
    <n v="42.6"/>
    <n v="40.869999999999997"/>
    <n v="43"/>
    <s v="07-01-2021"/>
    <s v="12-01-2021"/>
    <n v="5"/>
    <n v="0.23"/>
    <n v="562.4"/>
    <s v="EUR"/>
    <x v="1"/>
  </r>
  <r>
    <x v="0"/>
    <s v="SHL GY Equity"/>
    <x v="0"/>
    <x v="6"/>
    <x v="5"/>
    <n v="0.85"/>
    <s v="TA"/>
    <x v="0"/>
    <n v="2"/>
    <n v="1.7"/>
    <n v="2000"/>
    <n v="1176"/>
    <n v="1100"/>
    <n v="43.97"/>
    <n v="42.27"/>
    <n v="43.61"/>
    <s v="12-01-2021"/>
    <s v="12-01-2021"/>
    <n v="0"/>
    <n v="-0.2"/>
    <n v="-390.5"/>
    <s v="EUR"/>
    <x v="0"/>
  </r>
  <r>
    <x v="0"/>
    <s v="SHL GY Equity"/>
    <x v="0"/>
    <x v="6"/>
    <x v="5"/>
    <n v="0.71950000000000003"/>
    <s v="BR+(MF)"/>
    <x v="0"/>
    <n v="2"/>
    <n v="1.44"/>
    <n v="2432"/>
    <n v="1690"/>
    <n v="2258"/>
    <n v="43.49"/>
    <n v="42.05"/>
    <n v="43.95"/>
    <s v="06-01-2021"/>
    <s v="12-01-2021"/>
    <n v="6"/>
    <n v="0.43"/>
    <n v="1055.3900000000001"/>
    <s v="EUR"/>
    <x v="1"/>
  </r>
  <r>
    <x v="0"/>
    <s v="SW FP Equity"/>
    <x v="0"/>
    <x v="10"/>
    <x v="9"/>
    <n v="1.78"/>
    <s v="QR+"/>
    <x v="0"/>
    <n v="2"/>
    <n v="3.56"/>
    <n v="2856"/>
    <n v="802"/>
    <n v="802"/>
    <n v="74"/>
    <n v="70.44"/>
    <n v="75.2"/>
    <s v="08-01-2021"/>
    <s v="12-01-2021"/>
    <n v="4"/>
    <n v="0.34"/>
    <n v="962.4"/>
    <s v="EUR"/>
    <x v="1"/>
  </r>
  <r>
    <x v="0"/>
    <s v="TMV GY Equity"/>
    <x v="0"/>
    <x v="6"/>
    <x v="5"/>
    <n v="1.49"/>
    <s v="QR+"/>
    <x v="0"/>
    <n v="2"/>
    <n v="2.98"/>
    <n v="2871"/>
    <n v="964"/>
    <n v="964"/>
    <n v="43.13"/>
    <n v="40.15"/>
    <n v="41.51"/>
    <s v="11-01-2021"/>
    <s v="12-01-2021"/>
    <n v="1"/>
    <n v="-0.54"/>
    <n v="-1561.68"/>
    <s v="EUR"/>
    <x v="0"/>
  </r>
  <r>
    <x v="0"/>
    <s v="UNIR IM Equity"/>
    <x v="0"/>
    <x v="11"/>
    <x v="10"/>
    <n v="0.52800000000000002"/>
    <s v="CIR+(KP)"/>
    <x v="0"/>
    <n v="2"/>
    <n v="1.06"/>
    <n v="2433"/>
    <n v="2304"/>
    <n v="2304"/>
    <n v="13.56"/>
    <n v="12.5"/>
    <n v="14.54"/>
    <s v="07-01-2021"/>
    <s v="12-01-2021"/>
    <n v="5"/>
    <n v="0.93"/>
    <n v="2257.92"/>
    <s v="EUR"/>
    <x v="1"/>
  </r>
  <r>
    <x v="0"/>
    <s v="VGH1 Equity"/>
    <x v="0"/>
    <x v="12"/>
    <x v="3"/>
    <n v="51.9"/>
    <s v="hedge"/>
    <x v="1"/>
    <n v="1.5"/>
    <n v="77.849999999999994"/>
    <n v="2871"/>
    <n v="37"/>
    <n v="40"/>
    <n v="3622"/>
    <n v="3699.85"/>
    <n v="3614"/>
    <s v="11-01-2021"/>
    <s v="12-01-2021"/>
    <n v="1"/>
    <n v="0.11"/>
    <n v="320"/>
    <s v="EUR"/>
    <x v="1"/>
  </r>
  <r>
    <x v="0"/>
    <s v="VWS DC Equity"/>
    <x v="0"/>
    <x v="5"/>
    <x v="4"/>
    <n v="45.1"/>
    <s v="ah+"/>
    <x v="0"/>
    <n v="2"/>
    <n v="90.2"/>
    <n v="18226"/>
    <n v="202"/>
    <n v="202"/>
    <n v="1445"/>
    <n v="1354.8"/>
    <n v="1425.5"/>
    <s v="04-01-2021"/>
    <s v="12-01-2021"/>
    <n v="8"/>
    <n v="-0.22"/>
    <n v="-3939"/>
    <s v="DKK"/>
    <x v="0"/>
  </r>
  <r>
    <x v="0"/>
    <s v="CA FP Equity"/>
    <x v="0"/>
    <x v="10"/>
    <x v="9"/>
    <n v="0.36349999999999999"/>
    <s v="AH-"/>
    <x v="1"/>
    <n v="3"/>
    <n v="1.0900000000000001"/>
    <n v="2865"/>
    <n v="2627"/>
    <n v="2627"/>
    <n v="16.95"/>
    <n v="18.04"/>
    <n v="17.61"/>
    <s v="13-01-2021"/>
    <s v="13-01-2021"/>
    <n v="0"/>
    <n v="-0.61"/>
    <n v="-1740.12"/>
    <s v="EUR"/>
    <x v="0"/>
  </r>
  <r>
    <x v="0"/>
    <s v="FTI FP Equity"/>
    <x v="0"/>
    <x v="10"/>
    <x v="9"/>
    <n v="0.34460000000000002"/>
    <s v="AH+"/>
    <x v="0"/>
    <n v="1.5"/>
    <n v="0.52"/>
    <n v="2856"/>
    <n v="5525"/>
    <n v="5525"/>
    <n v="9.35"/>
    <n v="8.83"/>
    <n v="10"/>
    <s v="08-01-2021"/>
    <s v="13-01-2021"/>
    <n v="5"/>
    <n v="1.26"/>
    <n v="3591.25"/>
    <s v="EUR"/>
    <x v="1"/>
  </r>
  <r>
    <x v="0"/>
    <s v="KGF LN Equity"/>
    <x v="0"/>
    <x v="7"/>
    <x v="6"/>
    <n v="7.84"/>
    <s v="QR+"/>
    <x v="0"/>
    <n v="2"/>
    <n v="15.68"/>
    <n v="258284"/>
    <n v="16472"/>
    <n v="16472"/>
    <n v="287.7"/>
    <n v="272.02"/>
    <n v="282.89999999999998"/>
    <s v="12-01-2021"/>
    <s v="13-01-2021"/>
    <n v="1"/>
    <n v="-0.31"/>
    <n v="-79065.600000000006"/>
    <s v="GBp"/>
    <x v="0"/>
  </r>
  <r>
    <x v="0"/>
    <s v="MTX GY Equity"/>
    <x v="0"/>
    <x v="6"/>
    <x v="5"/>
    <n v="6.87"/>
    <s v="BR-(citi)"/>
    <x v="1"/>
    <n v="2"/>
    <n v="13.74"/>
    <n v="2871"/>
    <n v="209"/>
    <n v="209"/>
    <n v="206.5"/>
    <n v="220.24"/>
    <n v="205.8"/>
    <s v="11-01-2021"/>
    <s v="13-01-2021"/>
    <n v="2"/>
    <n v="0.05"/>
    <n v="146.30000000000001"/>
    <s v="EUR"/>
    <x v="1"/>
  </r>
  <r>
    <x v="0"/>
    <s v="ROG SW Equity"/>
    <x v="0"/>
    <x v="9"/>
    <x v="8"/>
    <n v="6.04"/>
    <s v="BR+(UBS)"/>
    <x v="0"/>
    <n v="2"/>
    <n v="12.08"/>
    <n v="3100"/>
    <n v="257"/>
    <n v="257"/>
    <n v="313.10000000000002"/>
    <n v="301.02"/>
    <n v="312"/>
    <s v="13-01-2021"/>
    <s v="13-01-2021"/>
    <n v="0"/>
    <n v="-0.09"/>
    <n v="-282.7"/>
    <s v="CHF"/>
    <x v="0"/>
  </r>
  <r>
    <x v="0"/>
    <s v="STM IM Equity"/>
    <x v="0"/>
    <x v="11"/>
    <x v="10"/>
    <n v="0.84099999999999997"/>
    <s v="QR+"/>
    <x v="0"/>
    <n v="2"/>
    <n v="1.68"/>
    <n v="2856"/>
    <n v="1698"/>
    <n v="1698"/>
    <n v="33.799999999999997"/>
    <n v="32.119999999999997"/>
    <n v="33.67"/>
    <s v="08-01-2021"/>
    <s v="13-01-2021"/>
    <n v="5"/>
    <n v="-0.08"/>
    <n v="-220.74"/>
    <s v="EUR"/>
    <x v="0"/>
  </r>
  <r>
    <x v="0"/>
    <s v="STMN SW Equity"/>
    <x v="0"/>
    <x v="9"/>
    <x v="8"/>
    <n v="20.239999999999998"/>
    <s v="BR-(MF)"/>
    <x v="1"/>
    <n v="2"/>
    <n v="40.479999999999997"/>
    <n v="3106"/>
    <n v="77"/>
    <n v="77"/>
    <n v="998.2"/>
    <n v="1038.68"/>
    <n v="1015"/>
    <s v="11-01-2021"/>
    <s v="13-01-2021"/>
    <n v="2"/>
    <n v="-0.42"/>
    <n v="-1293.5999999999999"/>
    <s v="CHF"/>
    <x v="0"/>
  </r>
  <r>
    <x v="0"/>
    <s v="TEMN SW Equity"/>
    <x v="0"/>
    <x v="9"/>
    <x v="8"/>
    <n v="3.7549999999999999"/>
    <s v="QR++"/>
    <x v="0"/>
    <n v="2"/>
    <n v="7.51"/>
    <n v="3100"/>
    <n v="413"/>
    <n v="413"/>
    <n v="112.25"/>
    <n v="104.74"/>
    <n v="114.36"/>
    <s v="13-01-2021"/>
    <s v="13-01-2021"/>
    <n v="0"/>
    <n v="0.28000000000000003"/>
    <n v="871.55"/>
    <s v="CHF"/>
    <x v="1"/>
  </r>
  <r>
    <x v="0"/>
    <s v="THG LN Equity"/>
    <x v="0"/>
    <x v="7"/>
    <x v="6"/>
    <n v="30.35"/>
    <s v="QR+"/>
    <x v="0"/>
    <n v="2"/>
    <n v="60.7"/>
    <n v="258284"/>
    <n v="4255"/>
    <n v="4255"/>
    <n v="826"/>
    <n v="765.3"/>
    <n v="785"/>
    <s v="12-01-2021"/>
    <s v="13-01-2021"/>
    <n v="1"/>
    <n v="-0.68"/>
    <n v="-174455"/>
    <s v="GBp"/>
    <x v="0"/>
  </r>
  <r>
    <x v="0"/>
    <s v="TKWY NA Equity"/>
    <x v="0"/>
    <x v="13"/>
    <x v="11"/>
    <n v="2.8919999999999999"/>
    <s v="QR++"/>
    <x v="0"/>
    <n v="2"/>
    <n v="5.78"/>
    <n v="2865"/>
    <n v="495"/>
    <n v="495"/>
    <n v="101.5"/>
    <n v="95.72"/>
    <n v="97.09"/>
    <s v="13-01-2021"/>
    <s v="13-01-2021"/>
    <n v="0"/>
    <n v="-0.76"/>
    <n v="-2185.4299999999998"/>
    <s v="EUR"/>
    <x v="0"/>
  </r>
  <r>
    <x v="0"/>
    <s v="ASC LN Equity"/>
    <x v="0"/>
    <x v="7"/>
    <x v="6"/>
    <n v="224.4"/>
    <s v="QR++"/>
    <x v="0"/>
    <n v="2"/>
    <n v="448.8"/>
    <n v="255960"/>
    <n v="570"/>
    <n v="570"/>
    <n v="5402"/>
    <n v="4953.2"/>
    <n v="4836"/>
    <s v="13-01-2021"/>
    <s v="15-01-2021"/>
    <n v="2"/>
    <n v="-1.26"/>
    <n v="-322620"/>
    <s v="GBp"/>
    <x v="0"/>
  </r>
  <r>
    <x v="0"/>
    <s v="AZM IM Equity"/>
    <x v="0"/>
    <x v="11"/>
    <x v="10"/>
    <n v="0.317"/>
    <s v="QR+"/>
    <x v="0"/>
    <n v="2"/>
    <n v="0.63"/>
    <n v="2879"/>
    <n v="4541"/>
    <n v="4541"/>
    <n v="18.16"/>
    <n v="17.52"/>
    <n v="18.41"/>
    <s v="12-01-2021"/>
    <s v="15-01-2021"/>
    <n v="3"/>
    <n v="0.4"/>
    <n v="1157.95"/>
    <s v="EUR"/>
    <x v="1"/>
  </r>
  <r>
    <x v="0"/>
    <s v="BAS GY Equity"/>
    <x v="0"/>
    <x v="6"/>
    <x v="5"/>
    <n v="1.617"/>
    <s v="BR+(MF)"/>
    <x v="0"/>
    <n v="2"/>
    <n v="3.23"/>
    <n v="2865"/>
    <n v="886"/>
    <n v="886"/>
    <n v="68.03"/>
    <n v="64.8"/>
    <n v="67.290000000000006"/>
    <s v="13-01-2021"/>
    <s v="15-01-2021"/>
    <n v="2"/>
    <n v="-0.23"/>
    <n v="-655.64"/>
    <s v="EUR"/>
    <x v="0"/>
  </r>
  <r>
    <x v="0"/>
    <s v="BOO LN Equity"/>
    <x v="0"/>
    <x v="7"/>
    <x v="6"/>
    <n v="11.65"/>
    <s v="QR+, G+"/>
    <x v="0"/>
    <n v="2"/>
    <n v="23.3"/>
    <n v="256485"/>
    <n v="11008"/>
    <n v="11008"/>
    <n v="370"/>
    <n v="346.7"/>
    <n v="338.2"/>
    <s v="14-01-2021"/>
    <s v="15-01-2021"/>
    <n v="1"/>
    <n v="-1.36"/>
    <n v="-350054.40000000002"/>
    <s v="GBp"/>
    <x v="0"/>
  </r>
  <r>
    <x v="0"/>
    <s v="BOSN SW Equity"/>
    <x v="0"/>
    <x v="9"/>
    <x v="8"/>
    <n v="5.26"/>
    <s v="QR+"/>
    <x v="0"/>
    <n v="3"/>
    <n v="15.78"/>
    <n v="3107"/>
    <n v="197"/>
    <n v="197"/>
    <n v="191.6"/>
    <n v="175.82"/>
    <n v="196.6"/>
    <s v="14-01-2021"/>
    <s v="15-01-2021"/>
    <n v="1"/>
    <n v="0.32"/>
    <n v="985"/>
    <s v="CHF"/>
    <x v="1"/>
  </r>
  <r>
    <x v="0"/>
    <s v="DPH LN Equity"/>
    <x v="0"/>
    <x v="7"/>
    <x v="6"/>
    <n v="89.6"/>
    <s v="QR+"/>
    <x v="0"/>
    <n v="2"/>
    <n v="179.2"/>
    <n v="256485"/>
    <n v="1431"/>
    <n v="1431"/>
    <n v="3578"/>
    <n v="3398.8"/>
    <n v="3570"/>
    <s v="14-01-2021"/>
    <s v="15-01-2021"/>
    <n v="1"/>
    <n v="-0.04"/>
    <n v="-11448"/>
    <s v="GBp"/>
    <x v="0"/>
  </r>
  <r>
    <x v="0"/>
    <s v="DPW GY Equity"/>
    <x v="0"/>
    <x v="6"/>
    <x v="5"/>
    <n v="0.91900000000000004"/>
    <s v="QR++"/>
    <x v="0"/>
    <n v="2"/>
    <n v="1.84"/>
    <n v="2865"/>
    <n v="1559"/>
    <n v="1159"/>
    <n v="42.05"/>
    <n v="40.21"/>
    <n v="42.7"/>
    <s v="13-01-2021"/>
    <s v="15-01-2021"/>
    <n v="2"/>
    <n v="0.26"/>
    <n v="753.35"/>
    <s v="EUR"/>
    <x v="1"/>
  </r>
  <r>
    <x v="0"/>
    <s v="ENR GY Equity"/>
    <x v="0"/>
    <x v="6"/>
    <x v="5"/>
    <n v="1.345"/>
    <s v="BR+(DB)"/>
    <x v="0"/>
    <n v="2"/>
    <n v="2.69"/>
    <n v="2865"/>
    <n v="1065"/>
    <n v="1065"/>
    <n v="32.19"/>
    <n v="29.5"/>
    <n v="30.63"/>
    <s v="13-01-2021"/>
    <s v="15-01-2021"/>
    <n v="2"/>
    <n v="-0.57999999999999996"/>
    <n v="-1661.4"/>
    <s v="EUR"/>
    <x v="0"/>
  </r>
  <r>
    <x v="0"/>
    <s v="FR FP Equity"/>
    <x v="0"/>
    <x v="10"/>
    <x v="9"/>
    <n v="1.0369999999999999"/>
    <s v="QR+"/>
    <x v="0"/>
    <n v="2"/>
    <n v="2.0699999999999998"/>
    <n v="2865"/>
    <n v="1381"/>
    <n v="1381"/>
    <n v="31.39"/>
    <n v="29.32"/>
    <n v="30.92"/>
    <s v="15-01-2021"/>
    <s v="15-01-2021"/>
    <n v="0"/>
    <n v="-0.23"/>
    <n v="-649.07000000000005"/>
    <s v="EUR"/>
    <x v="0"/>
  </r>
  <r>
    <x v="0"/>
    <s v="GEBN SW Equity"/>
    <x v="0"/>
    <x v="9"/>
    <x v="8"/>
    <n v="9.4600000000000009"/>
    <s v="QR+"/>
    <x v="0"/>
    <n v="3"/>
    <n v="28.38"/>
    <n v="3107"/>
    <n v="109"/>
    <n v="109"/>
    <n v="600"/>
    <n v="571.62"/>
    <n v="559.20000000000005"/>
    <s v="14-01-2021"/>
    <s v="15-01-2021"/>
    <n v="1"/>
    <n v="-1.43"/>
    <n v="-4447.2"/>
    <s v="CHF"/>
    <x v="0"/>
  </r>
  <r>
    <x v="0"/>
    <s v="IFX GY Equity"/>
    <x v="0"/>
    <x v="6"/>
    <x v="5"/>
    <n v="0.87150000000000005"/>
    <s v="xr+"/>
    <x v="0"/>
    <n v="2"/>
    <n v="1.74"/>
    <n v="2856"/>
    <n v="1639"/>
    <n v="1639"/>
    <n v="33.18"/>
    <n v="31.44"/>
    <n v="33.67"/>
    <s v="08-01-2021"/>
    <s v="15-01-2021"/>
    <n v="7"/>
    <n v="0.28000000000000003"/>
    <n v="803.11"/>
    <s v="EUR"/>
    <x v="1"/>
  </r>
  <r>
    <x v="0"/>
    <s v="JMT PL Equity"/>
    <x v="0"/>
    <x v="14"/>
    <x v="12"/>
    <n v="0.307"/>
    <s v="Q++"/>
    <x v="0"/>
    <n v="2"/>
    <n v="0.61"/>
    <n v="2865"/>
    <n v="4666"/>
    <n v="4666"/>
    <n v="15"/>
    <n v="14.39"/>
    <n v="14.82"/>
    <s v="13-01-2021"/>
    <s v="15-01-2021"/>
    <n v="2"/>
    <n v="-0.28999999999999998"/>
    <n v="-839.88"/>
    <s v="EUR"/>
    <x v="0"/>
  </r>
  <r>
    <x v="0"/>
    <s v="KAHOOTME NO Equity"/>
    <x v="0"/>
    <x v="15"/>
    <x v="13"/>
    <n v="9.2799999999999994"/>
    <s v="G+"/>
    <x v="0"/>
    <n v="3"/>
    <n v="27.84"/>
    <n v="29813"/>
    <n v="1071"/>
    <n v="1071"/>
    <n v="117.6"/>
    <n v="89.76"/>
    <n v="117"/>
    <s v="12-01-2021"/>
    <s v="15-01-2021"/>
    <n v="3"/>
    <n v="-0.02"/>
    <n v="-642.6"/>
    <s v="NOK"/>
    <x v="0"/>
  </r>
  <r>
    <x v="0"/>
    <s v="KINDSDB SS Equity"/>
    <x v="0"/>
    <x v="8"/>
    <x v="7"/>
    <n v="3.4660000000000002"/>
    <s v="QR+"/>
    <x v="0"/>
    <n v="2"/>
    <n v="6.93"/>
    <n v="29014"/>
    <n v="4186"/>
    <n v="4186"/>
    <n v="105.6"/>
    <n v="98.67"/>
    <n v="102.65"/>
    <s v="12-01-2021"/>
    <s v="15-01-2021"/>
    <n v="3"/>
    <n v="-0.43"/>
    <n v="-12348.7"/>
    <s v="SEK"/>
    <x v="0"/>
  </r>
  <r>
    <x v="0"/>
    <s v="ORSTED DC Equity"/>
    <x v="0"/>
    <x v="5"/>
    <x v="4"/>
    <n v="55"/>
    <s v="QR--"/>
    <x v="1"/>
    <n v="2"/>
    <n v="110"/>
    <n v="21315"/>
    <n v="194"/>
    <n v="129"/>
    <n v="1165"/>
    <n v="1275"/>
    <n v="1171.5"/>
    <s v="13-01-2021"/>
    <s v="15-01-2021"/>
    <n v="2"/>
    <n v="-0.04"/>
    <n v="-838.5"/>
    <s v="DKK"/>
    <x v="0"/>
  </r>
  <r>
    <x v="0"/>
    <s v="PAGE LN Equity"/>
    <x v="0"/>
    <x v="7"/>
    <x v="6"/>
    <n v="14.72"/>
    <s v="BR-(investec)"/>
    <x v="1"/>
    <n v="2"/>
    <n v="29.44"/>
    <n v="255885"/>
    <n v="8692"/>
    <n v="9000"/>
    <n v="438.12"/>
    <n v="467.56"/>
    <n v="445.8"/>
    <s v="13-01-2021"/>
    <s v="15-01-2021"/>
    <n v="2"/>
    <n v="-0.27"/>
    <n v="-69120"/>
    <s v="GBp"/>
    <x v="0"/>
  </r>
  <r>
    <x v="0"/>
    <s v="PSM GY Equity"/>
    <x v="0"/>
    <x v="6"/>
    <x v="5"/>
    <n v="0.33250000000000002"/>
    <s v="AH-"/>
    <x v="1"/>
    <n v="2"/>
    <n v="0.67"/>
    <n v="2865"/>
    <n v="4308"/>
    <n v="4308"/>
    <n v="13.47"/>
    <n v="14.14"/>
    <n v="13.39"/>
    <s v="13-01-2021"/>
    <s v="15-01-2021"/>
    <n v="2"/>
    <n v="0.12"/>
    <n v="344.64"/>
    <s v="EUR"/>
    <x v="1"/>
  </r>
  <r>
    <x v="0"/>
    <s v="SAE GY Equity"/>
    <x v="0"/>
    <x v="6"/>
    <x v="5"/>
    <n v="6.82"/>
    <s v="QR+"/>
    <x v="0"/>
    <n v="2"/>
    <n v="13.64"/>
    <n v="2871"/>
    <n v="211"/>
    <n v="211"/>
    <n v="155.4"/>
    <n v="141.76"/>
    <n v="154.6"/>
    <s v="11-01-2021"/>
    <s v="15-01-2021"/>
    <n v="4"/>
    <n v="-0.06"/>
    <n v="-168.8"/>
    <s v="EUR"/>
    <x v="0"/>
  </r>
  <r>
    <x v="0"/>
    <s v="SQN SW Equity"/>
    <x v="0"/>
    <x v="9"/>
    <x v="8"/>
    <n v="3.18"/>
    <s v="QR+"/>
    <x v="0"/>
    <n v="3"/>
    <n v="9.5399999999999991"/>
    <n v="3107"/>
    <n v="326"/>
    <n v="326"/>
    <n v="105.8"/>
    <n v="96.26"/>
    <n v="103"/>
    <s v="14-01-2021"/>
    <s v="15-01-2021"/>
    <n v="1"/>
    <n v="-0.28999999999999998"/>
    <n v="-912.8"/>
    <s v="CHF"/>
    <x v="0"/>
  </r>
  <r>
    <x v="0"/>
    <s v="TSCO LN Equity"/>
    <x v="0"/>
    <x v="7"/>
    <x v="6"/>
    <n v="5.7"/>
    <s v="TA-"/>
    <x v="1"/>
    <n v="3"/>
    <n v="17.100000000000001"/>
    <n v="256485"/>
    <n v="14999"/>
    <n v="14999"/>
    <n v="242"/>
    <n v="259.10000000000002"/>
    <n v="241.6"/>
    <s v="14-01-2021"/>
    <s v="15-01-2021"/>
    <n v="1"/>
    <n v="0.02"/>
    <n v="5999.6"/>
    <s v="GBp"/>
    <x v="1"/>
  </r>
  <r>
    <x v="0"/>
    <s v="UNIR IM Equity"/>
    <x v="0"/>
    <x v="11"/>
    <x v="10"/>
    <n v="0.63600000000000001"/>
    <s v="CIR(KP)"/>
    <x v="0"/>
    <n v="2"/>
    <n v="1.27"/>
    <n v="2879"/>
    <n v="2263"/>
    <n v="2304"/>
    <n v="14.52"/>
    <n v="13.25"/>
    <n v="14.54"/>
    <s v="13-01-2021"/>
    <s v="15-01-2021"/>
    <n v="2"/>
    <n v="0.02"/>
    <n v="46.08"/>
    <s v="EUR"/>
    <x v="1"/>
  </r>
  <r>
    <x v="0"/>
    <s v="VWS DC Equity"/>
    <x v="0"/>
    <x v="5"/>
    <x v="4"/>
    <n v="58.3"/>
    <s v="XR-"/>
    <x v="1"/>
    <n v="2"/>
    <n v="116.6"/>
    <n v="21315"/>
    <n v="183"/>
    <n v="183"/>
    <n v="1408"/>
    <n v="1524.6"/>
    <n v="1363"/>
    <s v="13-01-2021"/>
    <s v="15-01-2021"/>
    <n v="2"/>
    <n v="0.39"/>
    <n v="8235"/>
    <s v="DKK"/>
    <x v="1"/>
  </r>
  <r>
    <x v="0"/>
    <s v="ARL GY Equity"/>
    <x v="0"/>
    <x v="6"/>
    <x v="5"/>
    <n v="0.51100000000000001"/>
    <s v="QR-"/>
    <x v="1"/>
    <n v="3"/>
    <n v="1.53"/>
    <n v="2898"/>
    <n v="1890"/>
    <n v="1890"/>
    <n v="19.3"/>
    <n v="20.83"/>
    <n v="20.52"/>
    <s v="18-01-2021"/>
    <s v="18-01-2021"/>
    <n v="0"/>
    <n v="-0.8"/>
    <n v="-2309.58"/>
    <s v="EUR"/>
    <x v="0"/>
  </r>
  <r>
    <x v="0"/>
    <s v="ALQGC FP Equity"/>
    <x v="0"/>
    <x v="10"/>
    <x v="9"/>
    <n v="0.29149999999999998"/>
    <s v="AH+"/>
    <x v="0"/>
    <n v="2"/>
    <n v="0.57999999999999996"/>
    <n v="2898"/>
    <n v="4971"/>
    <n v="4971"/>
    <n v="5.33"/>
    <n v="4.75"/>
    <n v="4.93"/>
    <s v="18-01-2021"/>
    <s v="19-01-2021"/>
    <n v="1"/>
    <n v="-0.69"/>
    <n v="-1988.4"/>
    <s v="EUR"/>
    <x v="0"/>
  </r>
  <r>
    <x v="0"/>
    <s v="DBV FP Equity"/>
    <x v="0"/>
    <x v="10"/>
    <x v="9"/>
    <n v="0.88839999999999997"/>
    <s v="2dt"/>
    <x v="0"/>
    <n v="2"/>
    <n v="1.78"/>
    <n v="2898"/>
    <n v="1631"/>
    <n v="1631"/>
    <n v="8.7200000000000006"/>
    <n v="6.94"/>
    <n v="12.08"/>
    <s v="18-01-2021"/>
    <s v="19-01-2021"/>
    <n v="1"/>
    <n v="1.89"/>
    <n v="5486.85"/>
    <s v="EUR"/>
    <x v="1"/>
  </r>
  <r>
    <x v="0"/>
    <s v="EXPN LN Equity"/>
    <x v="0"/>
    <x v="7"/>
    <x v="6"/>
    <n v="74"/>
    <s v="QR+"/>
    <x v="0"/>
    <n v="2"/>
    <n v="148"/>
    <n v="257683"/>
    <n v="1741"/>
    <n v="1741"/>
    <n v="2789"/>
    <n v="2641"/>
    <n v="2679"/>
    <s v="19-01-2021"/>
    <s v="19-01-2021"/>
    <n v="0"/>
    <n v="-0.74"/>
    <n v="-191510"/>
    <s v="GBp"/>
    <x v="0"/>
  </r>
  <r>
    <x v="0"/>
    <s v="LOGN SW Equity"/>
    <x v="0"/>
    <x v="9"/>
    <x v="8"/>
    <n v="2.6"/>
    <s v="QR++(recon)"/>
    <x v="0"/>
    <n v="1.5"/>
    <n v="3.9"/>
    <n v="2900"/>
    <n v="744"/>
    <n v="590"/>
    <n v="96.56"/>
    <n v="92.66"/>
    <n v="92.45"/>
    <s v="19-01-2021"/>
    <s v="19-01-2021"/>
    <n v="0"/>
    <n v="-0.84"/>
    <n v="-2423.7800000000002"/>
    <s v="CHF"/>
    <x v="0"/>
  </r>
  <r>
    <x v="0"/>
    <s v="NOBI SS Equity"/>
    <x v="0"/>
    <x v="8"/>
    <x v="7"/>
    <n v="1.85"/>
    <s v="QR+"/>
    <x v="0"/>
    <n v="3"/>
    <n v="5.55"/>
    <n v="29413"/>
    <n v="5300"/>
    <n v="5300"/>
    <n v="68.650000000000006"/>
    <n v="63.1"/>
    <n v="68.05"/>
    <s v="18-01-2021"/>
    <s v="19-01-2021"/>
    <n v="1"/>
    <n v="-0.11"/>
    <n v="-3180"/>
    <s v="SEK"/>
    <x v="0"/>
  </r>
  <r>
    <x v="0"/>
    <s v="ORSTED DC Equity"/>
    <x v="0"/>
    <x v="5"/>
    <x v="4"/>
    <n v="55"/>
    <e v="#NAME?"/>
    <x v="1"/>
    <n v="6"/>
    <n v="330"/>
    <n v="21315"/>
    <n v="65"/>
    <n v="65"/>
    <n v="1165"/>
    <n v="1495"/>
    <n v="1193.5"/>
    <s v="15-01-2021"/>
    <s v="19-01-2021"/>
    <n v="4"/>
    <n v="-0.09"/>
    <n v="-1852.5"/>
    <s v="DKK"/>
    <x v="0"/>
  </r>
  <r>
    <x v="0"/>
    <s v="PGHN SW Equity"/>
    <x v="0"/>
    <x v="9"/>
    <x v="8"/>
    <n v="20.75"/>
    <s v="QR+"/>
    <x v="0"/>
    <n v="2"/>
    <n v="41.5"/>
    <n v="3100"/>
    <n v="75"/>
    <n v="75"/>
    <n v="1035"/>
    <n v="993.5"/>
    <n v="1050"/>
    <s v="15-01-2021"/>
    <s v="19-01-2021"/>
    <n v="4"/>
    <n v="0.36"/>
    <n v="1125"/>
    <s v="CHF"/>
    <x v="1"/>
  </r>
  <r>
    <x v="0"/>
    <s v="RNO FP Equity"/>
    <x v="0"/>
    <x v="10"/>
    <x v="9"/>
    <n v="1.3580000000000001"/>
    <s v="QR-"/>
    <x v="1"/>
    <n v="2"/>
    <n v="2.72"/>
    <n v="2881"/>
    <n v="1061"/>
    <n v="1061"/>
    <n v="35.35"/>
    <n v="38.07"/>
    <n v="34.18"/>
    <s v="14-01-2021"/>
    <s v="19-01-2021"/>
    <n v="5"/>
    <n v="0.43"/>
    <n v="1246.67"/>
    <s v="EUR"/>
    <x v="1"/>
  </r>
  <r>
    <x v="0"/>
    <s v="CFR SW Equity"/>
    <x v="0"/>
    <x v="9"/>
    <x v="8"/>
    <n v="2.278"/>
    <m/>
    <x v="1"/>
    <n v="2"/>
    <n v="4.5599999999999996"/>
    <n v="3107"/>
    <n v="682"/>
    <n v="682"/>
    <n v="86.04"/>
    <n v="90.6"/>
    <n v="85.6"/>
    <s v="20-01-2021"/>
    <s v="20-01-2021"/>
    <n v="0"/>
    <n v="0.1"/>
    <n v="300.08"/>
    <s v="CHF"/>
    <x v="1"/>
  </r>
  <r>
    <x v="0"/>
    <s v="A2A IM Equity"/>
    <x v="0"/>
    <x v="11"/>
    <x v="10"/>
    <n v="3.1800000000000002E-2"/>
    <s v="AH+"/>
    <x v="0"/>
    <n v="1.25"/>
    <n v="0.04"/>
    <n v="2887"/>
    <n v="72625"/>
    <n v="72625"/>
    <n v="1.39"/>
    <n v="1.35"/>
    <n v="1.38"/>
    <s v="21-01-2021"/>
    <s v="21-01-2021"/>
    <n v="0"/>
    <n v="-0.21"/>
    <n v="-617.30999999999995"/>
    <s v="EUR"/>
    <x v="0"/>
  </r>
  <r>
    <x v="0"/>
    <s v="BOSS GY Equity"/>
    <x v="0"/>
    <x v="6"/>
    <x v="5"/>
    <n v="0.92800000000000005"/>
    <s v="AH+, XR+"/>
    <x v="0"/>
    <n v="1"/>
    <n v="0.93"/>
    <n v="2882"/>
    <n v="3106"/>
    <n v="3106"/>
    <n v="27.5"/>
    <n v="26.57"/>
    <n v="27.77"/>
    <s v="20-01-2021"/>
    <s v="21-01-2021"/>
    <n v="1"/>
    <n v="0.28999999999999998"/>
    <n v="838.62"/>
    <s v="EUR"/>
    <x v="1"/>
  </r>
  <r>
    <x v="0"/>
    <s v="DPW GY Equity"/>
    <x v="0"/>
    <x v="6"/>
    <x v="5"/>
    <n v="0.91900000000000004"/>
    <s v="reduced"/>
    <x v="0"/>
    <n v="6"/>
    <n v="5.51"/>
    <n v="2865"/>
    <n v="520"/>
    <n v="400"/>
    <n v="42.05"/>
    <n v="36.54"/>
    <n v="43.15"/>
    <s v="13-01-2021"/>
    <s v="21-01-2021"/>
    <n v="8"/>
    <n v="0.15"/>
    <n v="440"/>
    <s v="EUR"/>
    <x v="1"/>
  </r>
  <r>
    <x v="0"/>
    <s v="FORN SW Equity"/>
    <x v="0"/>
    <x v="9"/>
    <x v="8"/>
    <n v="30.2"/>
    <s v="QR+"/>
    <x v="0"/>
    <n v="3"/>
    <n v="90.6"/>
    <n v="3121"/>
    <n v="34"/>
    <n v="34"/>
    <n v="1554"/>
    <n v="1463.4"/>
    <n v="1576"/>
    <s v="18-01-2021"/>
    <s v="21-01-2021"/>
    <n v="3"/>
    <n v="0.24"/>
    <n v="748"/>
    <s v="CHF"/>
    <x v="1"/>
  </r>
  <r>
    <x v="0"/>
    <s v="ONTEX BB Equity"/>
    <x v="0"/>
    <x v="16"/>
    <x v="14"/>
    <n v="0.255"/>
    <s v="reduce"/>
    <x v="1"/>
    <n v="3"/>
    <n v="0.77"/>
    <n v="2887"/>
    <n v="3774"/>
    <n v="3774"/>
    <n v="10.32"/>
    <n v="11.09"/>
    <n v="9.66"/>
    <s v="21-01-2021"/>
    <s v="21-01-2021"/>
    <n v="0"/>
    <n v="0.86"/>
    <n v="2490.84"/>
    <s v="EUR"/>
    <x v="1"/>
  </r>
  <r>
    <x v="0"/>
    <s v="RIO LN Equity"/>
    <x v="0"/>
    <x v="7"/>
    <x v="6"/>
    <n v="187.6"/>
    <s v="sales"/>
    <x v="0"/>
    <n v="3"/>
    <n v="562.79999999999995"/>
    <n v="257683"/>
    <n v="458"/>
    <n v="458"/>
    <n v="6024"/>
    <n v="5461.2"/>
    <n v="5924"/>
    <s v="19-01-2021"/>
    <s v="21-01-2021"/>
    <n v="2"/>
    <n v="-0.18"/>
    <n v="-45800"/>
    <s v="GBp"/>
    <x v="0"/>
  </r>
  <r>
    <x v="0"/>
    <s v="SZG GY Equity"/>
    <x v="0"/>
    <x v="6"/>
    <x v="5"/>
    <n v="0.91700000000000004"/>
    <s v="BR--(CS)"/>
    <x v="1"/>
    <n v="2"/>
    <n v="1.83"/>
    <n v="2898"/>
    <n v="1580"/>
    <n v="1580"/>
    <n v="21.06"/>
    <n v="22.89"/>
    <n v="23.1"/>
    <s v="18-01-2021"/>
    <s v="21-01-2021"/>
    <n v="3"/>
    <n v="-1.1100000000000001"/>
    <n v="-3223.2"/>
    <s v="EUR"/>
    <x v="0"/>
  </r>
  <r>
    <x v="0"/>
    <s v="BAS GY Equity"/>
    <x v="0"/>
    <x v="6"/>
    <x v="5"/>
    <n v="1.59"/>
    <s v="QR+"/>
    <x v="0"/>
    <n v="2"/>
    <n v="3.18"/>
    <n v="2882"/>
    <n v="906"/>
    <n v="906"/>
    <n v="67.3"/>
    <n v="64.12"/>
    <n v="66.28"/>
    <s v="20-01-2021"/>
    <s v="22-01-2021"/>
    <n v="2"/>
    <n v="-0.32"/>
    <n v="-924.12"/>
    <s v="EUR"/>
    <x v="0"/>
  </r>
  <r>
    <x v="0"/>
    <s v="DLG GY Equity"/>
    <x v="0"/>
    <x v="6"/>
    <x v="5"/>
    <n v="1.458"/>
    <s v="QR+"/>
    <x v="0"/>
    <n v="2"/>
    <n v="2.92"/>
    <n v="2448"/>
    <n v="839"/>
    <n v="839"/>
    <n v="46.5"/>
    <n v="43.58"/>
    <n v="53.34"/>
    <s v="05-01-2021"/>
    <s v="22-01-2021"/>
    <n v="17"/>
    <n v="2.34"/>
    <n v="5738.76"/>
    <s v="EUR"/>
    <x v="1"/>
  </r>
  <r>
    <x v="0"/>
    <s v="GFG GY Equity"/>
    <x v="0"/>
    <x v="6"/>
    <x v="5"/>
    <n v="0.44340000000000002"/>
    <s v="BR+(GS)"/>
    <x v="0"/>
    <n v="2"/>
    <n v="0.89"/>
    <n v="2882"/>
    <n v="3250"/>
    <n v="3250"/>
    <n v="12.5"/>
    <n v="11.61"/>
    <n v="12.88"/>
    <s v="20-01-2021"/>
    <s v="22-01-2021"/>
    <n v="2"/>
    <n v="0.43"/>
    <n v="1241.5"/>
    <s v="EUR"/>
    <x v="1"/>
  </r>
  <r>
    <x v="0"/>
    <s v="LOGN SW Equity"/>
    <x v="0"/>
    <x v="9"/>
    <x v="8"/>
    <n v="4.1580000000000004"/>
    <s v="QR+"/>
    <x v="0"/>
    <n v="2"/>
    <n v="8.32"/>
    <n v="3107"/>
    <n v="374"/>
    <n v="374"/>
    <n v="92.47"/>
    <n v="84.15"/>
    <n v="91.94"/>
    <s v="20-01-2021"/>
    <s v="22-01-2021"/>
    <n v="2"/>
    <n v="-0.06"/>
    <n v="-197.51"/>
    <s v="CHF"/>
    <x v="0"/>
  </r>
  <r>
    <x v="0"/>
    <s v="MC FP Equity"/>
    <x v="0"/>
    <x v="10"/>
    <x v="9"/>
    <n v="11.15"/>
    <s v="XR+"/>
    <x v="0"/>
    <n v="1.5"/>
    <n v="16.73"/>
    <n v="2882"/>
    <n v="172"/>
    <n v="172"/>
    <n v="492.54"/>
    <n v="475.82"/>
    <n v="511.5"/>
    <s v="20-01-2021"/>
    <s v="22-01-2021"/>
    <n v="2"/>
    <n v="1.1299999999999999"/>
    <n v="3261.12"/>
    <s v="EUR"/>
    <x v="1"/>
  </r>
  <r>
    <x v="0"/>
    <s v="PSM GY Equity"/>
    <x v="0"/>
    <x v="6"/>
    <x v="5"/>
    <n v="0.39450000000000002"/>
    <s v="BR-(BOA)"/>
    <x v="1"/>
    <n v="2"/>
    <n v="0.79"/>
    <n v="2882"/>
    <n v="3653"/>
    <n v="3653"/>
    <n v="13.39"/>
    <n v="14.18"/>
    <n v="14.27"/>
    <s v="20-01-2021"/>
    <s v="22-01-2021"/>
    <n v="2"/>
    <n v="-1.1100000000000001"/>
    <n v="-3194.18"/>
    <s v="EUR"/>
    <x v="0"/>
  </r>
  <r>
    <x v="0"/>
    <s v="SAE GY Equity"/>
    <x v="0"/>
    <x v="6"/>
    <x v="5"/>
    <n v="9.1199999999999992"/>
    <s v="XR+"/>
    <x v="0"/>
    <n v="1.3"/>
    <n v="11.86"/>
    <n v="2887"/>
    <n v="243"/>
    <n v="243"/>
    <n v="186"/>
    <n v="174.14"/>
    <n v="196.4"/>
    <s v="21-01-2021"/>
    <s v="22-01-2021"/>
    <n v="1"/>
    <n v="0.88"/>
    <n v="2527.1999999999998"/>
    <s v="EUR"/>
    <x v="1"/>
  </r>
  <r>
    <x v="0"/>
    <s v="SGE LN Equity"/>
    <x v="0"/>
    <x v="7"/>
    <x v="6"/>
    <n v="15.42"/>
    <s v="QR+"/>
    <x v="0"/>
    <n v="2"/>
    <n v="30.84"/>
    <n v="257683"/>
    <n v="8355"/>
    <n v="8355"/>
    <n v="603.66"/>
    <n v="572.82000000000005"/>
    <n v="607"/>
    <s v="21-01-2021"/>
    <s v="22-01-2021"/>
    <n v="1"/>
    <n v="0.11"/>
    <n v="27905.7"/>
    <s v="GBp"/>
    <x v="1"/>
  </r>
  <r>
    <x v="0"/>
    <s v="SLR SM Equity"/>
    <x v="0"/>
    <x v="17"/>
    <x v="15"/>
    <n v="1.8120000000000001"/>
    <s v="BR--(SG)"/>
    <x v="1"/>
    <n v="1"/>
    <n v="1.81"/>
    <n v="2887"/>
    <n v="1593"/>
    <n v="1593"/>
    <n v="25.68"/>
    <n v="27.49"/>
    <n v="26.3"/>
    <s v="22-01-2021"/>
    <s v="22-01-2021"/>
    <n v="0"/>
    <n v="-0.34"/>
    <n v="-987.66"/>
    <s v="EUR"/>
    <x v="0"/>
  </r>
  <r>
    <x v="0"/>
    <s v="SY1 GY Equity"/>
    <x v="0"/>
    <x v="6"/>
    <x v="5"/>
    <n v="2.2000000000000002"/>
    <s v="BR--(MS, SG)"/>
    <x v="1"/>
    <n v="2"/>
    <n v="4.4000000000000004"/>
    <n v="2898"/>
    <n v="659"/>
    <n v="659"/>
    <n v="98.58"/>
    <n v="102.98"/>
    <n v="101.15"/>
    <s v="18-01-2021"/>
    <s v="22-01-2021"/>
    <n v="4"/>
    <n v="-0.57999999999999996"/>
    <n v="-1693.63"/>
    <s v="EUR"/>
    <x v="0"/>
  </r>
  <r>
    <x v="0"/>
    <s v="NEL NO Equity"/>
    <x v="0"/>
    <x v="15"/>
    <x v="13"/>
    <n v="2.0920000000000001"/>
    <s v="BR+(citi)"/>
    <x v="0"/>
    <n v="1"/>
    <n v="2.09"/>
    <n v="29636"/>
    <n v="14166"/>
    <n v="14166"/>
    <n v="32.700000000000003"/>
    <n v="30.61"/>
    <n v="33.1"/>
    <s v="22-01-2021"/>
    <s v="26-01-2021"/>
    <n v="4"/>
    <n v="0.19"/>
    <n v="5666.4"/>
    <s v="NOK"/>
    <x v="1"/>
  </r>
  <r>
    <x v="0"/>
    <s v="EVT GY Equity"/>
    <x v="0"/>
    <x v="6"/>
    <x v="5"/>
    <n v="1.89"/>
    <s v="AH-"/>
    <x v="1"/>
    <n v="4"/>
    <n v="7.56"/>
    <n v="2875"/>
    <n v="380"/>
    <n v="380"/>
    <n v="39.200000000000003"/>
    <n v="46.76"/>
    <n v="36.42"/>
    <s v="27-01-2021"/>
    <s v="27-01-2021"/>
    <n v="0"/>
    <n v="0.37"/>
    <n v="1058"/>
    <s v="EUR"/>
    <x v="1"/>
  </r>
  <r>
    <x v="0"/>
    <s v="EVT GY Equity"/>
    <x v="0"/>
    <x v="6"/>
    <x v="5"/>
    <n v="1.89"/>
    <m/>
    <x v="0"/>
    <n v="2"/>
    <n v="3.78"/>
    <n v="2880"/>
    <n v="762"/>
    <n v="1023"/>
    <n v="34.92"/>
    <n v="31.14"/>
    <n v="35.020000000000003"/>
    <s v="27-01-2021"/>
    <s v="27-01-2021"/>
    <n v="0"/>
    <n v="0.04"/>
    <n v="102.3"/>
    <s v="EUR"/>
    <x v="1"/>
  </r>
  <r>
    <x v="0"/>
    <s v="SOW GY Equity"/>
    <x v="0"/>
    <x v="6"/>
    <x v="5"/>
    <n v="0.67"/>
    <s v="QR-"/>
    <x v="1"/>
    <n v="2"/>
    <n v="1.34"/>
    <n v="2880"/>
    <n v="2149"/>
    <n v="2149"/>
    <n v="33.54"/>
    <n v="34.880000000000003"/>
    <n v="35.89"/>
    <s v="27-01-2021"/>
    <s v="27-01-2021"/>
    <n v="0"/>
    <n v="-1.75"/>
    <n v="-5050.1499999999996"/>
    <s v="EUR"/>
    <x v="0"/>
  </r>
  <r>
    <x v="0"/>
    <s v="STM IM Equity"/>
    <x v="0"/>
    <x v="11"/>
    <x v="10"/>
    <n v="0.82299999999999995"/>
    <s v="REDUCE"/>
    <x v="0"/>
    <n v="2"/>
    <n v="1.65"/>
    <n v="2875"/>
    <n v="1747"/>
    <n v="1794"/>
    <n v="33.15"/>
    <n v="31.5"/>
    <n v="31.63"/>
    <s v="27-01-2021"/>
    <s v="27-01-2021"/>
    <n v="0"/>
    <n v="-0.95"/>
    <n v="-2733.34"/>
    <s v="EUR"/>
    <x v="0"/>
  </r>
  <r>
    <x v="0"/>
    <s v="URW NA Equity"/>
    <x v="0"/>
    <x v="13"/>
    <x v="11"/>
    <n v="3.8239999999999998"/>
    <m/>
    <x v="1"/>
    <n v="2"/>
    <n v="7.65"/>
    <n v="2880"/>
    <n v="377"/>
    <n v="377"/>
    <n v="67.489999999999995"/>
    <n v="75.13"/>
    <n v="69.680000000000007"/>
    <s v="27-01-2021"/>
    <s v="27-01-2021"/>
    <n v="0"/>
    <n v="-0.28999999999999998"/>
    <n v="-826.08"/>
    <s v="EUR"/>
    <x v="0"/>
  </r>
  <r>
    <x v="0"/>
    <s v="GJF NO Equity"/>
    <x v="0"/>
    <x v="15"/>
    <x v="13"/>
    <n v="2.81"/>
    <s v="QR+"/>
    <x v="0"/>
    <n v="2"/>
    <n v="5.62"/>
    <n v="29636"/>
    <n v="5273"/>
    <n v="5273"/>
    <n v="204"/>
    <n v="198.38"/>
    <n v="195.45"/>
    <s v="22-01-2021"/>
    <s v="28-01-2021"/>
    <n v="6"/>
    <n v="-1.52"/>
    <n v="-45058.84"/>
    <s v="NOK"/>
    <x v="0"/>
  </r>
  <r>
    <x v="0"/>
    <s v="NOKIA FH Equity"/>
    <x v="0"/>
    <x v="18"/>
    <x v="16"/>
    <n v="0.26600000000000001"/>
    <s v="TA"/>
    <x v="1"/>
    <n v="2"/>
    <n v="0.53"/>
    <n v="2887"/>
    <n v="5427"/>
    <n v="5427"/>
    <n v="4.4000000000000004"/>
    <n v="4.93"/>
    <n v="4.74"/>
    <s v="28-01-2021"/>
    <s v="28-01-2021"/>
    <n v="0"/>
    <n v="-0.65"/>
    <n v="-1870.69"/>
    <s v="EUR"/>
    <x v="0"/>
  </r>
  <r>
    <x v="0"/>
    <s v="ASML NA Equity"/>
    <x v="0"/>
    <x v="13"/>
    <x v="11"/>
    <n v="11.315"/>
    <s v="splc+"/>
    <x v="0"/>
    <n v="2"/>
    <n v="22.63"/>
    <n v="2898"/>
    <n v="128"/>
    <n v="128"/>
    <n v="432.5"/>
    <n v="409.87"/>
    <n v="439.45"/>
    <s v="18-01-2021"/>
    <s v="29-01-2021"/>
    <n v="11"/>
    <n v="0.31"/>
    <n v="889.6"/>
    <s v="EUR"/>
    <x v="1"/>
  </r>
  <r>
    <x v="0"/>
    <s v="ELIOR FP Equity"/>
    <x v="0"/>
    <x v="10"/>
    <x v="9"/>
    <n v="0.29899999999999999"/>
    <s v="QR-"/>
    <x v="1"/>
    <n v="2"/>
    <n v="0.6"/>
    <n v="2880"/>
    <n v="4816"/>
    <n v="4816"/>
    <n v="5.53"/>
    <n v="6.13"/>
    <n v="5.21"/>
    <s v="28-01-2021"/>
    <s v="29-01-2021"/>
    <n v="1"/>
    <n v="0.54"/>
    <n v="1565.2"/>
    <s v="EUR"/>
    <x v="1"/>
  </r>
  <r>
    <x v="0"/>
    <s v="EVT GY Equity"/>
    <x v="0"/>
    <x v="6"/>
    <x v="5"/>
    <n v="1.89"/>
    <s v="TA"/>
    <x v="0"/>
    <n v="2"/>
    <n v="3.78"/>
    <n v="2880"/>
    <n v="762"/>
    <n v="1000"/>
    <n v="34.92"/>
    <n v="31.14"/>
    <n v="32.5"/>
    <s v="27-01-2021"/>
    <s v="29-01-2021"/>
    <n v="2"/>
    <n v="-0.84"/>
    <n v="-2420"/>
    <s v="EUR"/>
    <x v="0"/>
  </r>
  <r>
    <x v="0"/>
    <s v="HDD GY Equity"/>
    <x v="0"/>
    <x v="6"/>
    <x v="5"/>
    <n v="9.9400000000000002E-2"/>
    <s v="QR-"/>
    <x v="1"/>
    <n v="2"/>
    <n v="0.2"/>
    <n v="2875"/>
    <n v="14464"/>
    <n v="14464"/>
    <n v="1.2"/>
    <n v="1.4"/>
    <n v="1.31"/>
    <s v="26-01-2021"/>
    <s v="29-01-2021"/>
    <n v="3"/>
    <n v="-0.55000000000000004"/>
    <n v="-1576.58"/>
    <s v="EUR"/>
    <x v="0"/>
  </r>
  <r>
    <x v="0"/>
    <s v="INRN SW Equity"/>
    <x v="0"/>
    <x v="9"/>
    <x v="8"/>
    <n v="104"/>
    <s v="2dt"/>
    <x v="0"/>
    <n v="1.5"/>
    <n v="156"/>
    <n v="3104"/>
    <n v="20"/>
    <n v="20"/>
    <n v="2820"/>
    <n v="2664"/>
    <n v="2935"/>
    <s v="27-01-2021"/>
    <s v="29-01-2021"/>
    <n v="2"/>
    <n v="0.74"/>
    <n v="2300"/>
    <s v="CHF"/>
    <x v="1"/>
  </r>
  <r>
    <x v="0"/>
    <s v="KOMN SW Equity"/>
    <x v="0"/>
    <x v="9"/>
    <x v="8"/>
    <n v="6.4"/>
    <s v="QR+"/>
    <x v="0"/>
    <n v="2"/>
    <n v="12.8"/>
    <n v="3099"/>
    <n v="242"/>
    <n v="242"/>
    <n v="198.26"/>
    <n v="185.46"/>
    <n v="228.4"/>
    <s v="26-01-2021"/>
    <s v="29-01-2021"/>
    <n v="3"/>
    <n v="2.35"/>
    <n v="7293.37"/>
    <s v="CHF"/>
    <x v="1"/>
  </r>
  <r>
    <x v="0"/>
    <s v="MC FP Equity"/>
    <x v="0"/>
    <x v="10"/>
    <x v="9"/>
    <n v="11.1"/>
    <s v="CIR+"/>
    <x v="0"/>
    <n v="2"/>
    <n v="22.2"/>
    <n v="2875"/>
    <n v="130"/>
    <n v="130"/>
    <n v="508"/>
    <n v="485.8"/>
    <n v="498.3"/>
    <s v="26-01-2021"/>
    <s v="29-01-2021"/>
    <n v="3"/>
    <n v="-0.44"/>
    <n v="-1261"/>
    <s v="EUR"/>
    <x v="0"/>
  </r>
  <r>
    <x v="0"/>
    <s v="ONTEX BB Equity"/>
    <x v="0"/>
    <x v="16"/>
    <x v="14"/>
    <n v="0.255"/>
    <s v="BR-(GS)"/>
    <x v="1"/>
    <n v="3"/>
    <n v="0.77"/>
    <n v="2887"/>
    <n v="3774"/>
    <n v="3773"/>
    <n v="10.32"/>
    <n v="11.09"/>
    <n v="9.3699999999999992"/>
    <s v="21-01-2021"/>
    <s v="29-01-2021"/>
    <n v="8"/>
    <n v="1.25"/>
    <n v="3603.22"/>
    <s v="EUR"/>
    <x v="1"/>
  </r>
  <r>
    <x v="0"/>
    <s v="PNL NA Equity"/>
    <x v="0"/>
    <x v="13"/>
    <x v="11"/>
    <n v="8.4400000000000003E-2"/>
    <s v="QR+"/>
    <x v="0"/>
    <n v="2"/>
    <n v="0.17"/>
    <n v="2887"/>
    <n v="17102"/>
    <n v="17102"/>
    <n v="3.3"/>
    <n v="3.13"/>
    <n v="3.41"/>
    <s v="21-01-2021"/>
    <s v="29-01-2021"/>
    <n v="8"/>
    <n v="0.62"/>
    <n v="1795.71"/>
    <s v="EUR"/>
    <x v="1"/>
  </r>
  <r>
    <x v="0"/>
    <s v="RMS FP Equity"/>
    <x v="0"/>
    <x v="10"/>
    <x v="9"/>
    <n v="14.58"/>
    <s v="XR+"/>
    <x v="0"/>
    <n v="2"/>
    <n v="29.16"/>
    <n v="2880"/>
    <n v="99"/>
    <n v="99"/>
    <n v="873.31"/>
    <n v="844.15"/>
    <n v="842.6"/>
    <s v="27-01-2021"/>
    <s v="29-01-2021"/>
    <n v="2"/>
    <n v="-1.06"/>
    <n v="-3040.59"/>
    <s v="EUR"/>
    <x v="0"/>
  </r>
  <r>
    <x v="0"/>
    <s v="UBSG SW Equity"/>
    <x v="0"/>
    <x v="9"/>
    <x v="8"/>
    <n v="0.23949999999999999"/>
    <s v="QR+"/>
    <x v="0"/>
    <n v="2"/>
    <n v="0.48"/>
    <n v="3099"/>
    <n v="6469"/>
    <n v="6469"/>
    <n v="13.28"/>
    <n v="12.8"/>
    <n v="12.88"/>
    <s v="26-01-2021"/>
    <s v="29-01-2021"/>
    <n v="3"/>
    <n v="-0.85"/>
    <n v="-2619.94"/>
    <s v="CHF"/>
    <x v="0"/>
  </r>
  <r>
    <x v="0"/>
    <s v="VAR1 GY Equity"/>
    <x v="0"/>
    <x v="6"/>
    <x v="5"/>
    <n v="9.23"/>
    <s v="TA"/>
    <x v="0"/>
    <n v="1.5"/>
    <n v="13.85"/>
    <n v="2880"/>
    <n v="208"/>
    <n v="245"/>
    <n v="158.97999999999999"/>
    <n v="145.13999999999999"/>
    <n v="147.19999999999999"/>
    <s v="27-01-2021"/>
    <s v="29-01-2021"/>
    <n v="2"/>
    <n v="-1"/>
    <n v="-2886.1"/>
    <s v="EUR"/>
    <x v="0"/>
  </r>
  <r>
    <x v="0"/>
    <s v="ASC LN Equity"/>
    <x v="0"/>
    <x v="7"/>
    <x v="6"/>
    <n v="284"/>
    <s v="BR+(BOA)"/>
    <x v="0"/>
    <n v="2"/>
    <n v="568"/>
    <n v="217849"/>
    <n v="384"/>
    <n v="384"/>
    <n v="5046.91"/>
    <n v="4478.91"/>
    <n v="5772"/>
    <s v="09-02-2021"/>
    <s v="19-02-2021"/>
    <n v="10"/>
    <n v="1.28"/>
    <n v="278434.56"/>
    <s v="GBp"/>
    <x v="1"/>
  </r>
  <r>
    <x v="0"/>
    <s v="DAI GY Equity"/>
    <x v="0"/>
    <x v="6"/>
    <x v="5"/>
    <n v="2.117"/>
    <s v="AH+"/>
    <x v="0"/>
    <n v="1"/>
    <n v="2.12"/>
    <n v="2492"/>
    <n v="1177"/>
    <n v="1177"/>
    <n v="60.59"/>
    <n v="58.47"/>
    <n v="67.22"/>
    <s v="03-02-2021"/>
    <s v="19-02-2021"/>
    <n v="16"/>
    <n v="3.13"/>
    <n v="7803.51"/>
    <s v="EUR"/>
    <x v="1"/>
  </r>
  <r>
    <x v="0"/>
    <s v="GXH1 Index"/>
    <x v="1"/>
    <x v="19"/>
    <x v="3"/>
    <n v="253.1"/>
    <s v="HEDGE"/>
    <x v="1"/>
    <n v="1"/>
    <n v="253.1"/>
    <n v="2887"/>
    <n v="11"/>
    <n v="25"/>
    <n v="13531"/>
    <n v="13784.1"/>
    <n v="13998"/>
    <s v="01-02-2021"/>
    <s v="19-02-2021"/>
    <n v="18"/>
    <n v="-4.04"/>
    <n v="-11675"/>
    <s v="EUR"/>
    <x v="0"/>
  </r>
  <r>
    <x v="0"/>
    <s v="HLAG GY Equity"/>
    <x v="0"/>
    <x v="6"/>
    <x v="5"/>
    <n v="4.1399999999999997"/>
    <s v="QR+"/>
    <x v="0"/>
    <n v="2"/>
    <n v="8.2799999999999994"/>
    <n v="2472"/>
    <n v="299"/>
    <n v="299"/>
    <n v="110.46"/>
    <n v="102.18"/>
    <n v="124.2"/>
    <s v="16-02-2021"/>
    <s v="19-02-2021"/>
    <n v="3"/>
    <n v="1.66"/>
    <n v="4107.3599999999997"/>
    <s v="EUR"/>
    <x v="1"/>
  </r>
  <r>
    <x v="0"/>
    <s v="LHA GY Equity"/>
    <x v="0"/>
    <x v="6"/>
    <x v="5"/>
    <n v="0.32950000000000002"/>
    <s v="reduce"/>
    <x v="1"/>
    <n v="3"/>
    <n v="0.98850000000000005"/>
    <n v="2479"/>
    <n v="2479"/>
    <n v="2500"/>
    <n v="10.73"/>
    <n v="11.718500000000001"/>
    <n v="10.82"/>
    <s v="19-02-2021"/>
    <s v="19-02-2021"/>
    <n v="0"/>
    <n v="-0.09"/>
    <n v="-225.25"/>
    <s v="EUR"/>
    <x v="0"/>
  </r>
  <r>
    <x v="0"/>
    <s v="RXL FP Equity"/>
    <x v="0"/>
    <x v="10"/>
    <x v="9"/>
    <n v="0.40899999999999997"/>
    <s v="QR+"/>
    <x v="0"/>
    <n v="2"/>
    <n v="0.82"/>
    <n v="2474"/>
    <n v="3024"/>
    <n v="3024"/>
    <n v="14.04"/>
    <n v="13.22"/>
    <n v="15.56"/>
    <s v="11-02-2021"/>
    <s v="19-02-2021"/>
    <n v="8"/>
    <n v="1.86"/>
    <n v="4596.4799999999996"/>
    <s v="EUR"/>
    <x v="1"/>
  </r>
  <r>
    <x v="0"/>
    <s v="SHL GY Equity"/>
    <x v="0"/>
    <x v="6"/>
    <x v="5"/>
    <n v="0.82450000000000001"/>
    <s v="QR+"/>
    <x v="0"/>
    <n v="4"/>
    <n v="3.3"/>
    <n v="2880"/>
    <n v="873"/>
    <n v="874"/>
    <n v="45.36"/>
    <n v="42.06"/>
    <n v="46.8"/>
    <s v="27-01-2021"/>
    <s v="19-02-2021"/>
    <n v="23"/>
    <n v="0.44"/>
    <n v="1258.56"/>
    <s v="EUR"/>
    <x v="1"/>
  </r>
  <r>
    <x v="0"/>
    <s v="DAI GY Equity"/>
    <x v="0"/>
    <x v="6"/>
    <x v="5"/>
    <n v="2.133"/>
    <s v="QR+"/>
    <x v="0"/>
    <n v="1.5"/>
    <n v="3.2"/>
    <n v="2891"/>
    <n v="904"/>
    <n v="904"/>
    <n v="56.89"/>
    <n v="53.69"/>
    <n v="67.22"/>
    <s v="29-01-2021"/>
    <s v="19-02-2021"/>
    <n v="21"/>
    <n v="3.23"/>
    <n v="9338.32"/>
    <s v="EUR"/>
    <x v="1"/>
  </r>
  <r>
    <x v="0"/>
    <s v="SIE GY Equity"/>
    <x v="0"/>
    <x v="6"/>
    <x v="5"/>
    <n v="1.98"/>
    <s v="QR+"/>
    <x v="0"/>
    <n v="3"/>
    <n v="5.94"/>
    <n v="2887"/>
    <n v="486"/>
    <n v="486"/>
    <n v="130.18"/>
    <n v="124.24"/>
    <n v="132.47999999999999"/>
    <s v="22-01-2021"/>
    <s v="19-02-2021"/>
    <n v="28"/>
    <n v="0.39"/>
    <n v="1120.1300000000001"/>
    <s v="EUR"/>
    <x v="1"/>
  </r>
  <r>
    <x v="0"/>
    <s v="LHA GY Equity"/>
    <x v="0"/>
    <x v="6"/>
    <x v="5"/>
    <n v="0.32950000000000002"/>
    <s v="AH-"/>
    <x v="1"/>
    <n v="3"/>
    <n v="0.99"/>
    <n v="2479"/>
    <n v="2507"/>
    <n v="2515"/>
    <n v="10.73"/>
    <n v="11.72"/>
    <n v="11.42"/>
    <s v="19-02-2021"/>
    <s v="22-02-2021"/>
    <n v="3"/>
    <n v="-0.7"/>
    <n v="-1735.35"/>
    <s v="EUR"/>
    <x v="0"/>
  </r>
  <r>
    <x v="0"/>
    <s v="VGH1 Equity"/>
    <x v="0"/>
    <x v="12"/>
    <x v="3"/>
    <n v="43.6"/>
    <s v="hedge"/>
    <x v="1"/>
    <n v="2"/>
    <n v="87.2"/>
    <n v="2476"/>
    <n v="28"/>
    <n v="40"/>
    <n v="3692"/>
    <n v="3779.2"/>
    <n v="3701"/>
    <s v="23-02-2021"/>
    <s v="23-02-2021"/>
    <n v="0"/>
    <n v="-0.15"/>
    <n v="-360"/>
    <s v="EUR"/>
    <x v="0"/>
  </r>
  <r>
    <x v="0"/>
    <s v="AENA SM Equity"/>
    <x v="0"/>
    <x v="17"/>
    <x v="15"/>
    <n v="3.1"/>
    <s v="BR+(MF)"/>
    <x v="0"/>
    <n v="3"/>
    <n v="9.3000000000000007"/>
    <n v="2476"/>
    <n v="266"/>
    <n v="266"/>
    <n v="130.69999999999999"/>
    <n v="121.4"/>
    <n v="142.80000000000001"/>
    <s v="22-02-2021"/>
    <s v="25-02-2021"/>
    <n v="3"/>
    <n v="1.3"/>
    <n v="3218.6"/>
    <s v="EUR"/>
    <x v="1"/>
  </r>
  <r>
    <x v="0"/>
    <s v="AENA SM Equity"/>
    <x v="0"/>
    <x v="17"/>
    <x v="15"/>
    <n v="3.1"/>
    <s v="x2"/>
    <x v="0"/>
    <n v="3"/>
    <n v="9.3000000000000007"/>
    <n v="2476"/>
    <n v="266"/>
    <n v="266"/>
    <n v="139.91"/>
    <n v="130.61000000000001"/>
    <n v="142.80000000000001"/>
    <s v="23-02-2021"/>
    <s v="25-02-2021"/>
    <n v="2"/>
    <n v="0.31"/>
    <n v="768.1"/>
    <s v="EUR"/>
    <x v="1"/>
  </r>
  <r>
    <x v="0"/>
    <s v="AGS BB Equity"/>
    <x v="0"/>
    <x v="16"/>
    <x v="14"/>
    <n v="0.85799999999999998"/>
    <s v="QR-"/>
    <x v="1"/>
    <n v="2"/>
    <n v="1.72"/>
    <n v="2468"/>
    <n v="1438"/>
    <n v="1438"/>
    <n v="47.14"/>
    <n v="48.86"/>
    <n v="46.84"/>
    <s v="24-02-2021"/>
    <s v="25-02-2021"/>
    <n v="1"/>
    <n v="0.17"/>
    <n v="431.4"/>
    <s v="EUR"/>
    <x v="1"/>
  </r>
  <r>
    <x v="0"/>
    <s v="BSGR NA Equity"/>
    <x v="0"/>
    <x v="13"/>
    <x v="11"/>
    <n v="0.27900000000000003"/>
    <s v="QR+"/>
    <x v="0"/>
    <n v="3"/>
    <n v="0.84"/>
    <n v="2476"/>
    <n v="2958"/>
    <n v="2958"/>
    <n v="8.01"/>
    <n v="7.17"/>
    <n v="8.3000000000000007"/>
    <s v="22-02-2021"/>
    <s v="25-02-2021"/>
    <n v="3"/>
    <n v="0.35"/>
    <n v="857.82"/>
    <s v="EUR"/>
    <x v="1"/>
  </r>
  <r>
    <x v="0"/>
    <s v="CCAP GY Equity"/>
    <x v="0"/>
    <x v="6"/>
    <x v="5"/>
    <n v="0.496"/>
    <s v="QR-"/>
    <x v="1"/>
    <n v="3"/>
    <n v="1.49"/>
    <n v="2468"/>
    <n v="1659"/>
    <n v="1659"/>
    <n v="14.14"/>
    <n v="15.63"/>
    <n v="13.82"/>
    <s v="24-02-2021"/>
    <s v="25-02-2021"/>
    <n v="1"/>
    <n v="0.22"/>
    <n v="530.88"/>
    <s v="EUR"/>
    <x v="1"/>
  </r>
  <r>
    <x v="0"/>
    <s v="EL FP Equity"/>
    <x v="0"/>
    <x v="10"/>
    <x v="9"/>
    <n v="3.3050000000000002"/>
    <s v="BR-(MF)"/>
    <x v="1"/>
    <n v="2"/>
    <n v="6.61"/>
    <n v="2060"/>
    <n v="312"/>
    <n v="312"/>
    <n v="138.05000000000001"/>
    <n v="144.66"/>
    <n v="137.5"/>
    <s v="17-02-2021"/>
    <s v="25-02-2021"/>
    <n v="8"/>
    <n v="0.08"/>
    <n v="171.6"/>
    <s v="EUR"/>
    <x v="1"/>
  </r>
  <r>
    <x v="0"/>
    <s v="ELE SM Equity"/>
    <x v="0"/>
    <x v="17"/>
    <x v="15"/>
    <n v="0.374"/>
    <s v="BR++(CS)"/>
    <x v="0"/>
    <n v="2"/>
    <n v="0.75"/>
    <n v="2487"/>
    <n v="3325"/>
    <n v="3325"/>
    <n v="22"/>
    <n v="21.25"/>
    <n v="20.7"/>
    <s v="18-02-2021"/>
    <s v="25-02-2021"/>
    <n v="7"/>
    <n v="-1.74"/>
    <n v="-4322.5"/>
    <s v="EUR"/>
    <x v="0"/>
  </r>
  <r>
    <x v="0"/>
    <s v="ELE SM Equity"/>
    <x v="0"/>
    <x v="17"/>
    <x v="15"/>
    <n v="0.42799999999999999"/>
    <s v="BR+(GS)"/>
    <x v="0"/>
    <n v="2"/>
    <n v="0.86"/>
    <n v="2473"/>
    <n v="2889"/>
    <n v="2889"/>
    <n v="21.56"/>
    <n v="20.7"/>
    <n v="20.7"/>
    <s v="10-02-2021"/>
    <s v="25-02-2021"/>
    <n v="15"/>
    <n v="-1"/>
    <n v="-2479.92"/>
    <s v="EUR"/>
    <x v="0"/>
  </r>
  <r>
    <x v="0"/>
    <s v="EMBRACB SS Equity"/>
    <x v="0"/>
    <x v="8"/>
    <x v="7"/>
    <n v="11.26"/>
    <s v="QR+"/>
    <x v="0"/>
    <n v="2"/>
    <n v="22.52"/>
    <n v="24993"/>
    <n v="1110"/>
    <n v="1110"/>
    <n v="254"/>
    <n v="231.48"/>
    <n v="230.8"/>
    <s v="18-02-2021"/>
    <s v="25-02-2021"/>
    <n v="7"/>
    <n v="-1.03"/>
    <n v="-25752"/>
    <s v="SEK"/>
    <x v="0"/>
  </r>
  <r>
    <x v="0"/>
    <s v="ENR GY Equity"/>
    <x v="0"/>
    <x v="6"/>
    <x v="5"/>
    <n v="0.96599999999999997"/>
    <s v="BR+(DB)"/>
    <x v="0"/>
    <n v="2"/>
    <n v="1.93"/>
    <n v="2060"/>
    <n v="1066"/>
    <n v="1066"/>
    <n v="32.590000000000003"/>
    <n v="30.66"/>
    <n v="30.48"/>
    <s v="17-02-2021"/>
    <s v="25-02-2021"/>
    <n v="8"/>
    <n v="-1.0900000000000001"/>
    <n v="-2249.2600000000002"/>
    <s v="EUR"/>
    <x v="0"/>
  </r>
  <r>
    <x v="0"/>
    <s v="FP FP Equity"/>
    <x v="0"/>
    <x v="10"/>
    <x v="9"/>
    <n v="0.96"/>
    <s v="QR+"/>
    <x v="0"/>
    <n v="2"/>
    <n v="1.92"/>
    <n v="2484"/>
    <n v="1294"/>
    <n v="1294"/>
    <n v="36.17"/>
    <n v="34.25"/>
    <n v="39.46"/>
    <s v="09-02-2021"/>
    <s v="25-02-2021"/>
    <n v="16"/>
    <n v="1.71"/>
    <n v="4246.13"/>
    <s v="EUR"/>
    <x v="1"/>
  </r>
  <r>
    <x v="0"/>
    <s v="MT NA Equity"/>
    <x v="0"/>
    <x v="13"/>
    <x v="11"/>
    <n v="0.71399999999999997"/>
    <s v="AH+"/>
    <x v="0"/>
    <n v="2"/>
    <n v="1.43"/>
    <n v="2471"/>
    <n v="1731"/>
    <n v="1731"/>
    <n v="19.16"/>
    <n v="17.73"/>
    <n v="20.2"/>
    <s v="15-02-2021"/>
    <s v="25-02-2021"/>
    <n v="10"/>
    <n v="0.73"/>
    <n v="1795.05"/>
    <s v="EUR"/>
    <x v="1"/>
  </r>
  <r>
    <x v="0"/>
    <s v="NEX FP Equity"/>
    <x v="0"/>
    <x v="10"/>
    <x v="9"/>
    <n v="1.615"/>
    <s v="AH+, 2dt"/>
    <x v="0"/>
    <n v="2"/>
    <n v="3.23"/>
    <n v="2487"/>
    <n v="770"/>
    <n v="770"/>
    <n v="71.05"/>
    <n v="67.819999999999993"/>
    <n v="62.65"/>
    <s v="18-02-2021"/>
    <s v="25-02-2021"/>
    <n v="7"/>
    <n v="-2.6"/>
    <n v="-6468"/>
    <s v="EUR"/>
    <x v="0"/>
  </r>
  <r>
    <x v="0"/>
    <s v="NKT DC Equity"/>
    <x v="0"/>
    <x v="5"/>
    <x v="4"/>
    <n v="9.7799999999999994"/>
    <s v="QR-"/>
    <x v="1"/>
    <n v="3"/>
    <n v="29.34"/>
    <n v="18360"/>
    <n v="626"/>
    <n v="626"/>
    <n v="248"/>
    <n v="277.33999999999997"/>
    <n v="244"/>
    <s v="24-02-2021"/>
    <s v="25-02-2021"/>
    <n v="1"/>
    <n v="0.14000000000000001"/>
    <n v="2504"/>
    <s v="DKK"/>
    <x v="1"/>
  </r>
  <r>
    <x v="0"/>
    <s v="REP SM Equity"/>
    <x v="0"/>
    <x v="17"/>
    <x v="15"/>
    <n v="0.29360000000000003"/>
    <s v="QR+"/>
    <x v="0"/>
    <n v="2"/>
    <n v="0.59"/>
    <n v="2487"/>
    <n v="4235"/>
    <n v="4235"/>
    <n v="9.5"/>
    <n v="8.91"/>
    <n v="10.62"/>
    <s v="18-02-2021"/>
    <s v="25-02-2021"/>
    <n v="7"/>
    <n v="1.91"/>
    <n v="4743.2"/>
    <s v="EUR"/>
    <x v="1"/>
  </r>
  <r>
    <x v="0"/>
    <s v="RWE GY Equity"/>
    <x v="0"/>
    <x v="6"/>
    <x v="5"/>
    <n v="0.93500000000000005"/>
    <s v="PW-"/>
    <x v="0"/>
    <n v="2"/>
    <n v="1.87"/>
    <n v="2479"/>
    <n v="1325"/>
    <n v="1325"/>
    <n v="31.7"/>
    <n v="29.83"/>
    <n v="31.3"/>
    <s v="19-02-2021"/>
    <s v="25-02-2021"/>
    <n v="6"/>
    <n v="-0.21"/>
    <n v="-530"/>
    <s v="EUR"/>
    <x v="0"/>
  </r>
  <r>
    <x v="0"/>
    <s v="UTDI GY Equity"/>
    <x v="0"/>
    <x v="6"/>
    <x v="5"/>
    <n v="0.73299999999999998"/>
    <s v="AH+"/>
    <x v="0"/>
    <n v="2"/>
    <n v="1.47"/>
    <n v="2491"/>
    <n v="1699"/>
    <n v="1699"/>
    <n v="38.799999999999997"/>
    <n v="37.33"/>
    <n v="36.97"/>
    <s v="08-02-2021"/>
    <s v="25-02-2021"/>
    <n v="17"/>
    <n v="-1.25"/>
    <n v="-3109.17"/>
    <s v="EUR"/>
    <x v="0"/>
  </r>
  <r>
    <x v="0"/>
    <s v="VAR1 GY Equity"/>
    <x v="0"/>
    <x v="6"/>
    <x v="5"/>
    <n v="5.96"/>
    <s v="QR-"/>
    <x v="1"/>
    <n v="3"/>
    <n v="17.88"/>
    <n v="2487"/>
    <n v="139"/>
    <n v="139"/>
    <n v="142.46"/>
    <n v="160.34"/>
    <n v="115.8"/>
    <s v="18-02-2021"/>
    <s v="25-02-2021"/>
    <n v="7"/>
    <n v="1.49"/>
    <n v="3705.25"/>
    <s v="EUR"/>
    <x v="1"/>
  </r>
  <r>
    <x v="0"/>
    <s v="VAR1 GY Equity"/>
    <x v="0"/>
    <x v="6"/>
    <x v="5"/>
    <n v="5.96"/>
    <s v="x2"/>
    <x v="1"/>
    <n v="3"/>
    <n v="17.88"/>
    <n v="2479"/>
    <n v="139"/>
    <n v="139"/>
    <n v="126.9"/>
    <n v="144.78"/>
    <n v="115.8"/>
    <s v="19-02-2021"/>
    <s v="25-02-2021"/>
    <n v="6"/>
    <n v="0.62"/>
    <n v="1542.9"/>
    <s v="EUR"/>
    <x v="1"/>
  </r>
  <r>
    <x v="0"/>
    <s v="CGIX US Equity"/>
    <x v="0"/>
    <x v="0"/>
    <x v="0"/>
    <n v="0.72"/>
    <s v="10ATR"/>
    <x v="0"/>
    <n v="2"/>
    <n v="1.44"/>
    <n v="1200"/>
    <n v="833.33"/>
    <n v="831"/>
    <n v="16.28"/>
    <n v="14.84"/>
    <n v="15.25"/>
    <s v="10-02-2021"/>
    <s v="10-02-2021"/>
    <n v="0"/>
    <n v="-0.71"/>
    <n v="-855.93"/>
    <s v="USD"/>
    <x v="0"/>
  </r>
  <r>
    <x v="0"/>
    <s v="CGIX US Equity"/>
    <x v="0"/>
    <x v="0"/>
    <x v="0"/>
    <n v="0.72"/>
    <s v="10ATR"/>
    <x v="0"/>
    <n v="3"/>
    <n v="2.16"/>
    <n v="1200"/>
    <n v="555.55999999999995"/>
    <n v="554"/>
    <n v="16.3"/>
    <n v="14.14"/>
    <n v="14.08"/>
    <s v="10-02-2021"/>
    <s v="10-02-2021"/>
    <n v="0"/>
    <n v="-1.02"/>
    <n v="-1229.8800000000001"/>
    <s v="USD"/>
    <x v="0"/>
  </r>
  <r>
    <x v="0"/>
    <s v="CLPS US Equity"/>
    <x v="0"/>
    <x v="0"/>
    <x v="0"/>
    <n v="0.3"/>
    <s v="10ATR"/>
    <x v="1"/>
    <n v="2"/>
    <n v="0.6"/>
    <n v="1200"/>
    <n v="2006.69"/>
    <n v="1337"/>
    <n v="13.43"/>
    <n v="14.03"/>
    <n v="16.010000000000002"/>
    <s v="17-02-2021"/>
    <s v="17-02-2021"/>
    <n v="0"/>
    <n v="-2.87"/>
    <n v="-3449.46"/>
    <s v="USD"/>
    <x v="0"/>
  </r>
  <r>
    <x v="0"/>
    <s v="CLPS US Equity"/>
    <x v="0"/>
    <x v="0"/>
    <x v="0"/>
    <n v="0.26"/>
    <s v="10ATR"/>
    <x v="0"/>
    <n v="2"/>
    <n v="0.51"/>
    <n v="800"/>
    <n v="1556.42"/>
    <n v="1337"/>
    <n v="13.15"/>
    <n v="12.64"/>
    <n v="13.06"/>
    <s v="17-02-2021"/>
    <s v="17-02-2021"/>
    <n v="0"/>
    <n v="-0.16"/>
    <n v="-124.47"/>
    <s v="USD"/>
    <x v="0"/>
  </r>
  <r>
    <x v="0"/>
    <s v="PETZ US Equity"/>
    <x v="0"/>
    <x v="0"/>
    <x v="0"/>
    <n v="0.25"/>
    <s v="10ATR"/>
    <x v="1"/>
    <n v="2"/>
    <n v="0.5"/>
    <n v="800"/>
    <n v="1589.83"/>
    <n v="1285"/>
    <n v="8.66"/>
    <n v="9.16"/>
    <n v="8.5"/>
    <s v="17-02-2021"/>
    <s v="17-02-2021"/>
    <n v="0"/>
    <n v="0.26"/>
    <n v="209.46"/>
    <s v="USD"/>
    <x v="1"/>
  </r>
  <r>
    <x v="0"/>
    <s v="LODE US Equity"/>
    <x v="0"/>
    <x v="0"/>
    <x v="0"/>
    <n v="0.62"/>
    <s v="10ATR"/>
    <x v="0"/>
    <n v="2"/>
    <n v="1.25"/>
    <n v="800"/>
    <n v="641.19000000000005"/>
    <n v="1105"/>
    <n v="9.74"/>
    <n v="8.49"/>
    <n v="8.59"/>
    <s v="17-02-2021"/>
    <s v="17-02-2021"/>
    <n v="0"/>
    <n v="-1.59"/>
    <n v="-1271.74"/>
    <s v="USD"/>
    <x v="0"/>
  </r>
  <r>
    <x v="0"/>
    <s v="DOGZ US Equity"/>
    <x v="0"/>
    <x v="0"/>
    <x v="0"/>
    <n v="0.15"/>
    <s v="10ATR"/>
    <x v="0"/>
    <n v="2"/>
    <n v="0.28999999999999998"/>
    <n v="800"/>
    <n v="2752.17"/>
    <n v="2678"/>
    <n v="3.71"/>
    <n v="3.42"/>
    <n v="3.41"/>
    <s v="17-02-2021"/>
    <s v="17-02-2021"/>
    <n v="0"/>
    <n v="-1.02"/>
    <n v="-815.72"/>
    <s v="USD"/>
    <x v="0"/>
  </r>
  <r>
    <x v="0"/>
    <s v="DOGZ US Equity"/>
    <x v="0"/>
    <x v="0"/>
    <x v="0"/>
    <n v="0.15"/>
    <s v="10ATR"/>
    <x v="0"/>
    <n v="2"/>
    <n v="0.28999999999999998"/>
    <n v="800"/>
    <n v="2752.17"/>
    <n v="2678"/>
    <n v="3.77"/>
    <n v="3.48"/>
    <n v="3.4"/>
    <s v="17-02-2021"/>
    <s v="17-02-2021"/>
    <n v="0"/>
    <n v="-1.25"/>
    <n v="-1003.71"/>
    <s v="USD"/>
    <x v="0"/>
  </r>
  <r>
    <x v="0"/>
    <s v="ALJJ US Equity"/>
    <x v="0"/>
    <x v="0"/>
    <x v="0"/>
    <n v="0.08"/>
    <s v="10ATR"/>
    <x v="1"/>
    <n v="2"/>
    <n v="0.16"/>
    <n v="1200"/>
    <n v="7317.07"/>
    <n v="7317"/>
    <n v="2.33"/>
    <n v="2.4900000000000002"/>
    <n v="2.2400000000000002"/>
    <s v="16-02-2021"/>
    <s v="16-02-2021"/>
    <n v="0"/>
    <n v="0.55000000000000004"/>
    <n v="664.38"/>
    <s v="USD"/>
    <x v="1"/>
  </r>
  <r>
    <x v="0"/>
    <s v="ALJJ US Equity"/>
    <x v="0"/>
    <x v="0"/>
    <x v="0"/>
    <n v="0.08"/>
    <s v="10ATR"/>
    <x v="1"/>
    <n v="2"/>
    <n v="0.16"/>
    <n v="1200"/>
    <n v="7317.07"/>
    <n v="7317"/>
    <n v="2.06"/>
    <n v="2.23"/>
    <n v="2.25"/>
    <s v="16-02-2021"/>
    <s v="16-02-2021"/>
    <n v="0"/>
    <n v="-1.1299999999999999"/>
    <n v="-1355.84"/>
    <s v="USD"/>
    <x v="0"/>
  </r>
  <r>
    <x v="0"/>
    <s v="ALJJ US Equity"/>
    <x v="0"/>
    <x v="0"/>
    <x v="0"/>
    <n v="0.08"/>
    <s v="10ATR"/>
    <x v="1"/>
    <n v="2"/>
    <n v="0.16"/>
    <n v="1200"/>
    <n v="7317.07"/>
    <n v="7317"/>
    <n v="2.4300000000000002"/>
    <n v="2.6"/>
    <n v="2.46"/>
    <s v="16-02-2021"/>
    <s v="16-02-2021"/>
    <n v="0"/>
    <n v="-0.16"/>
    <n v="-188.05"/>
    <s v="USD"/>
    <x v="0"/>
  </r>
  <r>
    <x v="0"/>
    <s v="SCKT US Equity"/>
    <x v="0"/>
    <x v="0"/>
    <x v="0"/>
    <n v="2.5299999999999998"/>
    <s v="10ATR"/>
    <x v="1"/>
    <n v="1"/>
    <n v="2.5299999999999998"/>
    <n v="1400"/>
    <n v="553.55999999999995"/>
    <n v="237"/>
    <n v="22.85"/>
    <n v="25.38"/>
    <n v="24.64"/>
    <s v="16-02-2021"/>
    <s v="16-02-2021"/>
    <n v="0"/>
    <n v="-0.3"/>
    <n v="-423.8"/>
    <s v="USD"/>
    <x v="0"/>
  </r>
  <r>
    <x v="0"/>
    <s v="AKU US Equity"/>
    <x v="0"/>
    <x v="0"/>
    <x v="0"/>
    <n v="0.1"/>
    <s v="10ATR"/>
    <x v="1"/>
    <n v="2"/>
    <n v="0.21"/>
    <n v="1200"/>
    <n v="5741.63"/>
    <n v="3677"/>
    <n v="4.0199999999999996"/>
    <n v="4.2300000000000004"/>
    <n v="3.74"/>
    <s v="17-02-2021"/>
    <s v="17-02-2021"/>
    <n v="0"/>
    <n v="0.84"/>
    <n v="1008.97"/>
    <s v="USD"/>
    <x v="1"/>
  </r>
  <r>
    <x v="0"/>
    <s v="ONCY US Equity"/>
    <x v="0"/>
    <x v="0"/>
    <x v="0"/>
    <n v="0.19"/>
    <s v="10ATR"/>
    <x v="1"/>
    <n v="2"/>
    <n v="0.38"/>
    <n v="1200"/>
    <n v="3126.79"/>
    <n v="1861"/>
    <n v="4.66"/>
    <n v="5.04"/>
    <n v="3.82"/>
    <s v="17-02-2021"/>
    <s v="17-02-2021"/>
    <n v="0"/>
    <n v="1.3"/>
    <n v="1562.31"/>
    <s v="USD"/>
    <x v="1"/>
  </r>
  <r>
    <x v="0"/>
    <s v="SCKT US Equity"/>
    <x v="0"/>
    <x v="0"/>
    <x v="0"/>
    <n v="2.5299999999999998"/>
    <s v="10ATR"/>
    <x v="1"/>
    <n v="1.5"/>
    <n v="3.79"/>
    <n v="1200"/>
    <n v="316.32"/>
    <n v="237"/>
    <n v="21.63"/>
    <n v="25.42"/>
    <n v="25.57"/>
    <s v="16-02-2021"/>
    <s v="16-02-2021"/>
    <n v="0"/>
    <n v="-0.78"/>
    <n v="-933.78"/>
    <s v="USD"/>
    <x v="0"/>
  </r>
  <r>
    <x v="0"/>
    <s v="SCKT US Equity"/>
    <x v="0"/>
    <x v="0"/>
    <x v="0"/>
    <n v="0.24"/>
    <s v="10ATR"/>
    <x v="1"/>
    <n v="3"/>
    <n v="0.72"/>
    <n v="1200"/>
    <n v="1666.67"/>
    <n v="1635"/>
    <n v="11.21"/>
    <n v="11.93"/>
    <n v="11.17"/>
    <s v="16-02-2021"/>
    <s v="16-02-2021"/>
    <n v="0"/>
    <n v="0.06"/>
    <n v="72.430000000000007"/>
    <s v="USD"/>
    <x v="1"/>
  </r>
  <r>
    <x v="0"/>
    <s v="SCKT US Equity"/>
    <x v="0"/>
    <x v="0"/>
    <x v="0"/>
    <n v="2.5299999999999998"/>
    <s v="10ATR"/>
    <x v="1"/>
    <n v="1"/>
    <n v="2.5299999999999998"/>
    <n v="800"/>
    <n v="316.20999999999998"/>
    <n v="316"/>
    <n v="21.33"/>
    <n v="23.86"/>
    <n v="24.64"/>
    <s v="16-02-2021"/>
    <s v="16-02-2021"/>
    <n v="0"/>
    <n v="-1.31"/>
    <n v="-1045.3900000000001"/>
    <s v="USD"/>
    <x v="0"/>
  </r>
  <r>
    <x v="0"/>
    <s v="CLEU US Equity"/>
    <x v="0"/>
    <x v="0"/>
    <x v="0"/>
    <n v="0.42"/>
    <s v="10ATR"/>
    <x v="0"/>
    <n v="2"/>
    <n v="0.84"/>
    <n v="1200"/>
    <n v="1429.73"/>
    <n v="1430"/>
    <n v="7.19"/>
    <n v="6.35"/>
    <n v="7.28"/>
    <s v="12-02-2021"/>
    <s v="12-02-2021"/>
    <n v="0"/>
    <n v="0.1"/>
    <n v="125.11"/>
    <s v="USD"/>
    <x v="1"/>
  </r>
  <r>
    <x v="0"/>
    <s v="CLEU US Equity"/>
    <x v="0"/>
    <x v="0"/>
    <x v="0"/>
    <n v="0.42"/>
    <s v="10ATR"/>
    <x v="0"/>
    <n v="2"/>
    <n v="0.84"/>
    <n v="1200"/>
    <n v="1428.57"/>
    <n v="1430"/>
    <n v="7.76"/>
    <n v="6.92"/>
    <n v="6.92"/>
    <s v="12-02-2021"/>
    <s v="12-02-2021"/>
    <n v="0"/>
    <n v="-1"/>
    <n v="-1205.75"/>
    <s v="USD"/>
    <x v="0"/>
  </r>
  <r>
    <x v="0"/>
    <s v="RCMT US Equity"/>
    <x v="0"/>
    <x v="0"/>
    <x v="0"/>
    <n v="1.22"/>
    <s v="10ATR"/>
    <x v="0"/>
    <n v="1"/>
    <n v="1.22"/>
    <n v="1200"/>
    <n v="980.47"/>
    <n v="490"/>
    <n v="7.9"/>
    <n v="6.67"/>
    <n v="6.61"/>
    <s v="11-02-2021"/>
    <s v="11-02-2021"/>
    <n v="0"/>
    <n v="-0.52"/>
    <n v="-629.30999999999995"/>
    <s v="USD"/>
    <x v="0"/>
  </r>
  <r>
    <x v="0"/>
    <s v="RCMT US Equity"/>
    <x v="0"/>
    <x v="0"/>
    <x v="0"/>
    <n v="1.22"/>
    <s v="10ATR"/>
    <x v="1"/>
    <n v="2"/>
    <n v="2.4500000000000002"/>
    <n v="1200"/>
    <n v="490.6"/>
    <n v="1648"/>
    <n v="7.9"/>
    <n v="10.35"/>
    <n v="7.49"/>
    <s v="10-02-2021"/>
    <s v="10-02-2021"/>
    <n v="0"/>
    <n v="0.56000000000000005"/>
    <n v="677.16"/>
    <s v="USD"/>
    <x v="1"/>
  </r>
  <r>
    <x v="0"/>
    <s v="SNDL US Equity"/>
    <x v="0"/>
    <x v="0"/>
    <x v="0"/>
    <n v="0.4"/>
    <s v="AH-"/>
    <x v="1"/>
    <n v="2"/>
    <n v="0.8"/>
    <n v="1200"/>
    <n v="1500"/>
    <n v="1403"/>
    <n v="3.95"/>
    <n v="4.75"/>
    <n v="3.12"/>
    <s v="10-02-2021"/>
    <s v="10-02-2021"/>
    <n v="0"/>
    <n v="0.97"/>
    <n v="1164.49"/>
    <s v="USD"/>
    <x v="1"/>
  </r>
  <r>
    <x v="0"/>
    <s v="RCMT US Equity"/>
    <x v="0"/>
    <x v="0"/>
    <x v="0"/>
    <n v="0.36"/>
    <s v="AH+"/>
    <x v="1"/>
    <n v="2"/>
    <n v="0.73"/>
    <n v="1200"/>
    <n v="1648.94"/>
    <n v="1648"/>
    <n v="9.1"/>
    <n v="9.83"/>
    <n v="10.45"/>
    <s v="11-02-2021"/>
    <s v="11-02-2021"/>
    <n v="0"/>
    <n v="-1.85"/>
    <n v="-2218.87"/>
    <s v="USD"/>
    <x v="0"/>
  </r>
  <r>
    <x v="0"/>
    <s v="RCMT US Equity"/>
    <x v="0"/>
    <x v="0"/>
    <x v="0"/>
    <n v="0.36"/>
    <s v="10ATR-PRE"/>
    <x v="1"/>
    <n v="2"/>
    <n v="0.73"/>
    <n v="1200"/>
    <n v="1648.94"/>
    <n v="1649"/>
    <n v="6.87"/>
    <n v="7.6"/>
    <n v="7.46"/>
    <s v="11-02-2021"/>
    <s v="11-02-2021"/>
    <n v="0"/>
    <n v="-0.81"/>
    <n v="-971.92"/>
    <s v="USD"/>
    <x v="0"/>
  </r>
  <r>
    <x v="0"/>
    <s v="BPTH US Equity"/>
    <x v="0"/>
    <x v="0"/>
    <x v="0"/>
    <n v="0.39"/>
    <s v="10ATR"/>
    <x v="1"/>
    <n v="3"/>
    <n v="1.17"/>
    <n v="1200"/>
    <n v="1025.6400000000001"/>
    <n v="824"/>
    <n v="18.21"/>
    <n v="19.38"/>
    <n v="18.149999999999999"/>
    <s v="10-02-2021"/>
    <s v="10-02-2021"/>
    <n v="0"/>
    <n v="0.04"/>
    <n v="49.44"/>
    <s v="USD"/>
    <x v="1"/>
  </r>
  <r>
    <x v="0"/>
    <s v="BPTH US Equity"/>
    <x v="0"/>
    <x v="0"/>
    <x v="0"/>
    <n v="0.39"/>
    <s v="10ATR"/>
    <x v="0"/>
    <n v="3"/>
    <n v="1.17"/>
    <n v="1200"/>
    <n v="1025.6400000000001"/>
    <n v="1025"/>
    <n v="20.190000000000001"/>
    <n v="19.02"/>
    <n v="19.87"/>
    <s v="10-02-2021"/>
    <s v="10-02-2021"/>
    <n v="0"/>
    <n v="-0.28000000000000003"/>
    <n v="-333.84"/>
    <s v="USD"/>
    <x v="0"/>
  </r>
  <r>
    <x v="0"/>
    <s v="BPTH US Equity"/>
    <x v="0"/>
    <x v="0"/>
    <x v="0"/>
    <n v="0.39"/>
    <s v="10ATR"/>
    <x v="1"/>
    <n v="3"/>
    <n v="1.17"/>
    <n v="1200"/>
    <n v="1025.6400000000001"/>
    <n v="1025"/>
    <n v="18.23"/>
    <n v="19.399999999999999"/>
    <n v="17.29"/>
    <s v="10-02-2021"/>
    <s v="10-02-2021"/>
    <n v="0"/>
    <n v="0.8"/>
    <n v="965.75"/>
    <s v="USD"/>
    <x v="1"/>
  </r>
  <r>
    <x v="0"/>
    <s v="BPTH US Equity"/>
    <x v="0"/>
    <x v="0"/>
    <x v="0"/>
    <n v="0.39"/>
    <s v="10ATR"/>
    <x v="1"/>
    <n v="3"/>
    <n v="1.17"/>
    <n v="1200"/>
    <n v="1025.6400000000001"/>
    <n v="1554"/>
    <n v="21.19"/>
    <n v="22.36"/>
    <n v="19.53"/>
    <s v="10-02-2021"/>
    <s v="10-02-2021"/>
    <n v="0"/>
    <n v="2.15"/>
    <n v="2579.64"/>
    <s v="USD"/>
    <x v="1"/>
  </r>
  <r>
    <x v="0"/>
    <s v="BPTH US Equity"/>
    <x v="0"/>
    <x v="0"/>
    <x v="0"/>
    <n v="1.74"/>
    <s v="AH+"/>
    <x v="0"/>
    <n v="2"/>
    <n v="3.48"/>
    <n v="1200"/>
    <n v="344.83"/>
    <n v="350"/>
    <n v="23.31"/>
    <n v="19.829999999999998"/>
    <n v="19.399999999999999"/>
    <s v="10-02-2021"/>
    <s v="10-02-2021"/>
    <n v="0"/>
    <n v="-1.1399999999999999"/>
    <n v="-1368.5"/>
    <s v="USD"/>
    <x v="0"/>
  </r>
  <r>
    <x v="0"/>
    <s v="CHCI US Equity"/>
    <x v="0"/>
    <x v="0"/>
    <x v="0"/>
    <n v="0.28000000000000003"/>
    <s v="10ATR"/>
    <x v="0"/>
    <n v="2"/>
    <n v="0.56999999999999995"/>
    <n v="1200"/>
    <n v="2118.0500000000002"/>
    <n v="1412"/>
    <n v="13"/>
    <n v="12.43"/>
    <n v="12.49"/>
    <s v="09-02-2021"/>
    <s v="09-02-2021"/>
    <n v="0"/>
    <n v="-0.61"/>
    <n v="-726.05"/>
    <s v="USD"/>
    <x v="0"/>
  </r>
  <r>
    <x v="0"/>
    <s v="CHCI US Equity"/>
    <x v="0"/>
    <x v="0"/>
    <x v="0"/>
    <n v="0.28000000000000003"/>
    <s v="10ATR"/>
    <x v="1"/>
    <n v="2"/>
    <n v="0.56000000000000005"/>
    <n v="1200"/>
    <n v="2142.86"/>
    <n v="1412"/>
    <n v="13.37"/>
    <n v="13.93"/>
    <n v="13.64"/>
    <s v="09-02-2021"/>
    <s v="09-02-2021"/>
    <n v="0"/>
    <n v="-0.32"/>
    <n v="-384.06"/>
    <s v="USD"/>
    <x v="0"/>
  </r>
  <r>
    <x v="0"/>
    <s v="KALV US Equity"/>
    <x v="0"/>
    <x v="0"/>
    <x v="0"/>
    <n v="1.05"/>
    <s v="10ATR"/>
    <x v="1"/>
    <n v="3"/>
    <n v="3.14"/>
    <n v="1200"/>
    <n v="382.15"/>
    <n v="382"/>
    <n v="35.99"/>
    <n v="39.130000000000003"/>
    <n v="40.51"/>
    <s v="09-02-2021"/>
    <s v="09-02-2021"/>
    <n v="0"/>
    <n v="-1.44"/>
    <n v="-1726.64"/>
    <s v="USD"/>
    <x v="0"/>
  </r>
  <r>
    <x v="0"/>
    <s v="KALV US Equity"/>
    <x v="0"/>
    <x v="0"/>
    <x v="0"/>
    <n v="1.05"/>
    <s v="10ATR"/>
    <x v="1"/>
    <n v="2"/>
    <n v="2.1"/>
    <n v="1200"/>
    <n v="571.42999999999995"/>
    <n v="573"/>
    <n v="40.799999999999997"/>
    <n v="42.9"/>
    <n v="37.869999999999997"/>
    <s v="09-02-2021"/>
    <s v="09-02-2021"/>
    <n v="0"/>
    <n v="1.4"/>
    <n v="1679.63"/>
    <s v="USD"/>
    <x v="1"/>
  </r>
  <r>
    <x v="0"/>
    <s v="CHCI US Equity"/>
    <x v="0"/>
    <x v="0"/>
    <x v="0"/>
    <n v="0.28000000000000003"/>
    <s v="10ATR"/>
    <x v="1"/>
    <n v="2"/>
    <n v="0.56000000000000005"/>
    <n v="1200"/>
    <n v="2142.86"/>
    <n v="2118"/>
    <n v="13.65"/>
    <n v="14.21"/>
    <n v="14.21"/>
    <s v="09-02-2021"/>
    <s v="09-02-2021"/>
    <n v="0"/>
    <n v="-0.99"/>
    <n v="-1184.3900000000001"/>
    <s v="USD"/>
    <x v="0"/>
  </r>
  <r>
    <x v="0"/>
    <s v="SNPR US Equity"/>
    <x v="0"/>
    <x v="0"/>
    <x v="0"/>
    <n v="0.78"/>
    <s v="AH+"/>
    <x v="0"/>
    <n v="1.5"/>
    <n v="1.17"/>
    <n v="1200"/>
    <n v="1025.6400000000001"/>
    <n v="767"/>
    <n v="17.309999999999999"/>
    <n v="16.14"/>
    <n v="16.18"/>
    <s v="08-02-2021"/>
    <s v="09-02-2021"/>
    <n v="1"/>
    <n v="-0.72"/>
    <n v="-862.49"/>
    <s v="USD"/>
    <x v="0"/>
  </r>
  <r>
    <x v="0"/>
    <s v="WPRT US Equity"/>
    <x v="0"/>
    <x v="0"/>
    <x v="0"/>
    <n v="0.63"/>
    <s v="10ATR"/>
    <x v="1"/>
    <n v="2"/>
    <n v="1.26"/>
    <n v="1200"/>
    <n v="952.38"/>
    <n v="954"/>
    <n v="12.5"/>
    <n v="13.76"/>
    <n v="11.93"/>
    <s v="08-02-2021"/>
    <s v="08-02-2021"/>
    <n v="0"/>
    <n v="0.46"/>
    <n v="546.92999999999995"/>
    <s v="USD"/>
    <x v="1"/>
  </r>
  <r>
    <x v="0"/>
    <s v="REI US Equity"/>
    <x v="0"/>
    <x v="0"/>
    <x v="0"/>
    <n v="0.17"/>
    <s v="10ATR"/>
    <x v="1"/>
    <n v="1"/>
    <n v="0.17"/>
    <n v="1200"/>
    <n v="7058.82"/>
    <n v="3550"/>
    <n v="2"/>
    <n v="2.17"/>
    <n v="2.29"/>
    <s v="08-02-2021"/>
    <s v="08-02-2021"/>
    <n v="0"/>
    <n v="-0.86"/>
    <n v="-1028.08"/>
    <s v="USD"/>
    <x v="0"/>
  </r>
  <r>
    <x v="0"/>
    <s v="NMRD US Equity"/>
    <x v="0"/>
    <x v="0"/>
    <x v="0"/>
    <n v="0.65"/>
    <s v="10ATR"/>
    <x v="1"/>
    <n v="2"/>
    <n v="1.3"/>
    <n v="1200"/>
    <n v="923.08"/>
    <n v="924"/>
    <n v="11"/>
    <n v="12.3"/>
    <n v="11.99"/>
    <s v="08-02-2021"/>
    <s v="08-02-2021"/>
    <n v="0"/>
    <n v="-0.76"/>
    <n v="-911.8"/>
    <s v="USD"/>
    <x v="0"/>
  </r>
  <r>
    <x v="0"/>
    <s v="CGIX US Equity"/>
    <x v="0"/>
    <x v="0"/>
    <x v="0"/>
    <n v="0.72"/>
    <s v="10ATR"/>
    <x v="0"/>
    <n v="2"/>
    <n v="1.44"/>
    <n v="1200"/>
    <n v="833.33"/>
    <n v="831"/>
    <n v="16.28"/>
    <n v="14.84"/>
    <n v="15.25"/>
    <s v="10-02-2021"/>
    <s v="10-02-2021"/>
    <n v="0"/>
    <n v="-0.71"/>
    <n v="-855.35"/>
    <s v="USD"/>
    <x v="0"/>
  </r>
  <r>
    <x v="0"/>
    <s v="CGIX US Equity"/>
    <x v="0"/>
    <x v="0"/>
    <x v="0"/>
    <n v="0.72"/>
    <s v="10ATR"/>
    <x v="0"/>
    <n v="3"/>
    <n v="2.16"/>
    <n v="1200"/>
    <n v="555.55999999999995"/>
    <n v="554"/>
    <n v="16.3"/>
    <n v="14.14"/>
    <n v="14.09"/>
    <s v="10-02-2021"/>
    <s v="10-02-2021"/>
    <n v="0"/>
    <n v="-1.02"/>
    <n v="-1225.1199999999999"/>
    <s v="USD"/>
    <x v="0"/>
  </r>
  <r>
    <x v="0"/>
    <s v="AAME US Equity"/>
    <x v="0"/>
    <x v="0"/>
    <x v="0"/>
    <n v="1.22"/>
    <s v="10ATR"/>
    <x v="1"/>
    <n v="1"/>
    <n v="1.22"/>
    <n v="1200"/>
    <n v="982.16"/>
    <n v="600"/>
    <n v="9.06"/>
    <n v="10.29"/>
    <n v="9.2899999999999991"/>
    <s v="05-02-2021"/>
    <s v="05-02-2021"/>
    <n v="0"/>
    <n v="-0.11"/>
    <n v="-137.4"/>
    <s v="USD"/>
    <x v="0"/>
  </r>
  <r>
    <x v="0"/>
    <s v="AAME US Equity"/>
    <x v="0"/>
    <x v="0"/>
    <x v="0"/>
    <n v="1.36"/>
    <s v="10ATR"/>
    <x v="1"/>
    <n v="1"/>
    <n v="1.36"/>
    <n v="1200"/>
    <n v="882.35"/>
    <n v="1529"/>
    <n v="9.51"/>
    <n v="10.87"/>
    <n v="9.59"/>
    <s v="05-02-2021"/>
    <s v="05-02-2021"/>
    <n v="0"/>
    <n v="-0.11"/>
    <n v="-132.87"/>
    <s v="USD"/>
    <x v="0"/>
  </r>
  <r>
    <x v="0"/>
    <s v="VCVC US Equity"/>
    <x v="0"/>
    <x v="0"/>
    <x v="0"/>
    <n v="0.33"/>
    <s v="10ATR"/>
    <x v="1"/>
    <n v="1"/>
    <n v="0.33"/>
    <n v="1200"/>
    <n v="3664.23"/>
    <n v="1526"/>
    <n v="16.350000000000001"/>
    <n v="16.68"/>
    <n v="15.71"/>
    <s v="03-02-2021"/>
    <s v="03-02-2021"/>
    <n v="0"/>
    <n v="0.81"/>
    <n v="977.1"/>
    <s v="USD"/>
    <x v="1"/>
  </r>
  <r>
    <x v="0"/>
    <s v="AAME US Equity"/>
    <x v="0"/>
    <x v="0"/>
    <x v="0"/>
    <n v="1.22"/>
    <s v="10ATR"/>
    <x v="1"/>
    <n v="1"/>
    <n v="1.22"/>
    <n v="1200"/>
    <n v="982.16"/>
    <n v="500"/>
    <n v="8.25"/>
    <n v="9.4700000000000006"/>
    <n v="9.83"/>
    <s v="05-02-2021"/>
    <s v="05-02-2021"/>
    <n v="0"/>
    <n v="-0.66"/>
    <n v="-790"/>
    <s v="USD"/>
    <x v="0"/>
  </r>
  <r>
    <x v="0"/>
    <s v="THTX US Equity"/>
    <x v="0"/>
    <x v="0"/>
    <x v="0"/>
    <n v="0.11"/>
    <s v="10ATR"/>
    <x v="1"/>
    <n v="2"/>
    <n v="0.22"/>
    <n v="1200"/>
    <n v="5338.08"/>
    <n v="5336"/>
    <n v="3.1"/>
    <n v="3.33"/>
    <n v="2.77"/>
    <s v="04-02-2021"/>
    <s v="04-02-2021"/>
    <n v="0"/>
    <n v="1.47"/>
    <n v="1761.41"/>
    <s v="USD"/>
    <x v="1"/>
  </r>
  <r>
    <x v="0"/>
    <s v="LAIX US Equity"/>
    <x v="0"/>
    <x v="0"/>
    <x v="0"/>
    <n v="0.32"/>
    <s v="10ATR"/>
    <x v="1"/>
    <n v="2"/>
    <n v="0.63"/>
    <n v="1200"/>
    <n v="1897.53"/>
    <n v="1684"/>
    <n v="9.25"/>
    <n v="9.8800000000000008"/>
    <n v="7.34"/>
    <s v="05-02-2021"/>
    <s v="05-02-2021"/>
    <n v="0"/>
    <n v="2.67"/>
    <n v="3207.35"/>
    <s v="USD"/>
    <x v="1"/>
  </r>
  <r>
    <x v="0"/>
    <s v="ACIC US Equity"/>
    <x v="0"/>
    <x v="0"/>
    <x v="0"/>
    <n v="0.41"/>
    <s v="10ATR"/>
    <x v="1"/>
    <n v="2"/>
    <n v="0.82"/>
    <n v="1200"/>
    <n v="1463.41"/>
    <n v="1472"/>
    <n v="15.18"/>
    <n v="16"/>
    <n v="13.93"/>
    <s v="10-02-2021"/>
    <s v="10-02-2021"/>
    <n v="0"/>
    <n v="1.53"/>
    <n v="1840"/>
    <s v="USD"/>
    <x v="1"/>
  </r>
  <r>
    <x v="0"/>
    <s v="HOL US Equity"/>
    <x v="0"/>
    <x v="0"/>
    <x v="0"/>
    <n v="0.24"/>
    <s v="10ATR"/>
    <x v="1"/>
    <n v="2"/>
    <n v="0.49"/>
    <n v="1000"/>
    <n v="2057.61"/>
    <n v="2057"/>
    <n v="15.49"/>
    <n v="15.98"/>
    <n v="14.55"/>
    <s v="02-02-2021"/>
    <s v="02-02-2021"/>
    <n v="0"/>
    <n v="1.94"/>
    <n v="1935.64"/>
    <s v="USD"/>
    <x v="1"/>
  </r>
  <r>
    <x v="0"/>
    <s v="ATVI US Equity"/>
    <x v="0"/>
    <x v="0"/>
    <x v="0"/>
    <n v="2.2000000000000002"/>
    <s v="QR+(recon)"/>
    <x v="1"/>
    <n v="1"/>
    <n v="2.2000000000000002"/>
    <n v="1200"/>
    <n v="544.71"/>
    <n v="272"/>
    <n v="100.51"/>
    <n v="102.71"/>
    <n v="102.86"/>
    <s v="05-02-2021"/>
    <s v="05-02-2021"/>
    <n v="0"/>
    <n v="-0.53"/>
    <n v="-637.95000000000005"/>
    <s v="USD"/>
    <x v="0"/>
  </r>
  <r>
    <x v="0"/>
    <s v="JG US Equity"/>
    <x v="0"/>
    <x v="0"/>
    <x v="0"/>
    <n v="0.26"/>
    <s v="10ATR"/>
    <x v="1"/>
    <n v="2"/>
    <n v="0.53"/>
    <n v="1200"/>
    <n v="2264.2399999999998"/>
    <n v="2281"/>
    <n v="10.71"/>
    <n v="11.24"/>
    <n v="9.9700000000000006"/>
    <s v="05-02-2021"/>
    <s v="05-02-2021"/>
    <n v="0"/>
    <n v="1.39"/>
    <n v="1672.43"/>
    <s v="USD"/>
    <x v="1"/>
  </r>
  <r>
    <x v="0"/>
    <s v="BSQR US Equity"/>
    <x v="0"/>
    <x v="0"/>
    <x v="0"/>
    <n v="0.66"/>
    <s v="10ATR"/>
    <x v="1"/>
    <n v="1.5"/>
    <n v="0.99"/>
    <n v="1200"/>
    <n v="1210.29"/>
    <n v="605"/>
    <n v="6.15"/>
    <n v="7.15"/>
    <n v="7.19"/>
    <s v="05-02-2021"/>
    <s v="05-02-2021"/>
    <n v="0"/>
    <n v="-0.52"/>
    <n v="-628.9"/>
    <s v="USD"/>
    <x v="0"/>
  </r>
  <r>
    <x v="0"/>
    <s v="SCKT US Equity"/>
    <x v="0"/>
    <x v="0"/>
    <x v="0"/>
    <n v="0.24"/>
    <s v="10ATR"/>
    <x v="1"/>
    <n v="2"/>
    <n v="0.48"/>
    <n v="1200"/>
    <n v="2500"/>
    <n v="2452"/>
    <n v="11.58"/>
    <n v="12.06"/>
    <n v="11.78"/>
    <s v="16-02-2021"/>
    <s v="16-02-2021"/>
    <n v="0"/>
    <n v="-0.4"/>
    <n v="-484.27"/>
    <s v="USD"/>
    <x v="0"/>
  </r>
  <r>
    <x v="0"/>
    <s v="SCKT US Equity"/>
    <x v="0"/>
    <x v="0"/>
    <x v="0"/>
    <n v="0.24"/>
    <s v="10ATR"/>
    <x v="1"/>
    <n v="2"/>
    <n v="0.49"/>
    <n v="1200"/>
    <n v="2452.88"/>
    <n v="2452"/>
    <n v="10.16"/>
    <n v="10.65"/>
    <n v="10.97"/>
    <s v="16-02-2021"/>
    <s v="16-02-2021"/>
    <n v="0"/>
    <n v="-1.66"/>
    <n v="-1996.42"/>
    <s v="USD"/>
    <x v="0"/>
  </r>
  <r>
    <x v="0"/>
    <s v="SCKT US Equity"/>
    <x v="0"/>
    <x v="0"/>
    <x v="0"/>
    <n v="0.25"/>
    <s v="10ATR"/>
    <x v="1"/>
    <n v="2"/>
    <n v="0.49"/>
    <n v="1200"/>
    <n v="2432.9899999999998"/>
    <n v="2452"/>
    <n v="10.38"/>
    <n v="10.88"/>
    <n v="11.01"/>
    <s v="16-02-2021"/>
    <s v="16-02-2021"/>
    <n v="0"/>
    <n v="-1.28"/>
    <n v="-1537.4"/>
    <s v="USD"/>
    <x v="0"/>
  </r>
  <r>
    <x v="0"/>
    <s v="EBAY US Equity"/>
    <x v="0"/>
    <x v="0"/>
    <x v="0"/>
    <n v="1.94"/>
    <s v="QR+(recon)"/>
    <x v="1"/>
    <n v="1"/>
    <n v="1.94"/>
    <n v="1200"/>
    <n v="619.51"/>
    <n v="309"/>
    <n v="63.99"/>
    <n v="65.930000000000007"/>
    <n v="61.7"/>
    <s v="04-02-2021"/>
    <s v="04-02-2021"/>
    <n v="0"/>
    <n v="0.59"/>
    <n v="707.8"/>
    <s v="USD"/>
    <x v="1"/>
  </r>
  <r>
    <x v="0"/>
    <s v="HOL US Equity"/>
    <x v="0"/>
    <x v="0"/>
    <x v="0"/>
    <n v="0.24"/>
    <s v="mistake"/>
    <x v="0"/>
    <n v="2"/>
    <n v="0.49"/>
    <n v="1200"/>
    <n v="2469.14"/>
    <n v="2057"/>
    <n v="15.49"/>
    <n v="15"/>
    <n v="17.28"/>
    <s v="02-02-2021"/>
    <s v="03-02-2021"/>
    <n v="1"/>
    <n v="3.07"/>
    <n v="3683.06"/>
    <s v="USD"/>
    <x v="1"/>
  </r>
  <r>
    <x v="0"/>
    <s v="ACIU US Equity"/>
    <x v="0"/>
    <x v="0"/>
    <x v="0"/>
    <n v="0.77"/>
    <s v="10ATR"/>
    <x v="1"/>
    <n v="2"/>
    <n v="1.53"/>
    <n v="1200"/>
    <n v="782.06"/>
    <n v="782"/>
    <n v="11.66"/>
    <n v="13.19"/>
    <n v="8.6300000000000008"/>
    <s v="10-02-2021"/>
    <s v="10-02-2021"/>
    <n v="0"/>
    <n v="1.97"/>
    <n v="2369.62"/>
    <s v="USD"/>
    <x v="1"/>
  </r>
  <r>
    <x v="0"/>
    <s v="AKER US Equity"/>
    <x v="0"/>
    <x v="0"/>
    <x v="0"/>
    <n v="0.31"/>
    <s v="10ATR"/>
    <x v="1"/>
    <n v="2"/>
    <n v="0.62"/>
    <n v="1200"/>
    <n v="1935.48"/>
    <n v="1964"/>
    <n v="4.5"/>
    <n v="5.12"/>
    <n v="3.88"/>
    <s v="10-02-2021"/>
    <s v="10-02-2021"/>
    <n v="0"/>
    <n v="1.01"/>
    <n v="1215.52"/>
    <s v="USD"/>
    <x v="1"/>
  </r>
  <r>
    <x v="0"/>
    <s v="KALV US Equity"/>
    <x v="0"/>
    <x v="0"/>
    <x v="0"/>
    <n v="1.05"/>
    <s v="10ATR"/>
    <x v="1"/>
    <n v="2"/>
    <n v="2.1"/>
    <n v="1200"/>
    <n v="571.42999999999995"/>
    <n v="573"/>
    <n v="40.33"/>
    <n v="42.43"/>
    <n v="33.21"/>
    <s v="09-02-2021"/>
    <s v="09-02-2021"/>
    <n v="0"/>
    <n v="3.4"/>
    <n v="4082.28"/>
    <s v="USD"/>
    <x v="1"/>
  </r>
  <r>
    <x v="0"/>
    <s v="ALJJ US Equity"/>
    <x v="0"/>
    <x v="0"/>
    <x v="0"/>
    <n v="0.22"/>
    <s v="10ATR"/>
    <x v="1"/>
    <n v="1"/>
    <n v="0.22"/>
    <n v="1200"/>
    <n v="5479.45"/>
    <n v="1826"/>
    <n v="2.11"/>
    <n v="2.33"/>
    <n v="1.87"/>
    <s v="16-02-2021"/>
    <s v="16-02-2021"/>
    <n v="0"/>
    <n v="0.37"/>
    <n v="438.24"/>
    <s v="USD"/>
    <x v="1"/>
  </r>
  <r>
    <x v="0"/>
    <s v="KALV US Equity"/>
    <x v="0"/>
    <x v="0"/>
    <x v="0"/>
    <n v="1.04"/>
    <s v="10ATR"/>
    <x v="0"/>
    <n v="3"/>
    <n v="3.12"/>
    <n v="1200"/>
    <n v="384.62"/>
    <n v="382"/>
    <n v="43.75"/>
    <n v="40.630000000000003"/>
    <n v="40.53"/>
    <s v="09-02-2021"/>
    <s v="09-02-2021"/>
    <n v="0"/>
    <n v="-1.03"/>
    <n v="-1231.3399999999999"/>
    <s v="USD"/>
    <x v="0"/>
  </r>
  <r>
    <x v="0"/>
    <s v="SAVA US Equity"/>
    <x v="0"/>
    <x v="0"/>
    <x v="0"/>
    <n v="11.61"/>
    <s v="10ATR"/>
    <x v="1"/>
    <n v="4"/>
    <n v="46.45"/>
    <n v="1200"/>
    <n v="25.83"/>
    <n v="43"/>
    <n v="100.99"/>
    <n v="147.44"/>
    <n v="115.68"/>
    <s v="04-02-2021"/>
    <s v="04-02-2021"/>
    <n v="0"/>
    <n v="-0.53"/>
    <n v="-631.79999999999995"/>
    <s v="USD"/>
    <x v="0"/>
  </r>
  <r>
    <x v="0"/>
    <s v="AVXL US Equity"/>
    <x v="0"/>
    <x v="0"/>
    <x v="0"/>
    <n v="0.84"/>
    <s v="10ATR"/>
    <x v="1"/>
    <n v="2"/>
    <n v="1.68"/>
    <n v="1200"/>
    <n v="714.97"/>
    <n v="722"/>
    <n v="20"/>
    <n v="21.68"/>
    <n v="20.48"/>
    <s v="04-02-2021"/>
    <s v="04-02-2021"/>
    <n v="0"/>
    <n v="-0.28999999999999998"/>
    <n v="-349.01"/>
    <s v="USD"/>
    <x v="0"/>
  </r>
  <r>
    <x v="0"/>
    <s v="AAME US Equity"/>
    <x v="0"/>
    <x v="0"/>
    <x v="0"/>
    <n v="0.14000000000000001"/>
    <s v="10ATR"/>
    <x v="1"/>
    <n v="2"/>
    <n v="0.27"/>
    <n v="1200"/>
    <n v="4411.76"/>
    <n v="4593"/>
    <n v="3.71"/>
    <n v="3.98"/>
    <n v="4.04"/>
    <s v="05-02-2021"/>
    <s v="05-02-2021"/>
    <n v="0"/>
    <n v="-1.26"/>
    <n v="-1515.69"/>
    <s v="USD"/>
    <x v="0"/>
  </r>
  <r>
    <x v="0"/>
    <s v="BBIG US Equity"/>
    <x v="0"/>
    <x v="0"/>
    <x v="0"/>
    <n v="0.35"/>
    <s v="AH+"/>
    <x v="0"/>
    <n v="3"/>
    <n v="1.06"/>
    <n v="2500"/>
    <n v="2362.06"/>
    <n v="2362"/>
    <n v="4.9400000000000004"/>
    <n v="3.88"/>
    <n v="3.58"/>
    <s v="23-02-2021"/>
    <s v="23-02-2021"/>
    <n v="0"/>
    <n v="-1.28"/>
    <n v="-3209.01"/>
    <s v="USD"/>
    <x v="0"/>
  </r>
  <r>
    <x v="0"/>
    <s v="GLXY CN Equity"/>
    <x v="0"/>
    <x v="1"/>
    <x v="1"/>
    <n v="1.06"/>
    <s v="SEC+"/>
    <x v="0"/>
    <n v="2"/>
    <n v="2.13"/>
    <n v="6000"/>
    <n v="2819.55"/>
    <n v="3000"/>
    <n v="11.01"/>
    <n v="8.8800000000000008"/>
    <n v="16.600000000000001"/>
    <s v="03-02-2021"/>
    <s v="23-02-2021"/>
    <n v="20"/>
    <n v="2.8"/>
    <n v="16790.099999999999"/>
    <s v="CAD"/>
    <x v="1"/>
  </r>
  <r>
    <x v="0"/>
    <s v="YOLO US Equity"/>
    <x v="0"/>
    <x v="0"/>
    <x v="0"/>
    <n v="0.86"/>
    <s v="AH+"/>
    <x v="0"/>
    <n v="1"/>
    <n v="0.86"/>
    <n v="2000"/>
    <n v="2314.84"/>
    <n v="2300"/>
    <n v="21.15"/>
    <n v="20.29"/>
    <n v="25.04"/>
    <s v="28-01-2021"/>
    <s v="23-02-2021"/>
    <n v="26"/>
    <n v="4.47"/>
    <n v="8947"/>
    <s v="USD"/>
    <x v="1"/>
  </r>
  <r>
    <x v="0"/>
    <s v="MSOS US Equity"/>
    <x v="0"/>
    <x v="0"/>
    <x v="0"/>
    <n v="0.98"/>
    <s v="AH+"/>
    <x v="0"/>
    <n v="3"/>
    <n v="2.94"/>
    <n v="2500"/>
    <n v="850.34"/>
    <n v="850"/>
    <n v="36.869999999999997"/>
    <n v="33.93"/>
    <n v="48.58"/>
    <s v="04-01-2021"/>
    <s v="23-02-2021"/>
    <n v="50"/>
    <n v="3.98"/>
    <n v="9954.44"/>
    <s v="USD"/>
    <x v="1"/>
  </r>
  <r>
    <x v="0"/>
    <s v="PSYK CN Equity"/>
    <x v="0"/>
    <x v="1"/>
    <x v="1"/>
    <n v="0.55000000000000004"/>
    <s v="reduce"/>
    <x v="0"/>
    <n v="2.5"/>
    <n v="1.38"/>
    <n v="3200"/>
    <n v="2327.27"/>
    <n v="2500"/>
    <n v="12.08"/>
    <n v="10.71"/>
    <n v="9.86"/>
    <s v="16-02-2021"/>
    <s v="23-02-2021"/>
    <n v="7"/>
    <n v="-1.73"/>
    <n v="-5545"/>
    <s v="CAD"/>
    <x v="0"/>
  </r>
  <r>
    <x v="0"/>
    <s v="ANET US Equity"/>
    <x v="0"/>
    <x v="0"/>
    <x v="0"/>
    <n v="6.73"/>
    <s v="QR+"/>
    <x v="0"/>
    <n v="2"/>
    <n v="13.47"/>
    <n v="2500"/>
    <n v="185.61"/>
    <n v="186"/>
    <n v="318"/>
    <n v="304.52999999999997"/>
    <n v="272.83"/>
    <s v="19-02-2021"/>
    <s v="23-02-2021"/>
    <n v="4"/>
    <n v="-3.36"/>
    <n v="-8402.35"/>
    <s v="USD"/>
    <x v="0"/>
  </r>
  <r>
    <x v="0"/>
    <s v="IPOE US Equity"/>
    <x v="0"/>
    <x v="0"/>
    <x v="0"/>
    <n v="2.2400000000000002"/>
    <s v="AH+"/>
    <x v="0"/>
    <n v="1.5"/>
    <n v="3.36"/>
    <n v="2500"/>
    <n v="744.38"/>
    <n v="744"/>
    <n v="22.5"/>
    <n v="19.14"/>
    <n v="18.399999999999999"/>
    <s v="19-01-2021"/>
    <s v="23-02-2021"/>
    <n v="35"/>
    <n v="-1.22"/>
    <n v="-3050.4"/>
    <s v="USD"/>
    <x v="0"/>
  </r>
  <r>
    <x v="0"/>
    <s v="IPOE US Equity"/>
    <x v="0"/>
    <x v="0"/>
    <x v="0"/>
    <n v="2.84"/>
    <s v="x2"/>
    <x v="0"/>
    <n v="1"/>
    <n v="2.84"/>
    <n v="2000"/>
    <n v="704.23"/>
    <n v="704"/>
    <n v="27.09"/>
    <n v="24.25"/>
    <n v="18.399999999999999"/>
    <s v="01-02-2021"/>
    <s v="23-02-2021"/>
    <n v="22"/>
    <n v="-3.06"/>
    <n v="-6114.73"/>
    <s v="USD"/>
    <x v="0"/>
  </r>
  <r>
    <x v="0"/>
    <s v="BLMN US Equity"/>
    <x v="0"/>
    <x v="0"/>
    <x v="0"/>
    <n v="0.98"/>
    <s v="mistake"/>
    <x v="0"/>
    <n v="2"/>
    <n v="1.96"/>
    <n v="2500"/>
    <n v="1274.8599999999999"/>
    <n v="300"/>
    <n v="24.15"/>
    <n v="22.19"/>
    <n v="24.74"/>
    <s v="18-02-2021"/>
    <s v="19-02-2021"/>
    <n v="1"/>
    <n v="7.0000000000000007E-2"/>
    <n v="177"/>
    <s v="USD"/>
    <x v="1"/>
  </r>
  <r>
    <x v="0"/>
    <s v="BABA US Equity"/>
    <x v="0"/>
    <x v="0"/>
    <x v="0"/>
    <n v="10.1"/>
    <s v="AH+"/>
    <x v="0"/>
    <n v="2"/>
    <n v="20.2"/>
    <n v="2500"/>
    <n v="123.76"/>
    <n v="123"/>
    <n v="243.46"/>
    <n v="223.26"/>
    <n v="264.51"/>
    <s v="16-01-2021"/>
    <s v="18-02-2021"/>
    <n v="33"/>
    <n v="1.04"/>
    <n v="2589.15"/>
    <s v="USD"/>
    <x v="1"/>
  </r>
  <r>
    <x v="0"/>
    <s v="BLMN US Equity"/>
    <x v="0"/>
    <x v="0"/>
    <x v="0"/>
    <n v="0.73"/>
    <s v="GS_puts"/>
    <x v="1"/>
    <n v="2"/>
    <n v="1.45"/>
    <n v="2500"/>
    <n v="1722.97"/>
    <n v="2000"/>
    <n v="23.16"/>
    <n v="24.61"/>
    <n v="24.06"/>
    <s v="12-02-2021"/>
    <s v="18-02-2021"/>
    <n v="6"/>
    <n v="-0.72"/>
    <n v="-1797"/>
    <s v="USD"/>
    <x v="0"/>
  </r>
  <r>
    <x v="0"/>
    <s v="FUTU US Equity"/>
    <x v="0"/>
    <x v="0"/>
    <x v="0"/>
    <n v="17.07"/>
    <s v="AH+"/>
    <x v="0"/>
    <n v="2"/>
    <n v="34.130000000000003"/>
    <n v="2000"/>
    <n v="58.59"/>
    <n v="59"/>
    <n v="150.28"/>
    <n v="116.15"/>
    <n v="171.81"/>
    <s v="09-02-2021"/>
    <s v="18-02-2021"/>
    <n v="9"/>
    <n v="0.64"/>
    <n v="1270.03"/>
    <s v="USD"/>
    <x v="1"/>
  </r>
  <r>
    <x v="0"/>
    <s v="NFLX US Equity"/>
    <x v="0"/>
    <x v="0"/>
    <x v="0"/>
    <n v="14.63"/>
    <s v="QR++"/>
    <x v="0"/>
    <n v="2"/>
    <n v="29.25"/>
    <n v="2500"/>
    <n v="85.47"/>
    <n v="86"/>
    <n v="572.37"/>
    <n v="543.12"/>
    <n v="548.22"/>
    <s v="20-01-2021"/>
    <s v="18-02-2021"/>
    <n v="29"/>
    <n v="-0.83"/>
    <n v="-2076.9"/>
    <s v="USD"/>
    <x v="0"/>
  </r>
  <r>
    <x v="0"/>
    <s v="CLOV US Equity"/>
    <x v="0"/>
    <x v="0"/>
    <x v="0"/>
    <n v="1.36"/>
    <s v="BR+(citi)"/>
    <x v="0"/>
    <n v="1"/>
    <n v="1.36"/>
    <n v="2000"/>
    <n v="1474.93"/>
    <n v="1500"/>
    <n v="14.31"/>
    <n v="12.95"/>
    <n v="11.32"/>
    <s v="02-02-2021"/>
    <s v="17-02-2021"/>
    <n v="15"/>
    <n v="-2.2400000000000002"/>
    <n v="-4485"/>
    <s v="USD"/>
    <x v="0"/>
  </r>
  <r>
    <x v="0"/>
    <s v="MA US Equity"/>
    <x v="0"/>
    <x v="0"/>
    <x v="0"/>
    <n v="8.9"/>
    <s v="2dt"/>
    <x v="0"/>
    <n v="2"/>
    <n v="17.8"/>
    <n v="2500"/>
    <n v="140.41999999999999"/>
    <n v="140"/>
    <n v="341.33"/>
    <n v="323.52999999999997"/>
    <n v="337.33"/>
    <s v="12-02-2021"/>
    <s v="17-02-2021"/>
    <n v="5"/>
    <n v="-0.22"/>
    <n v="-560"/>
    <s v="USD"/>
    <x v="0"/>
  </r>
  <r>
    <x v="0"/>
    <s v="SLV US Equity"/>
    <x v="0"/>
    <x v="0"/>
    <x v="0"/>
    <n v="0.93"/>
    <s v="SEC+"/>
    <x v="0"/>
    <n v="2"/>
    <n v="1.86"/>
    <n v="2500"/>
    <n v="1341.2"/>
    <n v="1341"/>
    <n v="26.69"/>
    <n v="24.83"/>
    <n v="25.4"/>
    <s v="01-02-2021"/>
    <s v="17-02-2021"/>
    <n v="16"/>
    <n v="-0.69"/>
    <n v="-1734.85"/>
    <s v="USD"/>
    <x v="0"/>
  </r>
  <r>
    <x v="0"/>
    <s v="GSX US Equity"/>
    <x v="0"/>
    <x v="0"/>
    <x v="0"/>
    <n v="18.579999999999998"/>
    <s v="TA"/>
    <x v="1"/>
    <n v="3"/>
    <n v="55.74"/>
    <n v="5000"/>
    <n v="89.7"/>
    <n v="89"/>
    <n v="97.01"/>
    <n v="152.75"/>
    <n v="108"/>
    <s v="01-02-2021"/>
    <s v="17-02-2021"/>
    <n v="16"/>
    <n v="-0.2"/>
    <n v="-978.11"/>
    <s v="USD"/>
    <x v="0"/>
  </r>
  <r>
    <x v="0"/>
    <s v="PINS US Equity"/>
    <x v="0"/>
    <x v="0"/>
    <x v="0"/>
    <n v="4.4800000000000004"/>
    <s v="TD-Sequital"/>
    <x v="1"/>
    <n v="3"/>
    <n v="13.45"/>
    <n v="2500"/>
    <n v="185.89"/>
    <n v="186"/>
    <n v="86.57"/>
    <n v="100.02"/>
    <n v="89.15"/>
    <s v="12-02-2021"/>
    <s v="16-02-2021"/>
    <n v="4"/>
    <n v="-0.19"/>
    <n v="-479.88"/>
    <s v="USD"/>
    <x v="0"/>
  </r>
  <r>
    <x v="0"/>
    <s v="DIS US Equity"/>
    <x v="0"/>
    <x v="0"/>
    <x v="0"/>
    <n v="5.07"/>
    <s v="QR+"/>
    <x v="1"/>
    <n v="2"/>
    <n v="10.14"/>
    <n v="2000"/>
    <n v="197.26"/>
    <n v="200"/>
    <n v="193.12"/>
    <n v="203.26"/>
    <n v="187.09"/>
    <s v="12-02-2021"/>
    <s v="16-02-2021"/>
    <n v="4"/>
    <n v="0.6"/>
    <n v="1206"/>
    <s v="USD"/>
    <x v="1"/>
  </r>
  <r>
    <x v="0"/>
    <s v="ASYS US Equity"/>
    <x v="0"/>
    <x v="0"/>
    <x v="0"/>
    <n v="0.39"/>
    <s v="QR+(recon)"/>
    <x v="1"/>
    <n v="2"/>
    <n v="0.77"/>
    <n v="2500"/>
    <n v="3238.34"/>
    <n v="3200"/>
    <n v="10.119999999999999"/>
    <n v="10.89"/>
    <n v="10.81"/>
    <s v="12-02-2021"/>
    <s v="12-02-2021"/>
    <n v="0"/>
    <n v="-0.89"/>
    <n v="-2212.8000000000002"/>
    <s v="USD"/>
    <x v="0"/>
  </r>
  <r>
    <x v="0"/>
    <s v="ATVI US Equity"/>
    <x v="0"/>
    <x v="0"/>
    <x v="0"/>
    <n v="2.1800000000000002"/>
    <s v="CIR"/>
    <x v="0"/>
    <n v="2"/>
    <n v="4.3600000000000003"/>
    <n v="2500"/>
    <n v="572.87"/>
    <n v="573"/>
    <n v="93.69"/>
    <n v="89.32"/>
    <n v="98.43"/>
    <s v="02-02-2021"/>
    <s v="05-02-2021"/>
    <n v="3"/>
    <n v="1.0900000000000001"/>
    <n v="2716.08"/>
    <s v="USD"/>
    <x v="1"/>
  </r>
  <r>
    <x v="0"/>
    <s v="AG US Equity"/>
    <x v="0"/>
    <x v="0"/>
    <x v="0"/>
    <n v="1.97"/>
    <s v="TA"/>
    <x v="1"/>
    <n v="2"/>
    <n v="3.94"/>
    <n v="2000"/>
    <n v="507.1"/>
    <n v="507"/>
    <n v="21.47"/>
    <n v="25.42"/>
    <n v="16.87"/>
    <s v="01-02-2021"/>
    <s v="03-02-2021"/>
    <n v="2"/>
    <n v="1.17"/>
    <n v="2333.21"/>
    <s v="USD"/>
    <x v="1"/>
  </r>
  <r>
    <x v="0"/>
    <s v="MU US Equity"/>
    <x v="0"/>
    <x v="0"/>
    <x v="0"/>
    <n v="2.2999999999999998"/>
    <s v="CIR(GS)"/>
    <x v="0"/>
    <n v="2"/>
    <n v="4.5999999999999996"/>
    <n v="2500"/>
    <n v="543.48"/>
    <n v="543"/>
    <n v="78.06"/>
    <n v="73.459999999999994"/>
    <n v="81.62"/>
    <s v="07-01-2021"/>
    <s v="02-02-2021"/>
    <n v="26"/>
    <n v="0.77"/>
    <n v="1933.08"/>
    <s v="USD"/>
    <x v="1"/>
  </r>
  <r>
    <x v="0"/>
    <s v="SPY US Equity"/>
    <x v="0"/>
    <x v="0"/>
    <x v="0"/>
    <n v="5.13"/>
    <s v="hedge"/>
    <x v="1"/>
    <n v="2"/>
    <n v="10.25"/>
    <n v="3000"/>
    <n v="292.68"/>
    <n v="293"/>
    <n v="375.51"/>
    <n v="385.76"/>
    <n v="381.5"/>
    <s v="15-01-2021"/>
    <s v="02-02-2021"/>
    <n v="18"/>
    <n v="-0.59"/>
    <n v="-1755.07"/>
    <s v="USD"/>
    <x v="0"/>
  </r>
  <r>
    <x v="0"/>
    <s v="AYA CN Equity"/>
    <x v="0"/>
    <x v="1"/>
    <x v="1"/>
    <n v="0.3"/>
    <s v="AH-"/>
    <x v="1"/>
    <n v="2"/>
    <n v="0.6"/>
    <n v="2700"/>
    <n v="4515.05"/>
    <n v="4500"/>
    <n v="4.51"/>
    <n v="5.1100000000000003"/>
    <n v="4.4800000000000004"/>
    <s v="02-02-2021"/>
    <s v="02-02-2021"/>
    <n v="0"/>
    <n v="0.05"/>
    <n v="135"/>
    <s v="CAD"/>
    <x v="1"/>
  </r>
  <r>
    <x v="0"/>
    <s v="ROK US Equity"/>
    <x v="0"/>
    <x v="0"/>
    <x v="0"/>
    <n v="6.13"/>
    <s v="QR-"/>
    <x v="1"/>
    <n v="2"/>
    <n v="12.26"/>
    <n v="2500"/>
    <n v="203.92"/>
    <n v="206"/>
    <n v="255.49"/>
    <n v="267.75"/>
    <n v="252.52"/>
    <s v="26-01-2021"/>
    <s v="02-02-2021"/>
    <n v="7"/>
    <n v="0.24"/>
    <n v="611.82000000000005"/>
    <s v="USD"/>
    <x v="1"/>
  </r>
  <r>
    <x v="0"/>
    <s v="PLTR US Equity"/>
    <x v="0"/>
    <x v="0"/>
    <x v="0"/>
    <n v="4.37"/>
    <s v="TA"/>
    <x v="0"/>
    <n v="1"/>
    <n v="4.37"/>
    <n v="2500"/>
    <n v="572.61"/>
    <n v="572"/>
    <n v="34"/>
    <n v="29.63"/>
    <n v="31.02"/>
    <s v="28-01-2021"/>
    <s v="02-02-2021"/>
    <n v="5"/>
    <n v="-0.68"/>
    <n v="-1704.56"/>
    <s v="USD"/>
    <x v="0"/>
  </r>
  <r>
    <x v="0"/>
    <s v="AG US Equity"/>
    <x v="0"/>
    <x v="0"/>
    <x v="0"/>
    <n v="1.47"/>
    <s v="SEC+"/>
    <x v="0"/>
    <n v="3"/>
    <n v="4.41"/>
    <n v="2000"/>
    <n v="453.51"/>
    <n v="500"/>
    <n v="23.59"/>
    <n v="19.18"/>
    <n v="21.42"/>
    <s v="01-02-2021"/>
    <s v="01-12-2021"/>
    <n v="303"/>
    <n v="-0.54"/>
    <n v="-1087.25"/>
    <s v="USD"/>
    <x v="0"/>
  </r>
  <r>
    <x v="0"/>
    <s v="PYPL US Equity"/>
    <x v="0"/>
    <x v="0"/>
    <x v="0"/>
    <n v="11.44"/>
    <s v="QR+"/>
    <x v="0"/>
    <n v="2"/>
    <n v="22.87"/>
    <n v="2500"/>
    <n v="109.29"/>
    <n v="109"/>
    <n v="267.76"/>
    <n v="244.89"/>
    <n v="285.02999999999997"/>
    <s v="04-02-2021"/>
    <s v="11-02-2021"/>
    <n v="7"/>
    <n v="0.75"/>
    <n v="1881.97"/>
    <s v="USD"/>
    <x v="1"/>
  </r>
  <r>
    <x v="0"/>
    <s v="SHOP US Equity"/>
    <x v="0"/>
    <x v="0"/>
    <x v="0"/>
    <n v="55.71"/>
    <s v="BR+(vec)"/>
    <x v="0"/>
    <n v="2"/>
    <n v="111.43"/>
    <n v="3000"/>
    <n v="26.92"/>
    <n v="27"/>
    <n v="1235.3499999999999"/>
    <n v="1123.92"/>
    <n v="1463.31"/>
    <s v="03-02-2021"/>
    <s v="11-02-2021"/>
    <n v="8"/>
    <n v="2.0499999999999998"/>
    <n v="6154.92"/>
    <s v="USD"/>
    <x v="1"/>
  </r>
  <r>
    <x v="0"/>
    <s v="UPS US Equity"/>
    <x v="0"/>
    <x v="0"/>
    <x v="0"/>
    <n v="3.69"/>
    <s v="2dt"/>
    <x v="0"/>
    <n v="1.5"/>
    <n v="5.54"/>
    <n v="2500"/>
    <n v="451.18"/>
    <n v="451"/>
    <n v="160.83000000000001"/>
    <n v="155.29"/>
    <n v="163.44999999999999"/>
    <s v="03-02-2021"/>
    <s v="11-02-2021"/>
    <n v="8"/>
    <n v="0.47"/>
    <n v="1181.6199999999999"/>
    <s v="USD"/>
    <x v="1"/>
  </r>
  <r>
    <x v="0"/>
    <s v="SFTBY US Equity"/>
    <x v="0"/>
    <x v="0"/>
    <x v="0"/>
    <n v="1.23"/>
    <s v="AH+"/>
    <x v="0"/>
    <n v="2"/>
    <n v="2.46"/>
    <n v="3000"/>
    <n v="1219.51"/>
    <n v="1219"/>
    <n v="40.4"/>
    <n v="37.94"/>
    <n v="47.4"/>
    <s v="28-01-2021"/>
    <s v="11-02-2021"/>
    <n v="14"/>
    <n v="2.84"/>
    <n v="8533.3700000000008"/>
    <s v="USD"/>
    <x v="1"/>
  </r>
  <r>
    <x v="0"/>
    <s v="TSLA US Equity"/>
    <x v="0"/>
    <x v="0"/>
    <x v="0"/>
    <n v="40.72"/>
    <s v="AH+"/>
    <x v="0"/>
    <n v="1.5"/>
    <n v="61.08"/>
    <n v="3000"/>
    <n v="49.12"/>
    <n v="50"/>
    <n v="863"/>
    <n v="801.92"/>
    <n v="811.66"/>
    <s v="08-02-2021"/>
    <s v="11-02-2021"/>
    <n v="3"/>
    <n v="-0.86"/>
    <n v="-2567"/>
    <s v="USD"/>
    <x v="0"/>
  </r>
  <r>
    <x v="0"/>
    <s v="AAPL US Equity"/>
    <x v="0"/>
    <x v="0"/>
    <x v="0"/>
    <n v="4.16"/>
    <s v="QR+"/>
    <x v="0"/>
    <n v="1"/>
    <n v="4.16"/>
    <n v="2000"/>
    <n v="480.35"/>
    <n v="500"/>
    <n v="139.53"/>
    <n v="135.37"/>
    <n v="130.55000000000001"/>
    <s v="28-01-2021"/>
    <s v="17-02-2021"/>
    <n v="20"/>
    <n v="-2.25"/>
    <n v="-4492.3"/>
    <s v="USD"/>
    <x v="0"/>
  </r>
  <r>
    <x v="0"/>
    <s v="AMD US Equity"/>
    <x v="0"/>
    <x v="0"/>
    <x v="0"/>
    <n v="3.41"/>
    <s v="QR+"/>
    <x v="0"/>
    <n v="1"/>
    <n v="3.41"/>
    <n v="2000"/>
    <n v="587.16"/>
    <n v="600"/>
    <n v="89.79"/>
    <n v="86.38"/>
    <n v="92.66"/>
    <s v="28-01-2021"/>
    <s v="11-02-2021"/>
    <n v="14"/>
    <n v="0.86"/>
    <n v="1721.46"/>
    <s v="USD"/>
    <x v="1"/>
  </r>
  <r>
    <x v="0"/>
    <s v="DELL US Equity"/>
    <x v="0"/>
    <x v="0"/>
    <x v="0"/>
    <n v="2"/>
    <s v="BR+(GS)"/>
    <x v="0"/>
    <n v="2"/>
    <n v="4"/>
    <n v="2000"/>
    <n v="500"/>
    <n v="500"/>
    <n v="77.5"/>
    <n v="73.5"/>
    <n v="79.5"/>
    <s v="02-02-2021"/>
    <s v="11-02-2021"/>
    <n v="9"/>
    <n v="0.5"/>
    <n v="1000"/>
    <s v="USD"/>
    <x v="1"/>
  </r>
  <r>
    <x v="0"/>
    <s v="UAA US Equity"/>
    <x v="0"/>
    <x v="0"/>
    <x v="0"/>
    <n v="0.79"/>
    <s v="BR+(Cowen)"/>
    <x v="0"/>
    <n v="2"/>
    <n v="1.58"/>
    <n v="2000"/>
    <n v="1265.02"/>
    <n v="1265"/>
    <n v="19.239999999999998"/>
    <n v="17.66"/>
    <n v="22.99"/>
    <s v="26-01-2021"/>
    <s v="11-02-2021"/>
    <n v="16"/>
    <n v="2.37"/>
    <n v="4743.75"/>
    <s v="USD"/>
    <x v="1"/>
  </r>
  <r>
    <x v="0"/>
    <s v="SIMO US Equity"/>
    <x v="0"/>
    <x v="0"/>
    <x v="0"/>
    <n v="2.13"/>
    <s v="QR+"/>
    <x v="0"/>
    <n v="2"/>
    <n v="4.26"/>
    <n v="2500"/>
    <n v="587.41"/>
    <n v="588"/>
    <n v="56.11"/>
    <n v="51.85"/>
    <n v="62.84"/>
    <s v="04-02-2021"/>
    <s v="11-02-2021"/>
    <n v="7"/>
    <n v="1.58"/>
    <n v="3957.89"/>
    <s v="USD"/>
    <x v="1"/>
  </r>
  <r>
    <x v="0"/>
    <s v="THCB US Equity"/>
    <x v="0"/>
    <x v="0"/>
    <x v="0"/>
    <n v="1.71"/>
    <s v="AH+"/>
    <x v="0"/>
    <n v="2"/>
    <n v="3.42"/>
    <n v="2000"/>
    <n v="584.79999999999995"/>
    <n v="570"/>
    <n v="22.1"/>
    <n v="18.68"/>
    <n v="18.88"/>
    <s v="01-02-2021"/>
    <s v="11-02-2021"/>
    <n v="10"/>
    <n v="-0.92"/>
    <n v="-1835.97"/>
    <s v="USD"/>
    <x v="0"/>
  </r>
  <r>
    <x v="0"/>
    <s v="GOOG US Equity"/>
    <x v="0"/>
    <x v="0"/>
    <x v="0"/>
    <n v="66.3"/>
    <s v="QR+(recon)"/>
    <x v="0"/>
    <n v="2"/>
    <n v="132.6"/>
    <n v="2500"/>
    <n v="18.850000000000001"/>
    <n v="20"/>
    <n v="2073.79"/>
    <n v="1941.19"/>
    <n v="2095.89"/>
    <s v="03-02-2021"/>
    <s v="11-02-2021"/>
    <n v="8"/>
    <n v="0.18"/>
    <n v="442"/>
    <s v="USD"/>
    <x v="1"/>
  </r>
  <r>
    <x v="0"/>
    <s v="WIMI US Equity"/>
    <x v="0"/>
    <x v="0"/>
    <x v="0"/>
    <n v="1.4"/>
    <s v="AH+"/>
    <x v="0"/>
    <n v="2"/>
    <n v="2.8"/>
    <n v="2500"/>
    <n v="892.86"/>
    <n v="893"/>
    <n v="11"/>
    <n v="8.1999999999999993"/>
    <n v="8.67"/>
    <s v="19-02-2021"/>
    <s v="25-02-2021"/>
    <n v="6"/>
    <n v="-0.83"/>
    <n v="-2080.69"/>
    <s v="USD"/>
    <x v="0"/>
  </r>
  <r>
    <x v="0"/>
    <s v="BABA US Equity"/>
    <x v="0"/>
    <x v="0"/>
    <x v="0"/>
    <n v="7.72"/>
    <s v="CIR"/>
    <x v="0"/>
    <n v="1"/>
    <n v="7.72"/>
    <n v="2000"/>
    <n v="258.93"/>
    <n v="259"/>
    <n v="264.49"/>
    <n v="256.77"/>
    <n v="240.18"/>
    <s v="01-02-2021"/>
    <s v="25-02-2021"/>
    <n v="24"/>
    <n v="-3.15"/>
    <n v="-6296.29"/>
    <s v="USD"/>
    <x v="0"/>
  </r>
  <r>
    <x v="0"/>
    <s v="EA US Equity"/>
    <x v="0"/>
    <x v="0"/>
    <x v="0"/>
    <n v="3.35"/>
    <s v="BR+(GS)"/>
    <x v="0"/>
    <n v="1.5"/>
    <n v="5.03"/>
    <n v="2500"/>
    <n v="497.51"/>
    <n v="497"/>
    <n v="147.44999999999999"/>
    <n v="142.41999999999999"/>
    <n v="135.24"/>
    <s v="25-01-2021"/>
    <s v="25-02-2021"/>
    <n v="31"/>
    <n v="-2.4300000000000002"/>
    <n v="-6068.37"/>
    <s v="USD"/>
    <x v="0"/>
  </r>
  <r>
    <x v="0"/>
    <s v="GBTC UV Equity"/>
    <x v="0"/>
    <x v="2"/>
    <x v="0"/>
    <n v="4.79"/>
    <s v="TA"/>
    <x v="0"/>
    <n v="1.5"/>
    <n v="7.18"/>
    <n v="5000"/>
    <n v="696.04"/>
    <n v="696"/>
    <n v="43.95"/>
    <n v="36.76"/>
    <n v="45.64"/>
    <s v="14-01-2021"/>
    <s v="25-02-2021"/>
    <n v="42"/>
    <n v="0.24"/>
    <n v="1176.52"/>
    <s v="USD"/>
    <x v="1"/>
  </r>
  <r>
    <x v="0"/>
    <s v="ZTS US Equity"/>
    <x v="0"/>
    <x v="0"/>
    <x v="0"/>
    <n v="3.35"/>
    <s v="QR+"/>
    <x v="0"/>
    <n v="2"/>
    <n v="6.69"/>
    <n v="2500"/>
    <n v="373.61"/>
    <n v="374"/>
    <n v="169.66"/>
    <n v="162.97"/>
    <n v="156.47999999999999"/>
    <s v="16-02-2021"/>
    <s v="25-02-2021"/>
    <n v="9"/>
    <n v="-1.97"/>
    <n v="-4931.08"/>
    <s v="USD"/>
    <x v="0"/>
  </r>
  <r>
    <x v="0"/>
    <s v="WMT US Equity"/>
    <x v="0"/>
    <x v="0"/>
    <x v="0"/>
    <n v="2.64"/>
    <s v="2dt"/>
    <x v="0"/>
    <n v="2"/>
    <n v="5.28"/>
    <n v="2500"/>
    <n v="473.1"/>
    <n v="473"/>
    <n v="137.69"/>
    <n v="132.41"/>
    <n v="131.94999999999999"/>
    <s v="19-02-2021"/>
    <s v="25-02-2021"/>
    <n v="6"/>
    <n v="-1.0900000000000001"/>
    <n v="-2715.02"/>
    <s v="USD"/>
    <x v="0"/>
  </r>
  <r>
    <x v="0"/>
    <s v="SPY US Equity"/>
    <x v="0"/>
    <x v="0"/>
    <x v="0"/>
    <n v="5.69"/>
    <s v="hedge"/>
    <x v="1"/>
    <n v="2"/>
    <n v="11.38"/>
    <n v="3000"/>
    <n v="263.62"/>
    <n v="263"/>
    <n v="382.71"/>
    <n v="394.09"/>
    <n v="382.33"/>
    <s v="03-02-2021"/>
    <s v="25-02-2021"/>
    <n v="22"/>
    <n v="0.03"/>
    <n v="99.94"/>
    <s v="USD"/>
    <x v="1"/>
  </r>
  <r>
    <x v="0"/>
    <s v="SPY US Equity"/>
    <x v="0"/>
    <x v="0"/>
    <x v="0"/>
    <n v="5.04"/>
    <s v="hedge"/>
    <x v="1"/>
    <n v="1"/>
    <n v="5.04"/>
    <n v="2000"/>
    <n v="396.83"/>
    <n v="398"/>
    <n v="390.08"/>
    <n v="395.12"/>
    <n v="382.33"/>
    <s v="10-02-2021"/>
    <s v="25-02-2021"/>
    <n v="15"/>
    <n v="1.54"/>
    <n v="3084.5"/>
    <s v="USD"/>
    <x v="1"/>
  </r>
  <r>
    <x v="0"/>
    <s v="EA US Equity"/>
    <x v="0"/>
    <x v="0"/>
    <x v="0"/>
    <n v="4"/>
    <s v="QR+"/>
    <x v="0"/>
    <n v="2"/>
    <n v="8"/>
    <n v="2000"/>
    <n v="250"/>
    <n v="250"/>
    <n v="142.18"/>
    <n v="134.18"/>
    <n v="135.24"/>
    <s v="03-02-2021"/>
    <s v="25-02-2021"/>
    <n v="22"/>
    <n v="-0.87"/>
    <n v="-1734"/>
    <s v="USD"/>
    <x v="0"/>
  </r>
  <r>
    <x v="0"/>
    <s v="PLTR US Equity"/>
    <x v="0"/>
    <x v="0"/>
    <x v="0"/>
    <n v="3.21"/>
    <s v="BR+(GS)"/>
    <x v="0"/>
    <n v="1.5"/>
    <n v="4.8099999999999996"/>
    <n v="2500"/>
    <n v="519.21"/>
    <n v="520"/>
    <n v="29.32"/>
    <n v="24.5"/>
    <n v="23.96"/>
    <s v="17-02-2021"/>
    <s v="25-02-2021"/>
    <n v="8"/>
    <n v="-1.1100000000000001"/>
    <n v="-2784.7"/>
    <s v="USD"/>
    <x v="0"/>
  </r>
  <r>
    <x v="0"/>
    <s v="TWLO US Equity"/>
    <x v="0"/>
    <x v="0"/>
    <x v="0"/>
    <n v="20.27"/>
    <s v="2dt"/>
    <x v="0"/>
    <n v="2"/>
    <n v="40.54"/>
    <n v="2500"/>
    <n v="61.67"/>
    <n v="62"/>
    <n v="425"/>
    <n v="384.46"/>
    <n v="377.59"/>
    <s v="19-02-2021"/>
    <s v="25-02-2021"/>
    <n v="6"/>
    <n v="-1.18"/>
    <n v="-2939.42"/>
    <s v="USD"/>
    <x v="0"/>
  </r>
  <r>
    <x v="0"/>
    <s v="XPEV US Equity"/>
    <x v="0"/>
    <x v="0"/>
    <x v="0"/>
    <n v="2.83"/>
    <s v="AH-"/>
    <x v="1"/>
    <n v="2"/>
    <n v="5.66"/>
    <n v="2900"/>
    <n v="512.01"/>
    <n v="500"/>
    <n v="36.4"/>
    <n v="42.06"/>
    <n v="35.4"/>
    <s v="23-02-2021"/>
    <s v="25-02-2021"/>
    <n v="2"/>
    <n v="0.17"/>
    <n v="500"/>
    <s v="USD"/>
    <x v="1"/>
  </r>
  <r>
    <x v="0"/>
    <s v="MSOS US Equity"/>
    <x v="0"/>
    <x v="0"/>
    <x v="0"/>
    <n v="1.43"/>
    <s v="x2"/>
    <x v="0"/>
    <n v="2"/>
    <n v="2.86"/>
    <n v="3000"/>
    <n v="1048.95"/>
    <n v="1085"/>
    <n v="41.71"/>
    <n v="38.85"/>
    <n v="48.33"/>
    <s v="06-01-2021"/>
    <s v="25-02-2021"/>
    <n v="50"/>
    <n v="2.39"/>
    <n v="7180.53"/>
    <s v="USD"/>
    <x v="1"/>
  </r>
  <r>
    <x v="0"/>
    <s v="AMAT US Equity"/>
    <x v="0"/>
    <x v="0"/>
    <x v="0"/>
    <n v="4.7"/>
    <s v="CIR+(cowen)"/>
    <x v="0"/>
    <n v="2"/>
    <n v="9.4"/>
    <n v="2500"/>
    <n v="265.95999999999998"/>
    <n v="300"/>
    <n v="119.96"/>
    <n v="110.56"/>
    <n v="113.93"/>
    <s v="16-02-2021"/>
    <s v="25-02-2021"/>
    <n v="9"/>
    <n v="-0.72"/>
    <n v="-1808.01"/>
    <s v="USD"/>
    <x v="0"/>
  </r>
  <r>
    <x v="0"/>
    <s v="AYA CN Equity"/>
    <x v="0"/>
    <x v="1"/>
    <x v="1"/>
    <n v="0.35"/>
    <s v="AH+"/>
    <x v="0"/>
    <n v="1.5"/>
    <n v="0.53"/>
    <n v="3200"/>
    <n v="6077.87"/>
    <n v="6000"/>
    <n v="4.91"/>
    <n v="4.38"/>
    <n v="5.05"/>
    <s v="16-02-2021"/>
    <s v="25-02-2021"/>
    <n v="9"/>
    <n v="0.27"/>
    <n v="862.8"/>
    <s v="CAD"/>
    <x v="1"/>
  </r>
  <r>
    <x v="0"/>
    <s v="ANET US Equity"/>
    <x v="0"/>
    <x v="0"/>
    <x v="0"/>
    <n v="11.3"/>
    <m/>
    <x v="0"/>
    <n v="2"/>
    <n v="22.59"/>
    <n v="2500"/>
    <n v="110.66"/>
    <n v="111"/>
    <n v="283.82"/>
    <n v="261.22000000000003"/>
    <n v="280.26"/>
    <s v="23-02-2021"/>
    <s v="25-02-2021"/>
    <n v="2"/>
    <n v="-0.16"/>
    <n v="-394.61"/>
    <s v="USD"/>
    <x v="0"/>
  </r>
  <r>
    <x v="0"/>
    <s v="CMPS US Equity"/>
    <x v="0"/>
    <x v="0"/>
    <x v="0"/>
    <n v="3.34"/>
    <s v="XR+"/>
    <x v="0"/>
    <n v="1"/>
    <n v="3.34"/>
    <n v="2000"/>
    <n v="598.27"/>
    <n v="598"/>
    <n v="45.92"/>
    <n v="42.58"/>
    <n v="48.21"/>
    <s v="03-02-2021"/>
    <s v="25-02-2021"/>
    <n v="22"/>
    <n v="0.68"/>
    <n v="1368.64"/>
    <s v="USD"/>
    <x v="1"/>
  </r>
  <r>
    <x v="0"/>
    <s v="GBTC UV Equity"/>
    <x v="0"/>
    <x v="2"/>
    <x v="0"/>
    <n v="5.2"/>
    <s v="TA"/>
    <x v="0"/>
    <n v="1"/>
    <n v="5.2"/>
    <n v="2000"/>
    <n v="384.62"/>
    <n v="384"/>
    <n v="39"/>
    <n v="33.799999999999997"/>
    <n v="45.64"/>
    <s v="15-01-2021"/>
    <s v="25-02-2021"/>
    <n v="41"/>
    <n v="1.27"/>
    <n v="2548.42"/>
    <s v="USD"/>
    <x v="1"/>
  </r>
  <r>
    <x v="0"/>
    <s v="SPY US Equity"/>
    <x v="0"/>
    <x v="0"/>
    <x v="0"/>
    <n v="4.5"/>
    <s v="hedge"/>
    <x v="1"/>
    <n v="1"/>
    <n v="4.5"/>
    <n v="3000"/>
    <n v="667.04"/>
    <n v="667"/>
    <n v="376.17"/>
    <n v="380.66"/>
    <n v="382.33"/>
    <s v="28-01-2021"/>
    <s v="25-02-2021"/>
    <n v="28"/>
    <n v="-1.37"/>
    <n v="-4111.3900000000003"/>
    <s v="USD"/>
    <x v="0"/>
  </r>
  <r>
    <x v="0"/>
    <s v="SPY US Equity"/>
    <x v="0"/>
    <x v="0"/>
    <x v="0"/>
    <n v="5.13"/>
    <s v="hedge"/>
    <x v="1"/>
    <n v="1"/>
    <n v="5.13"/>
    <n v="2000"/>
    <n v="389.86"/>
    <n v="400"/>
    <n v="368"/>
    <n v="373.13"/>
    <n v="382.33"/>
    <s v="29-01-2021"/>
    <s v="25-02-2021"/>
    <n v="27"/>
    <n v="-2.87"/>
    <n v="-5732"/>
    <s v="USD"/>
    <x v="0"/>
  </r>
  <r>
    <x v="0"/>
    <s v="GBTC UV Equity"/>
    <x v="0"/>
    <x v="2"/>
    <x v="0"/>
    <n v="3.7"/>
    <s v="TA"/>
    <x v="0"/>
    <n v="1"/>
    <n v="3.7"/>
    <n v="2000"/>
    <n v="540.54"/>
    <n v="540"/>
    <n v="35.15"/>
    <n v="31.45"/>
    <n v="45.64"/>
    <s v="29-01-2021"/>
    <s v="25-02-2021"/>
    <n v="27"/>
    <n v="2.83"/>
    <n v="5662.71"/>
    <s v="USD"/>
    <x v="1"/>
  </r>
  <r>
    <x v="0"/>
    <s v="YOLO US Equity"/>
    <x v="0"/>
    <x v="0"/>
    <x v="0"/>
    <n v="1.51"/>
    <s v="x2"/>
    <x v="0"/>
    <n v="2"/>
    <n v="3.01"/>
    <n v="3000"/>
    <n v="995.82"/>
    <n v="996"/>
    <n v="28.83"/>
    <n v="25.82"/>
    <n v="25.04"/>
    <s v="10-02-2021"/>
    <s v="25-02-2021"/>
    <n v="15"/>
    <n v="-1.26"/>
    <n v="-3776.04"/>
    <s v="USD"/>
    <x v="0"/>
  </r>
  <r>
    <x v="0"/>
    <s v="HARV CN Equity"/>
    <x v="0"/>
    <x v="1"/>
    <x v="1"/>
    <n v="0.45"/>
    <s v="AH+"/>
    <x v="0"/>
    <n v="2"/>
    <n v="0.91"/>
    <n v="12000"/>
    <n v="13215.86"/>
    <n v="12500"/>
    <n v="4.9400000000000004"/>
    <n v="4.03"/>
    <n v="4.8"/>
    <s v="04-02-2021"/>
    <s v="25-02-2021"/>
    <n v="21"/>
    <n v="-0.15"/>
    <n v="-1750"/>
    <s v="CAD"/>
    <x v="0"/>
  </r>
  <r>
    <x v="0"/>
    <s v="PSYK CN Equity"/>
    <x v="0"/>
    <x v="1"/>
    <x v="1"/>
    <n v="0.55000000000000004"/>
    <s v="trend"/>
    <x v="0"/>
    <n v="1.5"/>
    <n v="0.82"/>
    <n v="3200"/>
    <n v="3885.85"/>
    <n v="3300"/>
    <n v="12.08"/>
    <n v="11.26"/>
    <n v="10.09"/>
    <s v="16-02-2021"/>
    <s v="25-02-2021"/>
    <n v="9"/>
    <n v="-2.0499999999999998"/>
    <n v="-6563.7"/>
    <s v="CAD"/>
    <x v="0"/>
  </r>
  <r>
    <x v="0"/>
    <s v="BITC-U CN Equity"/>
    <x v="0"/>
    <x v="1"/>
    <x v="1"/>
    <n v="1.2"/>
    <s v="DEAL"/>
    <x v="0"/>
    <n v="1"/>
    <n v="1.2"/>
    <n v="6000"/>
    <n v="5000"/>
    <n v="5047"/>
    <n v="12.76"/>
    <n v="11.56"/>
    <n v="16.34"/>
    <s v="27-01-2021"/>
    <s v="25-02-2021"/>
    <n v="29"/>
    <n v="3.01"/>
    <n v="18058.169999999998"/>
    <s v="CAD"/>
    <x v="1"/>
  </r>
  <r>
    <x v="0"/>
    <s v="ARKK US Equity"/>
    <x v="0"/>
    <x v="0"/>
    <x v="0"/>
    <n v="4.83"/>
    <s v="AH+"/>
    <x v="0"/>
    <n v="2"/>
    <n v="9.65"/>
    <n v="2000"/>
    <n v="207.25"/>
    <n v="208"/>
    <n v="131.16"/>
    <n v="121.51"/>
    <n v="129.51"/>
    <s v="07-01-2021"/>
    <s v="25-02-2021"/>
    <n v="49"/>
    <n v="-0.17"/>
    <n v="-343.2"/>
    <s v="USD"/>
    <x v="0"/>
  </r>
  <r>
    <x v="0"/>
    <s v="GEVO US Equity"/>
    <x v="0"/>
    <x v="0"/>
    <x v="0"/>
    <n v="1.83"/>
    <s v="RH+"/>
    <x v="0"/>
    <n v="2"/>
    <n v="3.66"/>
    <n v="2000"/>
    <n v="545.85"/>
    <n v="546"/>
    <n v="13.43"/>
    <n v="9.77"/>
    <n v="14.14"/>
    <s v="25-01-2021"/>
    <s v="11-02-2021"/>
    <n v="17"/>
    <n v="0.19"/>
    <n v="387.11"/>
    <s v="USD"/>
    <x v="1"/>
  </r>
  <r>
    <x v="0"/>
    <s v="SAVA US Equity"/>
    <x v="0"/>
    <x v="0"/>
    <x v="0"/>
    <n v="11.61"/>
    <s v="reduce"/>
    <x v="1"/>
    <n v="4"/>
    <n v="46.44"/>
    <n v="2000"/>
    <n v="43.07"/>
    <n v="43"/>
    <n v="100.99"/>
    <n v="147.43"/>
    <n v="114"/>
    <s v="04-02-2021"/>
    <s v="04-02-2021"/>
    <n v="0"/>
    <n v="-0.28000000000000003"/>
    <n v="-559.42999999999995"/>
    <s v="USD"/>
    <x v="0"/>
  </r>
  <r>
    <x v="0"/>
    <s v="THCB US Equity"/>
    <x v="0"/>
    <x v="0"/>
    <x v="0"/>
    <n v="1.71"/>
    <s v="reduce"/>
    <x v="0"/>
    <n v="2"/>
    <n v="3.42"/>
    <n v="2000"/>
    <n v="584.79999999999995"/>
    <n v="600"/>
    <n v="22.1"/>
    <n v="18.68"/>
    <n v="20.29"/>
    <s v="01-02-2021"/>
    <s v="01-02-2021"/>
    <n v="0"/>
    <n v="-0.54"/>
    <n v="-1086.1199999999999"/>
    <s v="USD"/>
    <x v="0"/>
  </r>
  <r>
    <x v="0"/>
    <s v="AG US Equity"/>
    <x v="0"/>
    <x v="0"/>
    <x v="0"/>
    <n v="1.47"/>
    <s v="reduce"/>
    <x v="0"/>
    <n v="2"/>
    <n v="2.94"/>
    <n v="2000"/>
    <n v="680.27"/>
    <n v="500"/>
    <n v="23.59"/>
    <n v="20.65"/>
    <n v="22.23"/>
    <s v="01-02-2021"/>
    <s v="01-02-2021"/>
    <n v="0"/>
    <n v="-0.34"/>
    <n v="-682"/>
    <s v="USD"/>
    <x v="0"/>
  </r>
  <r>
    <x v="0"/>
    <s v="AG US Equity"/>
    <x v="0"/>
    <x v="0"/>
    <x v="0"/>
    <n v="1.47"/>
    <s v="TA"/>
    <x v="1"/>
    <n v="1.5"/>
    <n v="2.2000000000000002"/>
    <n v="2000"/>
    <n v="910.13"/>
    <n v="1000"/>
    <n v="24"/>
    <n v="26.2"/>
    <n v="23.59"/>
    <s v="01-02-2021"/>
    <s v="01-02-2021"/>
    <n v="0"/>
    <n v="0.21"/>
    <n v="410"/>
    <s v="USD"/>
    <x v="1"/>
  </r>
  <r>
    <x v="0"/>
    <s v="CTIB US Equity"/>
    <x v="0"/>
    <x v="0"/>
    <x v="0"/>
    <n v="0.21"/>
    <m/>
    <x v="0"/>
    <n v="3"/>
    <n v="0.63"/>
    <n v="1200"/>
    <n v="1904.76"/>
    <n v="1905"/>
    <n v="3.95"/>
    <n v="3.32"/>
    <n v="4.13"/>
    <s v="23-02-2021"/>
    <s v="23-02-2021"/>
    <n v="0"/>
    <n v="0.28000000000000003"/>
    <n v="335.85"/>
    <s v="USD"/>
    <x v="1"/>
  </r>
  <r>
    <x v="0"/>
    <s v="GTEC US Equity"/>
    <x v="0"/>
    <x v="0"/>
    <x v="0"/>
    <n v="0.51"/>
    <s v="Partnership"/>
    <x v="0"/>
    <n v="2"/>
    <n v="1.03"/>
    <n v="1200"/>
    <n v="1167.68"/>
    <n v="778"/>
    <n v="22"/>
    <n v="20.97"/>
    <n v="23.46"/>
    <s v="18-02-2021"/>
    <s v="18-02-2021"/>
    <n v="0"/>
    <n v="0.94"/>
    <n v="1132.77"/>
    <s v="USD"/>
    <x v="1"/>
  </r>
  <r>
    <x v="0"/>
    <s v="GTEC US Equity"/>
    <x v="0"/>
    <x v="0"/>
    <x v="0"/>
    <n v="2.2999999999999998"/>
    <s v="x2"/>
    <x v="0"/>
    <n v="2"/>
    <n v="4.59"/>
    <n v="1200"/>
    <n v="261.23"/>
    <n v="261"/>
    <n v="25.51"/>
    <n v="20.92"/>
    <n v="20.83"/>
    <s v="18-02-2021"/>
    <s v="18-02-2021"/>
    <n v="0"/>
    <n v="-1.02"/>
    <n v="-1222"/>
    <s v="USD"/>
    <x v="0"/>
  </r>
  <r>
    <x v="0"/>
    <s v="ALTU US Equity"/>
    <x v="0"/>
    <x v="0"/>
    <x v="0"/>
    <n v="0.24"/>
    <s v="SPAC"/>
    <x v="1"/>
    <n v="2"/>
    <n v="0.48"/>
    <n v="1200"/>
    <n v="2526.3200000000002"/>
    <n v="2526"/>
    <n v="12.18"/>
    <n v="12.65"/>
    <n v="11.92"/>
    <s v="18-02-2021"/>
    <s v="18-02-2021"/>
    <n v="0"/>
    <n v="0.54"/>
    <n v="644.89"/>
    <s v="USD"/>
    <x v="1"/>
  </r>
  <r>
    <x v="0"/>
    <s v="IMNM US Equity"/>
    <x v="0"/>
    <x v="0"/>
    <x v="0"/>
    <n v="5.76"/>
    <m/>
    <x v="1"/>
    <n v="1"/>
    <n v="5.76"/>
    <n v="1200"/>
    <n v="208.33"/>
    <n v="140"/>
    <n v="50.1"/>
    <n v="55.86"/>
    <n v="41.93"/>
    <s v="18-02-2021"/>
    <s v="18-02-2021"/>
    <n v="0"/>
    <n v="0.95"/>
    <n v="1143.9000000000001"/>
    <s v="USD"/>
    <x v="1"/>
  </r>
  <r>
    <x v="0"/>
    <s v="VIOT US Equity"/>
    <x v="0"/>
    <x v="0"/>
    <x v="0"/>
    <n v="1.73"/>
    <s v="No news"/>
    <x v="1"/>
    <n v="2"/>
    <n v="3.47"/>
    <n v="1200"/>
    <n v="346.12"/>
    <n v="347"/>
    <n v="18.95"/>
    <n v="22.42"/>
    <n v="16.32"/>
    <s v="22-02-2021"/>
    <s v="22-02-2021"/>
    <n v="0"/>
    <n v="0.76"/>
    <n v="912.05"/>
    <s v="USD"/>
    <x v="1"/>
  </r>
  <r>
    <x v="0"/>
    <s v="VCNX US Equity"/>
    <x v="0"/>
    <x v="0"/>
    <x v="0"/>
    <n v="0.34"/>
    <s v="partnership"/>
    <x v="0"/>
    <n v="3"/>
    <n v="1.03"/>
    <n v="1200"/>
    <n v="1168.8"/>
    <n v="1168"/>
    <n v="4.8600000000000003"/>
    <n v="3.83"/>
    <n v="7.7"/>
    <s v="19-02-2021"/>
    <s v="19-02-2021"/>
    <n v="0"/>
    <n v="2.76"/>
    <n v="3317.82"/>
    <s v="USD"/>
    <x v="1"/>
  </r>
  <r>
    <x v="0"/>
    <s v="RETO US Equity"/>
    <x v="0"/>
    <x v="0"/>
    <x v="0"/>
    <n v="0.16"/>
    <s v="no news"/>
    <x v="0"/>
    <n v="3"/>
    <n v="0.49"/>
    <n v="1200"/>
    <n v="2466.5500000000002"/>
    <n v="2466"/>
    <n v="3.2"/>
    <n v="2.71"/>
    <n v="2.75"/>
    <s v="22-02-2021"/>
    <s v="22-02-2021"/>
    <n v="0"/>
    <n v="-0.92"/>
    <n v="-1109.7"/>
    <s v="USD"/>
    <x v="0"/>
  </r>
  <r>
    <x v="0"/>
    <s v="CASA US Equity"/>
    <x v="0"/>
    <x v="0"/>
    <x v="0"/>
    <n v="0.46"/>
    <s v="results"/>
    <x v="1"/>
    <n v="2"/>
    <n v="0.92"/>
    <n v="1200"/>
    <n v="1305.99"/>
    <n v="1305"/>
    <n v="10.65"/>
    <n v="11.57"/>
    <n v="11.61"/>
    <s v="19-02-2021"/>
    <s v="19-02-2021"/>
    <n v="0"/>
    <n v="-1.05"/>
    <n v="-1255.8"/>
    <s v="USD"/>
    <x v="0"/>
  </r>
  <r>
    <x v="0"/>
    <s v="JMP US Equity"/>
    <x v="0"/>
    <x v="0"/>
    <x v="0"/>
    <n v="0.33"/>
    <s v="results"/>
    <x v="1"/>
    <n v="2"/>
    <n v="0.66"/>
    <n v="1200"/>
    <n v="1827.32"/>
    <n v="1827"/>
    <n v="8.85"/>
    <n v="9.51"/>
    <n v="8.8699999999999992"/>
    <s v="19-02-2021"/>
    <s v="19-02-2021"/>
    <n v="0"/>
    <n v="-0.03"/>
    <n v="-38"/>
    <s v="USD"/>
    <x v="0"/>
  </r>
  <r>
    <x v="0"/>
    <s v="IMNM US Equity"/>
    <x v="0"/>
    <x v="0"/>
    <x v="0"/>
    <n v="2.15"/>
    <s v="Covid+"/>
    <x v="1"/>
    <n v="3"/>
    <n v="6.46"/>
    <n v="1200"/>
    <n v="185.75"/>
    <n v="278"/>
    <n v="54.73"/>
    <n v="61.19"/>
    <n v="59.34"/>
    <s v="18-02-2021"/>
    <s v="18-02-2021"/>
    <n v="0"/>
    <n v="-1.07"/>
    <n v="-1281.6099999999999"/>
    <s v="USD"/>
    <x v="0"/>
  </r>
  <r>
    <x v="1"/>
    <m/>
    <x v="2"/>
    <x v="20"/>
    <x v="17"/>
    <m/>
    <m/>
    <x v="2"/>
    <m/>
    <m/>
    <m/>
    <m/>
    <m/>
    <m/>
    <m/>
    <m/>
    <m/>
    <m/>
    <m/>
    <m/>
    <m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n v="1"/>
    <s v="TAN US Equity"/>
    <n v="1"/>
    <s v="US"/>
    <x v="0"/>
    <x v="0"/>
    <n v="5.01"/>
    <s v="AH+"/>
    <x v="0"/>
    <n v="1"/>
    <n v="5.01"/>
    <n v="2000"/>
    <n v="399.2"/>
    <n v="400"/>
    <n v="121.63"/>
    <n v="116.62"/>
    <n v="113.86"/>
    <s v="07-01-2021"/>
    <s v="11-01-2021"/>
    <n v="4"/>
    <n v="-1.55"/>
    <n v="-3109"/>
    <s v="USD"/>
    <n v="0"/>
    <n v="0.37000000000000172"/>
    <s v="1/8/2021"/>
    <n v="123.65519999999999"/>
    <n v="123.65519999999999"/>
    <n v="123.48"/>
    <n v="119.13"/>
    <n v="-0.5"/>
    <s v="1/11/2021"/>
    <n v="117.09"/>
    <n v="117.09"/>
    <n v="115.28"/>
    <n v="115.61"/>
    <n v="-1.2039999999999991"/>
    <s v="1/12/2021"/>
    <n v="117.72"/>
    <n v="117.72"/>
    <n v="117.22"/>
    <n v="115.63"/>
    <n v="-1.2"/>
    <s v="1/13/2021"/>
    <n v="116.26"/>
    <n v="116.26"/>
    <n v="116.16"/>
    <n v="114.46"/>
    <n v="-1.4340000000000004"/>
  </r>
  <r>
    <n v="1"/>
    <s v="ARKK US Equity"/>
    <n v="1"/>
    <s v="US"/>
    <x v="0"/>
    <x v="0"/>
    <n v="4.83"/>
    <s v="reduce"/>
    <x v="0"/>
    <n v="2"/>
    <n v="9.66"/>
    <n v="2000"/>
    <n v="207.04"/>
    <n v="207"/>
    <n v="131.16"/>
    <n v="121.5"/>
    <n v="140.18"/>
    <s v="07-01-2021"/>
    <s v="11-01-2021"/>
    <n v="4"/>
    <n v="0.93"/>
    <n v="1867.14"/>
    <s v="USD"/>
    <n v="1"/>
    <n v="1.1250450000000005"/>
    <s v="1/8/2021"/>
    <n v="145.63999999999999"/>
    <n v="145.63999999999999"/>
    <n v="142.03"/>
    <n v="142.47999999999999"/>
    <n v="1.1716199999999992"/>
    <s v="1/11/2021"/>
    <n v="140.63"/>
    <n v="140.63"/>
    <n v="140.25"/>
    <n v="138.22"/>
    <n v="0.7307100000000003"/>
    <s v="1/12/2021"/>
    <n v="141.66"/>
    <n v="141.66"/>
    <n v="140.18"/>
    <n v="140.99"/>
    <n v="1.0174050000000014"/>
    <s v="1/13/2021"/>
    <n v="143.5"/>
    <n v="143.5"/>
    <n v="141.93"/>
    <n v="141.72"/>
    <n v="1.0929600000000002"/>
  </r>
  <r>
    <n v="1"/>
    <s v="GBTC US Equity"/>
    <n v="1"/>
    <s v="US"/>
    <x v="0"/>
    <x v="0"/>
    <n v="0.86"/>
    <s v="HEDGE"/>
    <x v="0"/>
    <n v="1.5"/>
    <n v="1.29"/>
    <n v="2000"/>
    <n v="1552.19"/>
    <n v="1576"/>
    <n v="14.74"/>
    <n v="13.45"/>
    <n v="37.46"/>
    <s v="05-11-2020"/>
    <s v="11-01-2021"/>
    <n v="67"/>
    <n v="17.899999999999999"/>
    <n v="35806.720000000001"/>
    <s v="USD"/>
    <n v="1"/>
    <n v="2.3009599999999999"/>
    <s v="11/6/2020"/>
    <n v="17.71"/>
    <n v="17.71"/>
    <n v="17.66"/>
    <n v="17.54"/>
    <n v="2.206399999999999"/>
    <s v="11/9/2020"/>
    <n v="17.399999999999999"/>
    <n v="17.399999999999999"/>
    <n v="17.350000000000001"/>
    <n v="17.09"/>
    <n v="1.8517999999999997"/>
    <s v="11/10/2020"/>
    <n v="17"/>
    <n v="17"/>
    <n v="16.940000000000001"/>
    <n v="16.510000000000002"/>
    <n v="1.3947600000000011"/>
    <s v="11/11/2020"/>
    <n v="18"/>
    <n v="18"/>
    <n v="16.75"/>
    <n v="17.524999999999999"/>
    <n v="2.1945799999999984"/>
  </r>
  <r>
    <n v="1"/>
    <s v="NIO US Equity"/>
    <n v="1"/>
    <s v="US"/>
    <x v="0"/>
    <x v="0"/>
    <n v="2.93"/>
    <s v="AH+"/>
    <x v="0"/>
    <n v="2.5"/>
    <n v="7.33"/>
    <n v="2000"/>
    <n v="273.04000000000002"/>
    <n v="273"/>
    <n v="51.29"/>
    <n v="43.97"/>
    <n v="61.5"/>
    <s v="04-01-2021"/>
    <s v="11-01-2021"/>
    <n v="7"/>
    <n v="1.39"/>
    <n v="2787.33"/>
    <s v="USD"/>
    <n v="1"/>
    <n v="9.2819999999999958E-2"/>
    <s v="1/5/2021"/>
    <n v="53.75"/>
    <n v="53.75"/>
    <n v="51.97"/>
    <n v="53.2"/>
    <n v="0.26071500000000047"/>
    <s v="1/6/2021"/>
    <n v="55.276400000000002"/>
    <n v="55.276400000000002"/>
    <n v="54.02"/>
    <n v="50.5"/>
    <n v="-0.10783499999999988"/>
    <s v="1/7/2021"/>
    <n v="54.61"/>
    <n v="54.61"/>
    <n v="53.05"/>
    <n v="54.28"/>
    <n v="0.40813500000000025"/>
    <s v="1/8/2021"/>
    <n v="59.31"/>
    <n v="59.31"/>
    <n v="57.76"/>
    <n v="58.92"/>
    <n v="1.0414950000000003"/>
  </r>
  <r>
    <n v="1"/>
    <s v="QBTC CN Equity"/>
    <n v="1"/>
    <s v="CN"/>
    <x v="1"/>
    <x v="1"/>
    <n v="2.52"/>
    <s v="reduced"/>
    <x v="0"/>
    <n v="1"/>
    <n v="2.52"/>
    <n v="9000"/>
    <n v="3571.43"/>
    <n v="2598"/>
    <n v="26.5"/>
    <n v="23.98"/>
    <n v="54.62"/>
    <s v="17-11-2020"/>
    <s v="11-01-2021"/>
    <n v="55"/>
    <n v="8.1199999999999992"/>
    <n v="73042.77"/>
    <s v="CAD"/>
    <n v="1"/>
    <n v="0.62063333333333293"/>
    <s v="11/18/2020"/>
    <n v="28.66"/>
    <n v="28.66"/>
    <n v="28.65"/>
    <n v="27.28"/>
    <n v="0.22516000000000033"/>
    <s v="11/19/2020"/>
    <n v="28.05"/>
    <n v="28.05"/>
    <n v="27"/>
    <n v="27.75"/>
    <n v="0.36083333333333334"/>
    <s v="11/20/2020"/>
    <n v="29.6"/>
    <n v="29.6"/>
    <n v="28.19"/>
    <n v="29.49"/>
    <n v="0.86311333333333284"/>
    <s v="11/23/2020"/>
    <n v="31"/>
    <n v="31"/>
    <n v="30.09"/>
    <n v="30.81"/>
    <n v="1.244153333333333"/>
  </r>
  <r>
    <n v="1"/>
    <s v="BILI US Equity"/>
    <n v="1"/>
    <s v="US"/>
    <x v="0"/>
    <x v="0"/>
    <n v="6.75"/>
    <s v="AH+"/>
    <x v="0"/>
    <n v="2"/>
    <n v="13.49"/>
    <n v="2500"/>
    <n v="185.32"/>
    <n v="186"/>
    <n v="99.2"/>
    <n v="85.71"/>
    <n v="119.31"/>
    <s v="05-01-2021"/>
    <s v="11-01-2021"/>
    <n v="6"/>
    <n v="1.5"/>
    <n v="3740.46"/>
    <s v="USD"/>
    <n v="1"/>
    <n v="8.4816000000000044E-2"/>
    <s v="1/6/2021"/>
    <n v="108.05"/>
    <n v="108.05"/>
    <n v="100.34"/>
    <n v="105.6"/>
    <n v="0.47615999999999942"/>
    <s v="1/7/2021"/>
    <n v="112.55"/>
    <n v="112.55"/>
    <n v="105.6"/>
    <n v="111.4"/>
    <n v="0.90768000000000026"/>
    <s v="1/8/2021"/>
    <n v="120.8"/>
    <n v="120.8"/>
    <n v="114.74"/>
    <n v="118.47"/>
    <n v="1.4336879999999996"/>
    <s v="1/11/2021"/>
    <n v="116.83"/>
    <n v="116.83"/>
    <n v="114.39"/>
    <n v="112.47"/>
    <n v="0.98728799999999972"/>
  </r>
  <r>
    <n v="1"/>
    <s v="JD US Equity"/>
    <n v="1"/>
    <s v="US"/>
    <x v="0"/>
    <x v="0"/>
    <n v="3.37"/>
    <s v="AH+"/>
    <x v="0"/>
    <n v="2"/>
    <n v="6.75"/>
    <n v="1500"/>
    <n v="222.33"/>
    <n v="222"/>
    <n v="86.28"/>
    <n v="79.53"/>
    <n v="90.44"/>
    <s v="01-12-2020"/>
    <s v="11-01-2021"/>
    <n v="41"/>
    <n v="0.62"/>
    <n v="923.52"/>
    <s v="USD"/>
    <n v="1"/>
    <n v="-0.26492000000000093"/>
    <s v="12/2/2020"/>
    <n v="84.9"/>
    <n v="84.9"/>
    <n v="84.49"/>
    <n v="84.38"/>
    <n v="-0.28120000000000084"/>
    <s v="12/3/2020"/>
    <n v="87.069900000000004"/>
    <n v="87.069900000000004"/>
    <n v="85.16"/>
    <n v="86.29"/>
    <n v="1.4800000000007572E-3"/>
    <s v="12/4/2020"/>
    <n v="87.46"/>
    <n v="87.46"/>
    <n v="87.12"/>
    <n v="85.19"/>
    <n v="-0.16132000000000052"/>
    <s v="12/7/2020"/>
    <n v="85.45"/>
    <n v="85.45"/>
    <n v="85.11"/>
    <n v="83.49"/>
    <n v="-0.4129200000000009"/>
  </r>
  <r>
    <n v="1"/>
    <s v="PEN US Equity"/>
    <n v="1"/>
    <s v="US"/>
    <x v="0"/>
    <x v="0"/>
    <n v="12.3"/>
    <s v="x2"/>
    <x v="1"/>
    <n v="3"/>
    <n v="36.9"/>
    <n v="3000"/>
    <n v="81.3"/>
    <n v="162"/>
    <n v="192.53"/>
    <n v="229.43"/>
    <n v="219"/>
    <s v="02-12-2020"/>
    <s v="11-01-2021"/>
    <n v="40"/>
    <n v="-1.43"/>
    <n v="-4288.1400000000003"/>
    <s v="USD"/>
    <n v="0"/>
    <n v="-0.53891999999999951"/>
    <s v="12/3/2020"/>
    <n v="208.86"/>
    <n v="208.86"/>
    <n v="202.51"/>
    <n v="206.25"/>
    <n v="-0.74087999999999998"/>
    <s v="12/4/2020"/>
    <n v="210.11"/>
    <n v="210.11"/>
    <n v="205.04"/>
    <n v="209.89"/>
    <n v="-0.93743999999999916"/>
    <s v="12/7/2020"/>
    <n v="230.99"/>
    <n v="230.99"/>
    <n v="216"/>
    <n v="224.02"/>
    <n v="-1.7004600000000003"/>
    <s v="12/8/2020"/>
    <n v="206.98"/>
    <n v="206.98"/>
    <n v="199.16"/>
    <n v="204.07"/>
    <n v="-0.6231599999999996"/>
  </r>
  <r>
    <n v="1"/>
    <s v="ZOM US Equity"/>
    <n v="1"/>
    <s v="US"/>
    <x v="0"/>
    <x v="0"/>
    <n v="0.17"/>
    <s v="TA"/>
    <x v="1"/>
    <n v="3"/>
    <n v="0.51"/>
    <n v="2000"/>
    <n v="3921.57"/>
    <n v="4000"/>
    <n v="1.24"/>
    <n v="1.75"/>
    <n v="0.98"/>
    <s v="12-01-2021"/>
    <s v="11-01-2021"/>
    <n v="-1"/>
    <n v="0.53"/>
    <n v="1056"/>
    <s v="USD"/>
    <n v="1"/>
    <n v="0.20000000000000018"/>
    <s v="1/13/2021"/>
    <n v="1.2"/>
    <n v="1.2"/>
    <n v="1.1399999999999999"/>
    <n v="0.97599999999999998"/>
    <n v="0.52800000000000002"/>
    <s v="1/14/2021"/>
    <n v="1.08"/>
    <n v="1.08"/>
    <n v="0.91"/>
    <n v="1.01"/>
    <n v="0.45999999999999996"/>
    <s v="1/15/2021"/>
    <n v="1.07"/>
    <n v="1.07"/>
    <n v="1.04"/>
    <n v="0.97509999999999997"/>
    <n v="0.52980000000000005"/>
    <s v="1/19/2021"/>
    <n v="1.2"/>
    <n v="1.2"/>
    <n v="1.2"/>
    <n v="1.08"/>
    <n v="0.31999999999999984"/>
  </r>
  <r>
    <n v="1"/>
    <s v="CLBS US Equity"/>
    <n v="1"/>
    <s v="US"/>
    <x v="0"/>
    <x v="0"/>
    <n v="0.4"/>
    <s v="TA"/>
    <x v="1"/>
    <n v="2"/>
    <n v="0.8"/>
    <n v="2000"/>
    <n v="2500"/>
    <n v="2500"/>
    <n v="3.41"/>
    <n v="4.21"/>
    <n v="3.61"/>
    <s v="20-01-2021"/>
    <s v="20-01-2021"/>
    <n v="0"/>
    <n v="-0.25"/>
    <n v="-506"/>
    <s v="USD"/>
    <n v="0"/>
    <n v="0.82500000000000018"/>
    <s v="1/21/2021"/>
    <n v="2.78"/>
    <n v="2.78"/>
    <n v="2.75"/>
    <n v="2.5"/>
    <n v="1.1375000000000002"/>
    <s v="1/22/2021"/>
    <n v="2.65"/>
    <n v="2.65"/>
    <n v="2.34"/>
    <n v="2.39"/>
    <n v="1.2749999999999999"/>
    <s v="1/25/2021"/>
    <n v="2.41"/>
    <n v="2.41"/>
    <n v="2.35"/>
    <n v="2.29"/>
    <n v="1.4000000000000001"/>
    <s v="1/26/2021"/>
    <n v="2.35"/>
    <n v="2.35"/>
    <n v="2.2999999999999998"/>
    <n v="2.23"/>
    <n v="1.4750000000000003"/>
  </r>
  <r>
    <n v="1"/>
    <s v="CRSR US Equity"/>
    <n v="1"/>
    <s v="US"/>
    <x v="0"/>
    <x v="0"/>
    <n v="3.3"/>
    <s v="XR+"/>
    <x v="0"/>
    <n v="1"/>
    <n v="3.3"/>
    <n v="2500"/>
    <n v="757.58"/>
    <n v="757"/>
    <n v="39.19"/>
    <n v="35.89"/>
    <n v="35.97"/>
    <s v="19-01-2021"/>
    <s v="20-01-2021"/>
    <n v="1"/>
    <n v="-0.97"/>
    <n v="-2437.09"/>
    <s v="USD"/>
    <n v="0"/>
    <n v="-0.63890799999999981"/>
    <s v="1/20/2021"/>
    <n v="37.39"/>
    <n v="37.39"/>
    <n v="37.08"/>
    <n v="36"/>
    <n v="-0.96593199999999924"/>
    <s v="1/21/2021"/>
    <n v="36.9"/>
    <n v="36.9"/>
    <n v="36.68"/>
    <n v="36.729999999999997"/>
    <n v="-0.74488800000000033"/>
    <s v="1/22/2021"/>
    <n v="38.9"/>
    <n v="38.9"/>
    <n v="35.299999999999997"/>
    <n v="38.380000000000003"/>
    <n v="-0.24526799999999851"/>
    <s v="1/25/2021"/>
    <n v="41.989899999999999"/>
    <n v="41.989899999999999"/>
    <n v="40.99"/>
    <n v="39.26"/>
    <n v="2.1196000000000086E-2"/>
  </r>
  <r>
    <n v="1"/>
    <s v="IQ US Equity"/>
    <n v="1"/>
    <s v="US"/>
    <x v="0"/>
    <x v="0"/>
    <n v="0.72"/>
    <s v="BR-(MS)"/>
    <x v="1"/>
    <n v="1.5"/>
    <n v="1.07"/>
    <n v="2000"/>
    <n v="1861.16"/>
    <n v="1861"/>
    <n v="18.97"/>
    <n v="20.04"/>
    <n v="20.64"/>
    <s v="12-01-2021"/>
    <s v="20-01-2021"/>
    <n v="8"/>
    <n v="-1.56"/>
    <n v="-3113.08"/>
    <s v="USD"/>
    <n v="0"/>
    <n v="-0.22332000000000185"/>
    <s v="1/13/2021"/>
    <n v="19.649999999999999"/>
    <n v="19.649999999999999"/>
    <n v="19.21"/>
    <n v="19.309999999999999"/>
    <n v="-0.31636999999999987"/>
    <s v="1/14/2021"/>
    <n v="20.024999999999999"/>
    <n v="20.024999999999999"/>
    <n v="19.48"/>
    <n v="19.850000000000001"/>
    <n v="-0.81884000000000245"/>
    <s v="1/15/2021"/>
    <n v="19.995000000000001"/>
    <n v="19.995000000000001"/>
    <n v="19.899999999999999"/>
    <n v="19.760000000000002"/>
    <n v="-0.7350950000000025"/>
    <s v="1/19/2021"/>
    <n v="19.88"/>
    <n v="19.88"/>
    <n v="19.46"/>
    <n v="19.489999999999998"/>
    <n v="-0.48385999999999962"/>
  </r>
  <r>
    <n v="1"/>
    <s v="LAC CN Equity"/>
    <n v="1"/>
    <s v="CN"/>
    <x v="1"/>
    <x v="1"/>
    <n v="3.6"/>
    <s v="DEAL"/>
    <x v="1"/>
    <n v="1"/>
    <n v="3.6"/>
    <n v="4000"/>
    <n v="1111.1099999999999"/>
    <n v="1000"/>
    <n v="29.53"/>
    <n v="33.130000000000003"/>
    <n v="28.13"/>
    <s v="20-01-2021"/>
    <s v="20-01-2021"/>
    <n v="0"/>
    <n v="0.35"/>
    <n v="1400"/>
    <s v="CAD"/>
    <n v="1"/>
    <n v="-1.7500000000000071E-2"/>
    <s v="1/21/2021"/>
    <n v="29.8"/>
    <n v="29.8"/>
    <n v="29.6"/>
    <n v="28.96"/>
    <n v="0.14250000000000004"/>
    <s v="1/22/2021"/>
    <n v="29.75"/>
    <n v="29.75"/>
    <n v="28.49"/>
    <n v="29.75"/>
    <n v="-5.4999999999999716E-2"/>
    <s v="1/25/2021"/>
    <n v="32.020000000000003"/>
    <n v="32.020000000000003"/>
    <n v="30.45"/>
    <n v="29.47"/>
    <n v="1.5000000000000568E-2"/>
    <s v="1/26/2021"/>
    <n v="30"/>
    <n v="30"/>
    <n v="29.5"/>
    <n v="28.39"/>
    <n v="0.28500000000000009"/>
  </r>
  <r>
    <n v="1"/>
    <s v="LAC US Equity"/>
    <n v="1"/>
    <s v="US"/>
    <x v="0"/>
    <x v="0"/>
    <n v="2.81"/>
    <s v="DEAL"/>
    <x v="0"/>
    <n v="1"/>
    <n v="2.81"/>
    <n v="3000"/>
    <n v="1067.24"/>
    <n v="1000"/>
    <n v="22"/>
    <n v="19.190000000000001"/>
    <n v="22.23"/>
    <s v="20-01-2021"/>
    <s v="20-01-2021"/>
    <n v="0"/>
    <n v="0.08"/>
    <n v="230"/>
    <s v="USD"/>
    <n v="1"/>
    <n v="0.37333333333333363"/>
    <s v="1/21/2021"/>
    <n v="23.7"/>
    <n v="23.7"/>
    <n v="23.12"/>
    <n v="22.93"/>
    <n v="0.30999999999999994"/>
    <s v="1/22/2021"/>
    <n v="23.25"/>
    <n v="23.25"/>
    <n v="22.41"/>
    <n v="23.23"/>
    <n v="0.41000000000000014"/>
    <s v="1/25/2021"/>
    <n v="25.16"/>
    <n v="25.16"/>
    <n v="24.04"/>
    <n v="23.05"/>
    <n v="0.3500000000000002"/>
    <s v="1/26/2021"/>
    <n v="23.61"/>
    <n v="23.61"/>
    <n v="23.22"/>
    <n v="22.38"/>
    <n v="0.12666666666666632"/>
  </r>
  <r>
    <n v="1"/>
    <s v="CLBS US Equity"/>
    <n v="1"/>
    <s v="US"/>
    <x v="0"/>
    <x v="0"/>
    <n v="0.4"/>
    <m/>
    <x v="0"/>
    <n v="2"/>
    <n v="0.8"/>
    <n v="2000"/>
    <n v="2500"/>
    <n v="2500"/>
    <n v="3.61"/>
    <n v="2.81"/>
    <n v="2.72"/>
    <s v="20-01-2021"/>
    <s v="21-01-2021"/>
    <n v="1"/>
    <n v="-1.1100000000000001"/>
    <n v="-2225"/>
    <s v="USD"/>
    <n v="0"/>
    <n v="-1.0749999999999997"/>
    <s v="1/21/2021"/>
    <n v="2.78"/>
    <n v="2.78"/>
    <n v="2.75"/>
    <n v="2.5"/>
    <n v="-1.3874999999999997"/>
    <s v="1/22/2021"/>
    <n v="2.65"/>
    <n v="2.65"/>
    <n v="2.34"/>
    <n v="2.39"/>
    <n v="-1.5249999999999997"/>
    <s v="1/25/2021"/>
    <n v="2.41"/>
    <n v="2.41"/>
    <n v="2.35"/>
    <n v="2.29"/>
    <n v="-1.6499999999999997"/>
    <s v="1/26/2021"/>
    <n v="2.35"/>
    <n v="2.35"/>
    <n v="2.2999999999999998"/>
    <n v="2.23"/>
    <n v="-1.7249999999999999"/>
  </r>
  <r>
    <n v="1"/>
    <s v="EXPR US Equity"/>
    <n v="1"/>
    <s v="US"/>
    <x v="0"/>
    <x v="0"/>
    <n v="0.42"/>
    <m/>
    <x v="1"/>
    <n v="2"/>
    <n v="0.84"/>
    <n v="2000"/>
    <n v="2380.9499999999998"/>
    <n v="2381"/>
    <n v="3.41"/>
    <n v="4.25"/>
    <n v="3.2"/>
    <s v="25-01-2021"/>
    <s v="25-01-2021"/>
    <n v="0"/>
    <n v="0.26"/>
    <n v="514.77"/>
    <s v="USD"/>
    <n v="1"/>
    <n v="9.5240000000000075E-2"/>
    <s v="1/26/2021"/>
    <n v="3.42"/>
    <n v="3.42"/>
    <n v="3.33"/>
    <n v="3.04"/>
    <n v="0.44048500000000013"/>
    <s v="1/27/2021"/>
    <n v="13.97"/>
    <n v="13.97"/>
    <n v="7.93"/>
    <n v="9.5500000000000007"/>
    <n v="-7.3096700000000006"/>
    <s v="1/28/2021"/>
    <n v="9.0500000000000007"/>
    <n v="9.0500000000000007"/>
    <n v="7.11"/>
    <n v="4.7"/>
    <n v="-1.5357450000000001"/>
    <s v="1/29/2021"/>
    <n v="7.53"/>
    <n v="7.53"/>
    <n v="7.48"/>
    <n v="6"/>
    <n v="-3.0833949999999999"/>
  </r>
  <r>
    <n v="1"/>
    <s v="QBTC CN Equity"/>
    <n v="1"/>
    <s v="CN"/>
    <x v="1"/>
    <x v="1"/>
    <n v="7.39"/>
    <s v="reduced (prev)"/>
    <x v="0"/>
    <n v="1.5"/>
    <n v="11.09"/>
    <n v="10000"/>
    <n v="902"/>
    <n v="902"/>
    <n v="26.5"/>
    <n v="15.41"/>
    <n v="48.9"/>
    <s v="17-11-2020"/>
    <s v="25-01-2021"/>
    <n v="69"/>
    <n v="2.02"/>
    <n v="20204.8"/>
    <s v="CAD"/>
    <n v="1"/>
    <n v="0.19392999999999988"/>
    <s v="11/18/2020"/>
    <n v="28.66"/>
    <n v="28.66"/>
    <n v="28.65"/>
    <n v="27.28"/>
    <n v="7.0356000000000113E-2"/>
    <s v="11/19/2020"/>
    <n v="28.05"/>
    <n v="28.05"/>
    <n v="27"/>
    <n v="27.75"/>
    <n v="0.11275"/>
    <s v="11/20/2020"/>
    <n v="29.6"/>
    <n v="29.6"/>
    <n v="28.19"/>
    <n v="29.49"/>
    <n v="0.26969799999999988"/>
    <s v="11/23/2020"/>
    <n v="31"/>
    <n v="31"/>
    <n v="30.09"/>
    <n v="30.81"/>
    <n v="0.38876199999999989"/>
  </r>
  <r>
    <n v="1"/>
    <s v="VYNE US Equity"/>
    <n v="1"/>
    <s v="US"/>
    <x v="0"/>
    <x v="0"/>
    <n v="0.09"/>
    <s v="reduce"/>
    <x v="0"/>
    <n v="6"/>
    <n v="0.54"/>
    <n v="2000"/>
    <n v="3703.7"/>
    <n v="3921"/>
    <n v="2.91"/>
    <n v="2.37"/>
    <n v="2.58"/>
    <s v="25-01-2021"/>
    <s v="25-01-2021"/>
    <n v="0"/>
    <n v="-0.65"/>
    <n v="-1293.93"/>
    <s v="USD"/>
    <n v="0"/>
    <n v="14.292044999999998"/>
    <s v="1/26/2021"/>
    <n v="10.4"/>
    <n v="10.4"/>
    <n v="10.199999999999999"/>
    <n v="10"/>
    <n v="13.899944999999999"/>
    <s v="1/27/2021"/>
    <n v="9.8800000000000008"/>
    <n v="9.8800000000000008"/>
    <n v="9.56"/>
    <n v="9.16"/>
    <n v="12.253125000000001"/>
    <s v="1/28/2021"/>
    <n v="9.8000000000000007"/>
    <n v="9.8000000000000007"/>
    <n v="9.56"/>
    <n v="8.92"/>
    <n v="11.782605"/>
    <s v="1/29/2021"/>
    <n v="9.44"/>
    <n v="9.44"/>
    <n v="8.9600000000000009"/>
    <n v="7.92"/>
    <n v="9.8221049999999988"/>
  </r>
  <r>
    <n v="1"/>
    <s v="VYNE US Equity"/>
    <n v="1"/>
    <s v="US"/>
    <x v="0"/>
    <x v="0"/>
    <n v="0.09"/>
    <s v="AH+"/>
    <x v="0"/>
    <n v="3"/>
    <n v="0.26"/>
    <n v="2000"/>
    <n v="7843.14"/>
    <n v="3922"/>
    <n v="2.91"/>
    <n v="2.66"/>
    <n v="2.62"/>
    <s v="25-01-2021"/>
    <s v="25-01-2021"/>
    <n v="0"/>
    <n v="-0.56000000000000005"/>
    <n v="-1129.54"/>
    <s v="USD"/>
    <n v="0"/>
    <n v="14.295689999999999"/>
    <s v="1/26/2021"/>
    <n v="10.4"/>
    <n v="10.4"/>
    <n v="10.199999999999999"/>
    <n v="10"/>
    <n v="13.90349"/>
    <s v="1/27/2021"/>
    <n v="9.8800000000000008"/>
    <n v="9.8800000000000008"/>
    <n v="9.56"/>
    <n v="9.16"/>
    <n v="12.25625"/>
    <s v="1/28/2021"/>
    <n v="9.8000000000000007"/>
    <n v="9.8000000000000007"/>
    <n v="9.56"/>
    <n v="8.92"/>
    <n v="11.785609999999998"/>
    <s v="1/29/2021"/>
    <n v="9.44"/>
    <n v="9.44"/>
    <n v="8.9600000000000009"/>
    <n v="7.92"/>
    <n v="9.8246099999999981"/>
  </r>
  <r>
    <n v="1"/>
    <s v="KOSS US Equity"/>
    <n v="1"/>
    <s v="US"/>
    <x v="0"/>
    <x v="0"/>
    <n v="1.41"/>
    <m/>
    <x v="1"/>
    <n v="2"/>
    <n v="2.82"/>
    <n v="2500"/>
    <n v="886.52"/>
    <n v="866"/>
    <n v="11"/>
    <n v="13.82"/>
    <n v="9.33"/>
    <s v="26-01-2021"/>
    <s v="26-01-2021"/>
    <n v="0"/>
    <n v="0.57999999999999996"/>
    <n v="1446.22"/>
    <s v="USD"/>
    <n v="1"/>
    <n v="-2.2585280000000001"/>
    <s v="1/27/2021"/>
    <n v="69.790000000000006"/>
    <n v="69.790000000000006"/>
    <n v="17.52"/>
    <n v="58"/>
    <n v="-16.280799999999999"/>
    <s v="1/28/2021"/>
    <n v="127.45"/>
    <n v="127.45"/>
    <n v="74"/>
    <n v="41.96"/>
    <n v="-10.724544"/>
    <s v="1/29/2021"/>
    <n v="105.40179999999999"/>
    <n v="105.40179999999999"/>
    <n v="72.864999999999995"/>
    <n v="64"/>
    <n v="-18.359200000000001"/>
    <s v="2/1/2021"/>
    <n v="60"/>
    <n v="60"/>
    <n v="60"/>
    <n v="35"/>
    <n v="-8.3135999999999992"/>
  </r>
  <r>
    <n v="1"/>
    <s v="BYND US Equity"/>
    <n v="1"/>
    <s v="US"/>
    <x v="0"/>
    <x v="0"/>
    <n v="15.57"/>
    <m/>
    <x v="1"/>
    <n v="2"/>
    <n v="31.14"/>
    <n v="2500"/>
    <n v="80.28"/>
    <n v="80"/>
    <n v="182.8"/>
    <n v="213.94"/>
    <n v="197.59"/>
    <s v="27-01-2021"/>
    <s v="27-01-2021"/>
    <n v="0"/>
    <n v="-0.47"/>
    <n v="-1183.26"/>
    <s v="USD"/>
    <n v="0"/>
    <n v="-0.14223999999999978"/>
    <s v="1/28/2021"/>
    <n v="192"/>
    <n v="192"/>
    <n v="187.245"/>
    <n v="179.79"/>
    <n v="9.6320000000000613E-2"/>
    <s v="1/29/2021"/>
    <n v="189.37"/>
    <n v="189.37"/>
    <n v="178.9"/>
    <n v="178.08"/>
    <n v="0.15103999999999995"/>
    <s v="2/1/2021"/>
    <n v="181"/>
    <n v="181"/>
    <n v="179.63"/>
    <n v="177.97"/>
    <n v="0.15456000000000039"/>
    <s v="2/2/2021"/>
    <n v="178.42500000000001"/>
    <n v="178.42500000000001"/>
    <n v="178.26"/>
    <n v="167.16"/>
    <n v="0.50048000000000048"/>
  </r>
  <r>
    <n v="1"/>
    <s v="GBTC UV Equity"/>
    <n v="1"/>
    <s v="UV"/>
    <x v="0"/>
    <x v="2"/>
    <n v="1.57"/>
    <s v="TA"/>
    <x v="0"/>
    <n v="1.5"/>
    <n v="2.36"/>
    <n v="3000"/>
    <n v="1273.8900000000001"/>
    <n v="1273"/>
    <n v="22.6"/>
    <n v="20.25"/>
    <n v="31.36"/>
    <s v="30-11-2020"/>
    <s v="27-01-2021"/>
    <n v="58"/>
    <n v="3.72"/>
    <n v="11152.75"/>
    <s v="USD"/>
    <n v="1"/>
    <n v="0.10183999999999933"/>
    <s v="12/1/2020"/>
    <n v="24.05"/>
    <n v="24.05"/>
    <n v="22.84"/>
    <n v="23.74"/>
    <n v="0.48373999999999873"/>
    <s v="12/2/2020"/>
    <n v="23.88"/>
    <n v="23.88"/>
    <n v="23.81"/>
    <n v="23.39"/>
    <n v="0.33522333333333298"/>
    <s v="12/3/2020"/>
    <n v="24.12"/>
    <n v="24.12"/>
    <n v="23.84"/>
    <n v="24"/>
    <n v="0.59406666666666608"/>
    <s v="12/4/2020"/>
    <n v="23.9"/>
    <n v="23.9"/>
    <n v="23.88"/>
    <n v="23.22"/>
    <n v="0.26308666666666558"/>
  </r>
  <r>
    <n v="1"/>
    <s v="LLY US Equity"/>
    <n v="1"/>
    <s v="US"/>
    <x v="0"/>
    <x v="0"/>
    <n v="5.34"/>
    <s v="AH+"/>
    <x v="0"/>
    <n v="2"/>
    <n v="10.68"/>
    <n v="3000"/>
    <n v="280.89999999999998"/>
    <n v="281"/>
    <n v="186.24"/>
    <n v="175.56"/>
    <n v="207.57"/>
    <s v="11-01-2021"/>
    <s v="27-01-2021"/>
    <n v="16"/>
    <n v="2"/>
    <n v="5994.35"/>
    <s v="USD"/>
    <n v="1"/>
    <n v="-0.3231500000000016"/>
    <s v="1/12/2021"/>
    <n v="184.24"/>
    <n v="184.24"/>
    <n v="182.79"/>
    <n v="178.8"/>
    <n v="-0.69687999999999983"/>
    <s v="1/13/2021"/>
    <n v="187.62"/>
    <n v="187.62"/>
    <n v="179.83"/>
    <n v="185.5"/>
    <n v="-6.9313333333334184E-2"/>
    <s v="1/14/2021"/>
    <n v="188.96"/>
    <n v="188.96"/>
    <n v="185.27"/>
    <n v="186.69"/>
    <n v="4.2149999999998938E-2"/>
    <s v="1/15/2021"/>
    <n v="191.78"/>
    <n v="191.78"/>
    <n v="186.8"/>
    <n v="190.77"/>
    <n v="0.42431000000000008"/>
  </r>
  <r>
    <n v="1"/>
    <s v="MS US Equity"/>
    <n v="1"/>
    <s v="US"/>
    <x v="0"/>
    <x v="0"/>
    <n v="2.31"/>
    <m/>
    <x v="1"/>
    <n v="2"/>
    <n v="4.62"/>
    <n v="2000"/>
    <n v="432.6"/>
    <n v="432"/>
    <n v="76.17"/>
    <n v="80.790000000000006"/>
    <n v="68.42"/>
    <s v="20-01-2021"/>
    <s v="27-01-2021"/>
    <n v="7"/>
    <n v="1.67"/>
    <n v="3348"/>
    <s v="USD"/>
    <n v="1"/>
    <n v="0.25272000000000039"/>
    <s v="1/21/2021"/>
    <n v="75.89"/>
    <n v="75.89"/>
    <n v="75"/>
    <n v="74.7"/>
    <n v="0.31751999999999975"/>
    <s v="1/22/2021"/>
    <n v="74.7"/>
    <n v="74.7"/>
    <n v="72.55"/>
    <n v="74.13"/>
    <n v="0.44064000000000136"/>
    <s v="1/25/2021"/>
    <n v="74.02"/>
    <n v="74.02"/>
    <n v="73.52"/>
    <n v="72.38"/>
    <n v="0.81864000000000137"/>
    <s v="1/26/2021"/>
    <n v="73.319999999999993"/>
    <n v="73.319999999999993"/>
    <n v="72.739999999999995"/>
    <n v="71.209999999999994"/>
    <n v="1.0713600000000016"/>
  </r>
  <r>
    <n v="1"/>
    <s v="PLTR US Equity"/>
    <n v="1"/>
    <s v="US"/>
    <x v="0"/>
    <x v="0"/>
    <n v="1.77"/>
    <s v="TA"/>
    <x v="0"/>
    <n v="1.5"/>
    <n v="2.66"/>
    <n v="2000"/>
    <n v="753.3"/>
    <n v="753"/>
    <n v="27.88"/>
    <n v="25.23"/>
    <n v="33.53"/>
    <s v="15-01-2021"/>
    <s v="27-01-2021"/>
    <n v="12"/>
    <n v="2.13"/>
    <n v="4250.38"/>
    <s v="USD"/>
    <n v="1"/>
    <n v="-0.40285500000000013"/>
    <s v="1/19/2021"/>
    <n v="27.54"/>
    <n v="27.54"/>
    <n v="26.81"/>
    <n v="26.62"/>
    <n v="-0.47438999999999926"/>
    <s v="1/20/2021"/>
    <n v="27.3"/>
    <n v="27.3"/>
    <n v="27.29"/>
    <n v="26.34"/>
    <n v="-0.57980999999999971"/>
    <s v="1/21/2021"/>
    <n v="26.68"/>
    <n v="26.68"/>
    <n v="26.42"/>
    <n v="25.98"/>
    <n v="-0.71534999999999949"/>
    <s v="1/22/2021"/>
    <n v="32.65"/>
    <n v="32.65"/>
    <n v="25.85"/>
    <n v="32.58"/>
    <n v="1.7695499999999997"/>
  </r>
  <r>
    <n v="1"/>
    <s v="NAKD US Equity"/>
    <n v="1"/>
    <s v="US"/>
    <x v="0"/>
    <x v="0"/>
    <n v="0.27"/>
    <s v="RH"/>
    <x v="0"/>
    <n v="3"/>
    <n v="0.8"/>
    <n v="2000"/>
    <n v="2496.88"/>
    <n v="2500"/>
    <n v="2.62"/>
    <n v="1.82"/>
    <n v="1.65"/>
    <s v="28-01-2021"/>
    <s v="28-01-2021"/>
    <n v="0"/>
    <n v="-1.21"/>
    <n v="-2425"/>
    <s v="USD"/>
    <n v="0"/>
    <n v="-0.46250000000000013"/>
    <s v="1/29/2021"/>
    <n v="2.2799999999999998"/>
    <n v="2.2799999999999998"/>
    <n v="2.25"/>
    <n v="1.65"/>
    <n v="-1.2125000000000001"/>
    <s v="2/1/2021"/>
    <n v="1.9"/>
    <n v="1.9"/>
    <n v="1.88"/>
    <n v="1.42"/>
    <n v="-1.5000000000000002"/>
    <s v="2/2/2021"/>
    <n v="1.18"/>
    <n v="1.18"/>
    <n v="1.18"/>
    <n v="0.91010000000000002"/>
    <n v="-2.1373750000000005"/>
    <s v="2/3/2021"/>
    <n v="1.47"/>
    <n v="1.47"/>
    <n v="1.01"/>
    <n v="1.22"/>
    <n v="-1.7500000000000002"/>
  </r>
  <r>
    <n v="1"/>
    <s v="SNDL US Equity"/>
    <n v="1"/>
    <s v="US"/>
    <x v="0"/>
    <x v="0"/>
    <n v="0.15"/>
    <s v="RH"/>
    <x v="0"/>
    <n v="3"/>
    <n v="0.44"/>
    <n v="2000"/>
    <n v="4535.1499999999996"/>
    <n v="4600"/>
    <n v="1.2"/>
    <n v="0.76"/>
    <n v="0.71"/>
    <s v="28-01-2021"/>
    <s v="28-01-2021"/>
    <n v="0"/>
    <n v="-1.1399999999999999"/>
    <n v="-2275.16"/>
    <s v="USD"/>
    <n v="0"/>
    <n v="-0.84639999999999993"/>
    <s v="1/29/2021"/>
    <n v="0.9"/>
    <n v="0.9"/>
    <n v="0.83199999999999996"/>
    <n v="0.81499999999999995"/>
    <n v="-0.88549999999999995"/>
    <s v="2/1/2021"/>
    <n v="1.25"/>
    <n v="1.25"/>
    <n v="1"/>
    <n v="1.21"/>
    <n v="2.300000000000002E-2"/>
    <s v="2/2/2021"/>
    <n v="1.1399999999999999"/>
    <n v="1.1399999999999999"/>
    <n v="1.08"/>
    <n v="1.04"/>
    <n v="-0.36799999999999983"/>
    <s v="2/3/2021"/>
    <n v="1.33"/>
    <n v="1.33"/>
    <n v="1.18"/>
    <n v="1.21"/>
    <n v="2.300000000000002E-2"/>
  </r>
  <r>
    <n v="1"/>
    <s v="GME US Equity"/>
    <n v="1"/>
    <s v="US"/>
    <x v="0"/>
    <x v="0"/>
    <n v="84.97"/>
    <m/>
    <x v="0"/>
    <n v="1"/>
    <n v="84.97"/>
    <n v="3000"/>
    <n v="35.31"/>
    <n v="32"/>
    <n v="334.99"/>
    <n v="250.02"/>
    <n v="319.27999999999997"/>
    <s v="29-01-2021"/>
    <s v="29-01-2021"/>
    <n v="0"/>
    <n v="-0.17"/>
    <n v="-502.62"/>
    <s v="USD"/>
    <n v="0"/>
    <n v="-0.19658666666666674"/>
    <s v="2/1/2021"/>
    <n v="322"/>
    <n v="322"/>
    <n v="316.56"/>
    <n v="225"/>
    <n v="-1.1732266666666669"/>
    <s v="2/2/2021"/>
    <n v="158"/>
    <n v="158"/>
    <n v="140.76"/>
    <n v="90"/>
    <n v="-2.6132266666666668"/>
    <s v="2/3/2021"/>
    <n v="113.3999"/>
    <n v="113.3999"/>
    <n v="112.01"/>
    <n v="92.41"/>
    <n v="-2.58752"/>
    <s v="2/4/2021"/>
    <n v="91.5"/>
    <n v="91.5"/>
    <n v="91.19"/>
    <n v="53.5"/>
    <n v="-3.0025599999999999"/>
  </r>
  <r>
    <n v="1"/>
    <s v="LLY US Equity"/>
    <n v="1"/>
    <s v="US"/>
    <x v="0"/>
    <x v="0"/>
    <n v="5.5"/>
    <m/>
    <x v="0"/>
    <n v="2"/>
    <n v="11"/>
    <n v="2500"/>
    <n v="227.27"/>
    <n v="254"/>
    <n v="211.3"/>
    <n v="200.3"/>
    <n v="204.89"/>
    <s v="29-01-2021"/>
    <s v="29-01-2021"/>
    <n v="0"/>
    <n v="-0.65"/>
    <n v="-1628.67"/>
    <s v="USD"/>
    <n v="0"/>
    <n v="-0.18694400000000036"/>
    <s v="2/1/2021"/>
    <n v="209.89"/>
    <n v="209.89"/>
    <n v="209.46"/>
    <n v="203.14"/>
    <n v="-0.82905600000000246"/>
    <s v="2/2/2021"/>
    <n v="205.9"/>
    <n v="205.9"/>
    <n v="204.38"/>
    <n v="197.56"/>
    <n v="-1.395984000000001"/>
    <s v="2/3/2021"/>
    <n v="200.59"/>
    <n v="200.59"/>
    <n v="197.81"/>
    <n v="196.96"/>
    <n v="-1.4569440000000005"/>
    <s v="2/4/2021"/>
    <n v="201.88"/>
    <n v="201.88"/>
    <n v="196.81"/>
    <n v="201.62"/>
    <n v="-0.98348800000000069"/>
  </r>
  <r>
    <n v="1"/>
    <s v="LLY US Equity"/>
    <n v="1"/>
    <s v="US"/>
    <x v="0"/>
    <x v="0"/>
    <n v="5.5"/>
    <s v="reduce"/>
    <x v="0"/>
    <n v="2"/>
    <n v="11"/>
    <n v="2500"/>
    <n v="227.27"/>
    <n v="200"/>
    <n v="211.3"/>
    <n v="200.3"/>
    <n v="206.25"/>
    <s v="29-01-2021"/>
    <s v="29-01-2021"/>
    <n v="0"/>
    <n v="-0.4"/>
    <n v="-1010"/>
    <s v="USD"/>
    <n v="0"/>
    <n v="-0.14720000000000028"/>
    <s v="2/1/2021"/>
    <n v="209.89"/>
    <n v="209.89"/>
    <n v="209.46"/>
    <n v="203.14"/>
    <n v="-0.65280000000000205"/>
    <s v="2/2/2021"/>
    <n v="205.9"/>
    <n v="205.9"/>
    <n v="204.38"/>
    <n v="197.56"/>
    <n v="-1.0992000000000006"/>
    <s v="2/3/2021"/>
    <n v="200.59"/>
    <n v="200.59"/>
    <n v="197.81"/>
    <n v="196.96"/>
    <n v="-1.1472000000000004"/>
    <s v="2/4/2021"/>
    <n v="201.88"/>
    <n v="201.88"/>
    <n v="196.81"/>
    <n v="201.62"/>
    <n v="-0.77440000000000053"/>
  </r>
  <r>
    <n v="1"/>
    <s v="6123 HK Equity"/>
    <n v="1"/>
    <s v="HK"/>
    <x v="2"/>
    <x v="3"/>
    <n v="0.26500000000000001"/>
    <s v="QR+"/>
    <x v="0"/>
    <n v="3"/>
    <n v="0.8"/>
    <n v="15506"/>
    <n v="19504"/>
    <n v="20000"/>
    <n v="5.74"/>
    <n v="4.95"/>
    <n v="5.76"/>
    <s v="05-01-2025"/>
    <s v="05-01-2025"/>
    <n v="0"/>
    <n v="0.02"/>
    <n v="380"/>
    <s v="HKD"/>
    <n v="1"/>
    <n v="0.72230104475686785"/>
    <s v="1/6/2021"/>
    <n v="6.33"/>
    <n v="6.33"/>
    <n v="6.3"/>
    <n v="5.76"/>
    <n v="2.5796465884173319E-2"/>
    <s v="1/7/2021"/>
    <n v="6.07"/>
    <n v="6.07"/>
    <n v="5.76"/>
    <n v="5.85"/>
    <n v="0.14188056236295554"/>
    <s v="1/8/2021"/>
    <n v="5.9"/>
    <n v="5.9"/>
    <n v="5.85"/>
    <n v="5.69"/>
    <n v="-6.4491164710434437E-2"/>
    <s v="1/11/2021"/>
    <n v="5.8"/>
    <n v="5.8"/>
    <n v="5.71"/>
    <n v="5.54"/>
    <n v="-0.25796465884173891"/>
  </r>
  <r>
    <n v="1"/>
    <s v="1913 HK Equity"/>
    <n v="1"/>
    <s v="HK"/>
    <x v="2"/>
    <x v="3"/>
    <n v="2.2250000000000001"/>
    <s v="BR-(SG)"/>
    <x v="1"/>
    <n v="2"/>
    <n v="4.45"/>
    <n v="15506"/>
    <n v="3485"/>
    <n v="3500"/>
    <n v="48.72"/>
    <n v="53.17"/>
    <n v="46.9"/>
    <s v="06-01-2025"/>
    <s v="08-01-2025"/>
    <n v="2"/>
    <n v="0.41"/>
    <n v="6374.9"/>
    <s v="HKD"/>
    <n v="1"/>
    <n v="0.15123178124596967"/>
    <s v="1/7/2021"/>
    <n v="48.2"/>
    <n v="48.2"/>
    <n v="48.05"/>
    <n v="46"/>
    <n v="0.61395588804333778"/>
    <s v="1/8/2021"/>
    <n v="47.05"/>
    <n v="47.05"/>
    <n v="46"/>
    <n v="46.9"/>
    <n v="0.41080871920546891"/>
    <s v="1/11/2021"/>
    <n v="49"/>
    <n v="49"/>
    <n v="45.8"/>
    <n v="48.5"/>
    <n v="4.9658196827034443E-2"/>
    <s v="1/12/2021"/>
    <n v="49.3"/>
    <n v="49.3"/>
    <n v="48.6"/>
    <n v="48.3"/>
    <n v="9.4802012124339349E-2"/>
  </r>
  <r>
    <n v="1"/>
    <s v="2888 HK Equity"/>
    <n v="1"/>
    <s v="HK"/>
    <x v="2"/>
    <x v="3"/>
    <n v="1.0900000000000001"/>
    <s v="TA"/>
    <x v="1"/>
    <n v="2"/>
    <n v="2.1800000000000002"/>
    <n v="15506"/>
    <n v="7113"/>
    <n v="7100"/>
    <n v="53.5"/>
    <n v="55.68"/>
    <n v="54"/>
    <s v="07-01-2025"/>
    <s v="08-01-2025"/>
    <n v="1"/>
    <n v="-0.23"/>
    <n v="-3550"/>
    <s v="HKD"/>
    <n v="0"/>
    <n v="-0.41209854249967692"/>
    <s v="1/8/2021"/>
    <n v="54.45"/>
    <n v="54.45"/>
    <n v="54.4"/>
    <n v="54"/>
    <n v="-0.22894363472204307"/>
    <s v="1/11/2021"/>
    <n v="54"/>
    <n v="54"/>
    <n v="53.95"/>
    <n v="52.5"/>
    <n v="0.45788726944408614"/>
    <s v="1/12/2021"/>
    <n v="53.8"/>
    <n v="53.8"/>
    <n v="53.05"/>
    <n v="53.8"/>
    <n v="-0.13736618083322455"/>
    <s v="1/13/2021"/>
    <n v="53.95"/>
    <n v="53.95"/>
    <n v="53.8"/>
    <n v="53.3"/>
    <n v="9.1577453888818536E-2"/>
  </r>
  <r>
    <n v="1"/>
    <s v="3888 HK Equity"/>
    <n v="1"/>
    <s v="HK"/>
    <x v="2"/>
    <x v="3"/>
    <n v="2.78"/>
    <s v="AH-"/>
    <x v="1"/>
    <n v="2"/>
    <n v="5.56"/>
    <n v="15506"/>
    <n v="2789"/>
    <n v="3000"/>
    <n v="53.85"/>
    <n v="59.41"/>
    <n v="57.97"/>
    <s v="06-01-2025"/>
    <s v="08-01-2025"/>
    <n v="2"/>
    <n v="-0.8"/>
    <n v="-12348"/>
    <s v="HKD"/>
    <n v="0"/>
    <n v="-0.3192312653166513"/>
    <s v="1/7/2021"/>
    <n v="55.6"/>
    <n v="55.6"/>
    <n v="55.5"/>
    <n v="54.7"/>
    <n v="-0.16445247001160868"/>
    <s v="1/8/2021"/>
    <n v="62.45"/>
    <n v="62.45"/>
    <n v="55.1"/>
    <n v="58"/>
    <n v="-0.80291500064491139"/>
    <s v="1/11/2021"/>
    <n v="58.75"/>
    <n v="58.75"/>
    <n v="57.75"/>
    <n v="56.75"/>
    <n v="-0.56107313298078143"/>
    <s v="1/12/2021"/>
    <n v="59.8"/>
    <n v="59.8"/>
    <n v="56.95"/>
    <n v="58.75"/>
    <n v="-0.94802012124338941"/>
  </r>
  <r>
    <n v="1"/>
    <s v="6666 HK Equity"/>
    <n v="1"/>
    <s v="HK"/>
    <x v="2"/>
    <x v="3"/>
    <n v="0.38900000000000001"/>
    <s v="reduce"/>
    <x v="0"/>
    <n v="6"/>
    <n v="2.33"/>
    <n v="23261"/>
    <n v="9966"/>
    <n v="10000"/>
    <n v="9.8000000000000007"/>
    <n v="7.47"/>
    <n v="9.08"/>
    <s v="08-01-2025"/>
    <s v="08-01-2025"/>
    <n v="0"/>
    <n v="-0.31"/>
    <n v="-7200"/>
    <s v="HKD"/>
    <n v="0"/>
    <n v="0.77382743648166408"/>
    <s v="1/11/2021"/>
    <n v="12.8"/>
    <n v="12.8"/>
    <n v="11.6"/>
    <n v="12.16"/>
    <n v="1.0145737500537377"/>
    <s v="1/12/2021"/>
    <n v="12.5"/>
    <n v="12.5"/>
    <n v="12.16"/>
    <n v="12.16"/>
    <n v="1.0145737500537377"/>
    <s v="1/13/2021"/>
    <n v="12.3"/>
    <n v="12.3"/>
    <n v="12.3"/>
    <n v="11.6"/>
    <n v="0.77382743648166408"/>
    <s v="1/14/2021"/>
    <n v="11.78"/>
    <n v="11.78"/>
    <n v="11.7"/>
    <n v="11.16"/>
    <n v="0.5846696186750352"/>
  </r>
  <r>
    <n v="1"/>
    <s v="6666 HK Equity"/>
    <n v="1"/>
    <s v="HK"/>
    <x v="2"/>
    <x v="3"/>
    <n v="0.38900000000000001"/>
    <s v="QR+"/>
    <x v="0"/>
    <n v="6"/>
    <n v="2.33"/>
    <n v="23261"/>
    <n v="9966"/>
    <n v="5000"/>
    <n v="9.8000000000000007"/>
    <n v="7.47"/>
    <n v="11.11"/>
    <s v="08-01-2025"/>
    <s v="08-01-2025"/>
    <n v="0"/>
    <n v="0.28000000000000003"/>
    <n v="6550"/>
    <s v="HKD"/>
    <n v="1"/>
    <n v="0.38691371824083204"/>
    <s v="1/11/2021"/>
    <n v="12.8"/>
    <n v="12.8"/>
    <n v="11.6"/>
    <n v="12.16"/>
    <n v="0.50728687502686887"/>
    <s v="1/12/2021"/>
    <n v="12.5"/>
    <n v="12.5"/>
    <n v="12.16"/>
    <n v="12.16"/>
    <n v="0.50728687502686887"/>
    <s v="1/13/2021"/>
    <n v="12.3"/>
    <n v="12.3"/>
    <n v="12.3"/>
    <n v="11.6"/>
    <n v="0.38691371824083204"/>
    <s v="1/14/2021"/>
    <n v="11.78"/>
    <n v="11.78"/>
    <n v="11.7"/>
    <n v="11.16"/>
    <n v="0.2923348093375176"/>
  </r>
  <r>
    <n v="1"/>
    <s v="700 HK Equity"/>
    <n v="1"/>
    <s v="HK"/>
    <x v="2"/>
    <x v="3"/>
    <n v="19.5"/>
    <s v="HEDGE"/>
    <x v="1"/>
    <n v="1.5"/>
    <n v="29.25"/>
    <n v="15506"/>
    <n v="530"/>
    <n v="500"/>
    <n v="580.9"/>
    <n v="610.15"/>
    <n v="578"/>
    <s v="07-01-2025"/>
    <s v="08-01-2025"/>
    <n v="1"/>
    <n v="0.09"/>
    <n v="1450"/>
    <s v="HKD"/>
    <n v="1"/>
    <n v="0.39984522120469423"/>
    <s v="1/8/2021"/>
    <n v="578"/>
    <n v="578"/>
    <n v="568.5"/>
    <n v="573"/>
    <n v="0.25474010060621621"/>
    <s v="1/11/2021"/>
    <n v="602"/>
    <n v="602"/>
    <n v="581"/>
    <n v="591"/>
    <n v="-0.32568038178769582"/>
    <s v="1/12/2021"/>
    <n v="596.5"/>
    <n v="596.5"/>
    <n v="586.5"/>
    <n v="590"/>
    <n v="-0.29343479943247847"/>
    <s v="1/13/2021"/>
    <n v="602.5"/>
    <n v="602.5"/>
    <n v="589.5"/>
    <n v="596"/>
    <n v="-0.48690829356378246"/>
  </r>
  <r>
    <n v="1"/>
    <s v="728 HK Equity"/>
    <n v="1"/>
    <s v="HK"/>
    <x v="2"/>
    <x v="3"/>
    <n v="0.124"/>
    <s v="TA"/>
    <x v="0"/>
    <n v="1"/>
    <n v="0.12"/>
    <n v="15506"/>
    <n v="125048"/>
    <n v="124000"/>
    <n v="1.94"/>
    <n v="1.82"/>
    <n v="1.86"/>
    <s v="08-01-2025"/>
    <s v="08-01-2025"/>
    <n v="0"/>
    <n v="-0.63"/>
    <n v="-9833.2000000000007"/>
    <s v="HKD"/>
    <n v="0"/>
    <n v="0.31987617696375625"/>
    <s v="1/11/2021"/>
    <n v="2.0699999999999998"/>
    <n v="2.0699999999999998"/>
    <n v="1.98"/>
    <n v="1.99"/>
    <n v="0.39984522120469529"/>
    <s v="1/12/2021"/>
    <n v="2.21"/>
    <n v="2.21"/>
    <n v="2.0099999999999998"/>
    <n v="2.19"/>
    <n v="1.9992261060234748"/>
    <s v="1/13/2021"/>
    <n v="2.29"/>
    <n v="2.29"/>
    <n v="2.2000000000000002"/>
    <n v="2.23"/>
    <n v="2.3191022829872314"/>
    <s v="1/14/2021"/>
    <n v="2.35"/>
    <n v="2.35"/>
    <n v="2.2400000000000002"/>
    <n v="2.2999999999999998"/>
    <n v="2.8788855926738028"/>
  </r>
  <r>
    <n v="1"/>
    <s v="762 HK Equity"/>
    <n v="1"/>
    <s v="HK"/>
    <x v="2"/>
    <x v="3"/>
    <n v="0.22600000000000001"/>
    <s v="AH+"/>
    <x v="0"/>
    <n v="3"/>
    <n v="0.68"/>
    <n v="15506"/>
    <n v="22871"/>
    <n v="24000"/>
    <n v="4.7699999999999996"/>
    <n v="4.09"/>
    <n v="4.22"/>
    <s v="07-01-2025"/>
    <s v="08-01-2025"/>
    <n v="1"/>
    <n v="-0.86"/>
    <n v="-13320"/>
    <s v="HKD"/>
    <n v="0"/>
    <n v="-1.2691861215013533"/>
    <s v="1/8/2021"/>
    <n v="4.41"/>
    <n v="4.41"/>
    <n v="3.95"/>
    <n v="4.41"/>
    <n v="-0.55720366309815461"/>
    <s v="1/11/2021"/>
    <n v="4.8"/>
    <n v="4.8"/>
    <n v="4.51"/>
    <n v="4.66"/>
    <n v="-0.17025667483554666"/>
    <s v="1/12/2021"/>
    <n v="5"/>
    <n v="5"/>
    <n v="4.66"/>
    <n v="4.9400000000000004"/>
    <n v="0.26312395201857469"/>
    <s v="1/13/2021"/>
    <n v="5.1100000000000003"/>
    <n v="5.1100000000000003"/>
    <n v="5"/>
    <n v="4.92"/>
    <n v="0.23216819295756538"/>
  </r>
  <r>
    <n v="1"/>
    <s v="762 HK Equity"/>
    <n v="1"/>
    <s v="HK"/>
    <x v="2"/>
    <x v="3"/>
    <n v="0.22600000000000001"/>
    <s v="reduce"/>
    <x v="0"/>
    <n v="1.5"/>
    <n v="0.34"/>
    <n v="15506"/>
    <n v="45740"/>
    <n v="22000"/>
    <n v="4.7699999999999996"/>
    <n v="4.43"/>
    <n v="4.09"/>
    <s v="07-01-2025"/>
    <s v="08-01-2025"/>
    <n v="1"/>
    <n v="-0.96"/>
    <n v="-14960"/>
    <s v="HKD"/>
    <n v="0"/>
    <n v="-1.1634206113762404"/>
    <s v="1/8/2021"/>
    <n v="4.41"/>
    <n v="4.41"/>
    <n v="3.95"/>
    <n v="4.41"/>
    <n v="-0.51077002450664177"/>
    <s v="1/11/2021"/>
    <n v="4.8"/>
    <n v="4.8"/>
    <n v="4.51"/>
    <n v="4.66"/>
    <n v="-0.15606861859925109"/>
    <s v="1/12/2021"/>
    <n v="5"/>
    <n v="5"/>
    <n v="4.66"/>
    <n v="4.9400000000000004"/>
    <n v="0.24119695601702684"/>
    <s v="1/13/2021"/>
    <n v="5.1100000000000003"/>
    <n v="5.1100000000000003"/>
    <n v="5"/>
    <n v="4.92"/>
    <n v="0.21282084354443492"/>
  </r>
  <r>
    <n v="1"/>
    <s v="1157 HK Equity"/>
    <n v="1"/>
    <s v="HK"/>
    <x v="2"/>
    <x v="3"/>
    <n v="0.443"/>
    <s v="sec+(Jeff)"/>
    <x v="0"/>
    <n v="2"/>
    <n v="0.89"/>
    <n v="15510"/>
    <n v="17506"/>
    <n v="17600"/>
    <n v="10.72"/>
    <n v="9.83"/>
    <n v="10.4"/>
    <s v="11-01-2025"/>
    <s v="11-01-2025"/>
    <n v="0"/>
    <n v="-0.36"/>
    <n v="-5632"/>
    <s v="HKD"/>
    <n v="0"/>
    <n v="-0.36312056737588688"/>
    <s v="1/12/2021"/>
    <n v="10.66"/>
    <n v="10.66"/>
    <n v="10.4"/>
    <n v="10.44"/>
    <n v="-0.317730496453902"/>
    <s v="1/13/2021"/>
    <n v="11.78"/>
    <n v="11.78"/>
    <n v="10.6"/>
    <n v="11.38"/>
    <n v="0.74893617021276604"/>
    <s v="1/14/2021"/>
    <n v="11.38"/>
    <n v="11.38"/>
    <n v="11.38"/>
    <n v="10.64"/>
    <n v="-9.0780141843971721E-2"/>
    <s v="1/15/2021"/>
    <n v="10.9"/>
    <n v="10.9"/>
    <n v="10.56"/>
    <n v="10.46"/>
    <n v="-0.29503546099290756"/>
  </r>
  <r>
    <n v="1"/>
    <s v="1211 HK Equity"/>
    <n v="1"/>
    <s v="HK"/>
    <x v="2"/>
    <x v="3"/>
    <n v="11.37"/>
    <s v="AH+"/>
    <x v="0"/>
    <n v="1.5"/>
    <n v="17.059999999999999"/>
    <n v="15506"/>
    <n v="909"/>
    <n v="1000"/>
    <n v="209.2"/>
    <n v="192.15"/>
    <n v="256.2"/>
    <s v="04-01-2025"/>
    <s v="11-01-2025"/>
    <n v="7"/>
    <n v="3.03"/>
    <n v="47000"/>
    <s v="HKD"/>
    <n v="1"/>
    <n v="0.95446923771443382"/>
    <s v="1/5/2021"/>
    <n v="235"/>
    <n v="235"/>
    <n v="224"/>
    <n v="229.6"/>
    <n v="1.3156197600928679"/>
    <s v="1/6/2021"/>
    <n v="237.8"/>
    <n v="237.8"/>
    <n v="233.4"/>
    <n v="223.6"/>
    <n v="0.92867277183025965"/>
    <s v="1/7/2021"/>
    <n v="236.8"/>
    <n v="236.8"/>
    <n v="228"/>
    <n v="235.2"/>
    <n v="1.6767702824713013"/>
    <s v="1/8/2021"/>
    <n v="248"/>
    <n v="248"/>
    <n v="245.2"/>
    <n v="240.2"/>
    <n v="1.9992261060234748"/>
  </r>
  <r>
    <n v="1"/>
    <s v="175 HK Equity"/>
    <n v="1"/>
    <s v="HK"/>
    <x v="2"/>
    <x v="3"/>
    <n v="1.36"/>
    <s v="AH+"/>
    <x v="0"/>
    <n v="1.5"/>
    <n v="2.04"/>
    <n v="23261"/>
    <n v="11403"/>
    <n v="11000"/>
    <n v="29.2"/>
    <n v="27.16"/>
    <n v="34.35"/>
    <s v="08-01-2025"/>
    <s v="11-01-2025"/>
    <n v="3"/>
    <n v="2.44"/>
    <n v="56650"/>
    <s v="HKD"/>
    <n v="1"/>
    <n v="2.435406904260351"/>
    <s v="1/11/2021"/>
    <n v="35.5"/>
    <n v="35.5"/>
    <n v="34.35"/>
    <n v="32.4"/>
    <n v="1.5132625424530326"/>
    <s v="1/12/2021"/>
    <n v="32.700000000000003"/>
    <n v="32.700000000000003"/>
    <n v="32.200000000000003"/>
    <n v="32.35"/>
    <n v="1.4896178152272053"/>
    <s v="1/13/2021"/>
    <n v="33.5"/>
    <n v="33.5"/>
    <n v="32.9"/>
    <n v="32.700000000000003"/>
    <n v="1.6551309058080064"/>
    <s v="1/14/2021"/>
    <n v="34.5"/>
    <n v="34.5"/>
    <n v="33.450000000000003"/>
    <n v="32.799999999999997"/>
    <n v="1.7024203602596613"/>
  </r>
  <r>
    <n v="1"/>
    <s v="1919 HK Equity"/>
    <n v="1"/>
    <s v="HK"/>
    <x v="2"/>
    <x v="3"/>
    <n v="0.66500000000000004"/>
    <s v="sec+(Jeff)"/>
    <x v="0"/>
    <n v="2"/>
    <n v="1.33"/>
    <n v="15510"/>
    <n v="11662"/>
    <n v="11500"/>
    <n v="11.12"/>
    <n v="9.7899999999999991"/>
    <n v="10.36"/>
    <s v="11-01-2025"/>
    <s v="11-01-2025"/>
    <n v="0"/>
    <n v="-0.56000000000000005"/>
    <n v="-8740"/>
    <s v="HKD"/>
    <n v="0"/>
    <n v="-0.23726627981947018"/>
    <s v="1/12/2021"/>
    <n v="10.8"/>
    <n v="10.8"/>
    <n v="10.8"/>
    <n v="10.34"/>
    <n v="-0.5783365570599609"/>
    <s v="1/13/2021"/>
    <n v="11.26"/>
    <n v="11.26"/>
    <n v="10.36"/>
    <n v="11.18"/>
    <n v="4.4487427466151239E-2"/>
    <s v="1/14/2021"/>
    <n v="11.44"/>
    <n v="11.44"/>
    <n v="11.2"/>
    <n v="10.220000000000001"/>
    <n v="-0.66731141199226196"/>
    <s v="1/15/2021"/>
    <n v="10.4"/>
    <n v="10.4"/>
    <n v="10.199999999999999"/>
    <n v="10.14"/>
    <n v="-0.72662798194712985"/>
  </r>
  <r>
    <n v="1"/>
    <s v="2799 HK Equity"/>
    <n v="1"/>
    <s v="HK"/>
    <x v="2"/>
    <x v="3"/>
    <n v="2.7E-2"/>
    <s v="AH-"/>
    <x v="1"/>
    <n v="2"/>
    <n v="0.05"/>
    <n v="23261"/>
    <n v="430763"/>
    <n v="431000"/>
    <n v="0.87"/>
    <n v="0.92"/>
    <n v="0.92"/>
    <s v="08-01-2025"/>
    <s v="11-01-2025"/>
    <n v="3"/>
    <n v="-0.93"/>
    <n v="-21550"/>
    <s v="HKD"/>
    <n v="0"/>
    <n v="-0.74115472249688386"/>
    <s v="1/11/2021"/>
    <n v="0.93"/>
    <n v="0.93"/>
    <n v="0.91"/>
    <n v="0.92"/>
    <n v="-0.92644340312110474"/>
    <s v="1/12/2021"/>
    <n v="0.93"/>
    <n v="0.93"/>
    <n v="0.92"/>
    <n v="0.92"/>
    <n v="-0.92644340312110474"/>
    <s v="1/13/2021"/>
    <n v="0.94"/>
    <n v="0.94"/>
    <n v="0.93"/>
    <n v="0.94"/>
    <n v="-1.2970207643695446"/>
    <s v="1/14/2021"/>
    <n v="0.94"/>
    <n v="0.94"/>
    <n v="0.94"/>
    <n v="0.93"/>
    <n v="-1.1117320837453257"/>
  </r>
  <r>
    <n v="1"/>
    <s v="3319 HK Equity"/>
    <n v="1"/>
    <s v="HK"/>
    <x v="2"/>
    <x v="3"/>
    <n v="1.655"/>
    <s v="GP+"/>
    <x v="0"/>
    <n v="3"/>
    <n v="4.97"/>
    <n v="15506"/>
    <n v="3123"/>
    <n v="3000"/>
    <n v="38.299999999999997"/>
    <n v="33.33"/>
    <n v="36.6"/>
    <s v="07-01-2025"/>
    <s v="11-01-2025"/>
    <n v="4"/>
    <n v="-0.33"/>
    <n v="-5100"/>
    <s v="HKD"/>
    <n v="0"/>
    <n v="-0.2998839159035207"/>
    <s v="1/8/2021"/>
    <n v="38.4"/>
    <n v="38.4"/>
    <n v="36.75"/>
    <n v="38.1"/>
    <n v="-3.8694698826259984E-2"/>
    <s v="1/11/2021"/>
    <n v="40"/>
    <n v="40"/>
    <n v="39"/>
    <n v="36.6"/>
    <n v="-0.32890494002321602"/>
    <s v="1/12/2021"/>
    <n v="36.9"/>
    <n v="36.9"/>
    <n v="36.299999999999997"/>
    <n v="36.35"/>
    <n v="-0.37727331355604199"/>
    <s v="1/13/2021"/>
    <n v="37.75"/>
    <n v="37.75"/>
    <n v="36.450000000000003"/>
    <n v="36.9"/>
    <n v="-0.27086289178382533"/>
  </r>
  <r>
    <n v="1"/>
    <s v="3606 HK Equity"/>
    <n v="1"/>
    <s v="HK"/>
    <x v="2"/>
    <x v="3"/>
    <n v="2.7549999999999999"/>
    <m/>
    <x v="1"/>
    <n v="1.5"/>
    <n v="4.13"/>
    <n v="15510"/>
    <n v="3753"/>
    <n v="3600"/>
    <n v="50.65"/>
    <n v="54.78"/>
    <n v="53.45"/>
    <s v="11-01-2025"/>
    <s v="11-01-2025"/>
    <n v="0"/>
    <n v="-0.65"/>
    <n v="-10080"/>
    <s v="HKD"/>
    <n v="0"/>
    <n v="-0.35976789168278628"/>
    <s v="1/12/2021"/>
    <n v="52.2"/>
    <n v="52.2"/>
    <n v="52.2"/>
    <n v="50"/>
    <n v="0.1508704061895548"/>
    <s v="1/13/2021"/>
    <n v="53.6"/>
    <n v="53.6"/>
    <n v="49.6"/>
    <n v="50.4"/>
    <n v="5.8027079303675046E-2"/>
    <s v="1/14/2021"/>
    <n v="50.95"/>
    <n v="50.95"/>
    <n v="50.65"/>
    <n v="48.8"/>
    <n v="0.42940038684719573"/>
    <s v="1/15/2021"/>
    <n v="48.5"/>
    <n v="48.5"/>
    <n v="47.3"/>
    <n v="48.05"/>
    <n v="0.60348162475822087"/>
  </r>
  <r>
    <n v="1"/>
    <s v="3606 HK Equity"/>
    <n v="1"/>
    <s v="HK"/>
    <x v="2"/>
    <x v="3"/>
    <n v="2.105"/>
    <s v="SP-"/>
    <x v="1"/>
    <n v="1"/>
    <n v="2.11"/>
    <n v="15510"/>
    <n v="7368"/>
    <n v="7200"/>
    <n v="45.6"/>
    <n v="47.71"/>
    <n v="48.97"/>
    <s v="11-01-2025"/>
    <s v="11-01-2025"/>
    <n v="0"/>
    <n v="-1.56"/>
    <n v="-24240.240000000002"/>
    <s v="HKD"/>
    <n v="0"/>
    <n v="-3.063829787234043"/>
    <s v="1/12/2021"/>
    <n v="52.2"/>
    <n v="52.2"/>
    <n v="52.2"/>
    <n v="50"/>
    <n v="-2.0425531914893611"/>
    <s v="1/13/2021"/>
    <n v="53.6"/>
    <n v="53.6"/>
    <n v="49.6"/>
    <n v="50.4"/>
    <n v="-2.2282398452611205"/>
    <s v="1/14/2021"/>
    <n v="50.95"/>
    <n v="50.95"/>
    <n v="50.65"/>
    <n v="48.8"/>
    <n v="-1.4854932301740793"/>
    <s v="1/15/2021"/>
    <n v="48.5"/>
    <n v="48.5"/>
    <n v="47.3"/>
    <n v="48.05"/>
    <n v="-1.137330754352029"/>
  </r>
  <r>
    <n v="1"/>
    <s v="3998 HK Equity"/>
    <n v="1"/>
    <s v="HK"/>
    <x v="2"/>
    <x v="3"/>
    <n v="0.20100000000000001"/>
    <s v="BR+(CICC)"/>
    <x v="0"/>
    <n v="2"/>
    <n v="0.4"/>
    <n v="15506"/>
    <n v="38573"/>
    <n v="38000"/>
    <n v="4.3499999999999996"/>
    <n v="3.95"/>
    <n v="4.13"/>
    <s v="06-01-2025"/>
    <s v="11-01-2025"/>
    <n v="5"/>
    <n v="-0.54"/>
    <n v="-8360"/>
    <s v="HKD"/>
    <n v="0"/>
    <n v="-7.3519927769893953E-2"/>
    <s v="1/7/2021"/>
    <n v="4.32"/>
    <n v="4.32"/>
    <n v="4.32"/>
    <n v="4.24"/>
    <n v="-0.26957306848961554"/>
    <s v="1/8/2021"/>
    <n v="4.55"/>
    <n v="4.55"/>
    <n v="4.2699999999999996"/>
    <n v="4.4400000000000004"/>
    <n v="0.2205597833096884"/>
    <s v="1/11/2021"/>
    <n v="4.54"/>
    <n v="4.54"/>
    <n v="4.5"/>
    <n v="4.13"/>
    <n v="-0.5391461369792333"/>
    <s v="1/12/2021"/>
    <n v="4.24"/>
    <n v="4.24"/>
    <n v="4.1399999999999997"/>
    <n v="4.1500000000000004"/>
    <n v="-0.49013285179930172"/>
  </r>
  <r>
    <n v="1"/>
    <s v="868 HK Equity"/>
    <n v="1"/>
    <s v="HK"/>
    <x v="2"/>
    <x v="3"/>
    <n v="0.86499999999999999"/>
    <s v="HEDGE"/>
    <x v="0"/>
    <n v="1.5"/>
    <n v="1.3"/>
    <n v="15510"/>
    <n v="11954"/>
    <n v="12000"/>
    <n v="21.6"/>
    <n v="20.3"/>
    <n v="20.2"/>
    <s v="11-01-2025"/>
    <s v="11-01-2025"/>
    <n v="0"/>
    <n v="-1.08"/>
    <n v="-16800"/>
    <s v="HKD"/>
    <n v="0"/>
    <n v="-1.044487427466152"/>
    <s v="1/12/2021"/>
    <n v="20.350000000000001"/>
    <n v="20.350000000000001"/>
    <n v="20.25"/>
    <n v="19.96"/>
    <n v="-1.268858800773695"/>
    <s v="1/13/2021"/>
    <n v="21.15"/>
    <n v="21.15"/>
    <n v="20.6"/>
    <n v="20.3"/>
    <n v="-1.0058027079303682"/>
    <s v="1/14/2021"/>
    <n v="20.75"/>
    <n v="20.75"/>
    <n v="20.45"/>
    <n v="20.2"/>
    <n v="-1.083172147001936"/>
    <s v="1/15/2021"/>
    <n v="20.55"/>
    <n v="20.55"/>
    <n v="20.2"/>
    <n v="19.579999999999998"/>
    <n v="-1.5628626692456502"/>
  </r>
  <r>
    <n v="1"/>
    <s v="9923 HK Equity"/>
    <n v="1"/>
    <s v="HK"/>
    <x v="2"/>
    <x v="3"/>
    <n v="1.9550000000000001"/>
    <s v="BR+(JEFF)"/>
    <x v="0"/>
    <n v="3"/>
    <n v="5.87"/>
    <n v="15506"/>
    <n v="2644"/>
    <n v="2800"/>
    <n v="37.4"/>
    <n v="31.53"/>
    <n v="42.1"/>
    <s v="05-01-2025"/>
    <s v="11-01-2025"/>
    <n v="6"/>
    <n v="0.85"/>
    <n v="13160"/>
    <s v="HKD"/>
    <n v="1"/>
    <n v="0.72230104475686829"/>
    <s v="1/6/2021"/>
    <n v="43.95"/>
    <n v="43.95"/>
    <n v="41.4"/>
    <n v="43.55"/>
    <n v="1.1105378563136847"/>
    <s v="1/7/2021"/>
    <n v="45"/>
    <n v="45"/>
    <n v="43.55"/>
    <n v="44.2"/>
    <n v="1.2279117760866769"/>
    <s v="1/8/2021"/>
    <n v="44"/>
    <n v="44"/>
    <n v="44"/>
    <n v="43.3"/>
    <n v="1.0653940410163805"/>
    <s v="1/11/2021"/>
    <n v="43"/>
    <n v="43"/>
    <n v="43"/>
    <n v="42.1"/>
    <n v="0.84870372758932078"/>
  </r>
  <r>
    <n v="1"/>
    <s v="2282 HK Equity"/>
    <n v="1"/>
    <s v="HK"/>
    <x v="2"/>
    <x v="3"/>
    <n v="0.91400000000000003"/>
    <s v="BR-(MS)"/>
    <x v="1"/>
    <n v="1.5"/>
    <n v="1.37"/>
    <n v="15510"/>
    <n v="11313"/>
    <n v="11200"/>
    <n v="12.88"/>
    <n v="14.25"/>
    <n v="12.34"/>
    <s v="11-01-2025"/>
    <s v="13-01-2025"/>
    <n v="2"/>
    <n v="0.39"/>
    <n v="6048"/>
    <s v="HKD"/>
    <n v="1"/>
    <n v="0.1299806576402332"/>
    <s v="1/12/2021"/>
    <n v="12.7"/>
    <n v="12.7"/>
    <n v="12.7"/>
    <n v="12.18"/>
    <n v="0.50548033526757008"/>
    <s v="1/13/2021"/>
    <n v="12.64"/>
    <n v="12.64"/>
    <n v="12.36"/>
    <n v="12.18"/>
    <n v="0.50548033526757008"/>
    <s v="1/14/2021"/>
    <n v="12.2"/>
    <n v="12.2"/>
    <n v="12.18"/>
    <n v="11.94"/>
    <n v="0.67878787878787972"/>
    <s v="1/15/2021"/>
    <n v="11.96"/>
    <n v="11.96"/>
    <n v="11.96"/>
    <n v="11.9"/>
    <n v="0.70767246937459738"/>
  </r>
  <r>
    <n v="1"/>
    <s v="23 HK Equity"/>
    <n v="1"/>
    <s v="HK"/>
    <x v="2"/>
    <x v="3"/>
    <n v="0.39200000000000002"/>
    <s v="BR-(MS)"/>
    <x v="1"/>
    <n v="2"/>
    <n v="0.78"/>
    <n v="15510"/>
    <n v="19783"/>
    <n v="19800"/>
    <n v="16.920000000000002"/>
    <n v="17.7"/>
    <n v="16.420000000000002"/>
    <s v="12-01-2025"/>
    <s v="13-01-2025"/>
    <n v="1"/>
    <n v="0.64"/>
    <n v="9860.4"/>
    <s v="HKD"/>
    <n v="1"/>
    <n v="2.5531914893621013E-2"/>
    <s v="1/13/2021"/>
    <n v="17"/>
    <n v="17"/>
    <n v="16.899999999999999"/>
    <n v="16.88"/>
    <n v="5.1063829787237489E-2"/>
    <s v="1/14/2021"/>
    <n v="17.079999999999998"/>
    <n v="17.079999999999998"/>
    <n v="16.88"/>
    <n v="16.88"/>
    <n v="5.1063829787237489E-2"/>
    <s v="1/15/2021"/>
    <n v="17"/>
    <n v="17"/>
    <n v="16.420000000000002"/>
    <n v="16.96"/>
    <n v="-5.1063829787232957E-2"/>
    <s v="1/18/2021"/>
    <n v="16.96"/>
    <n v="16.96"/>
    <n v="16.96"/>
    <n v="16.78"/>
    <n v="0.17872340425531988"/>
  </r>
  <r>
    <n v="1"/>
    <s v="2333 HK Equity"/>
    <n v="1"/>
    <s v="HK"/>
    <x v="2"/>
    <x v="3"/>
    <n v="2.0649999999999999"/>
    <s v="BR+(CICC)"/>
    <x v="0"/>
    <n v="2"/>
    <n v="4.13"/>
    <n v="15510"/>
    <n v="3755"/>
    <n v="4000"/>
    <n v="30.7"/>
    <n v="26.57"/>
    <n v="28.5"/>
    <s v="11-01-2025"/>
    <s v="13-01-2025"/>
    <n v="2"/>
    <n v="-0.56999999999999995"/>
    <n v="-8800"/>
    <s v="HKD"/>
    <n v="0"/>
    <n v="-6.4474532559638947E-2"/>
    <s v="1/12/2021"/>
    <n v="30.7"/>
    <n v="30.7"/>
    <n v="30.45"/>
    <n v="30.35"/>
    <n v="-9.0264345583493957E-2"/>
    <s v="1/13/2021"/>
    <n v="30.55"/>
    <n v="30.55"/>
    <n v="30.35"/>
    <n v="28.6"/>
    <n v="-0.54158607350096655"/>
    <s v="1/14/2021"/>
    <n v="29.05"/>
    <n v="29.05"/>
    <n v="28.7"/>
    <n v="26.8"/>
    <n v="-1.0058027079303671"/>
    <s v="1/15/2021"/>
    <n v="26.75"/>
    <n v="26.75"/>
    <n v="26.5"/>
    <n v="25.8"/>
    <n v="-1.2637008381689228"/>
  </r>
  <r>
    <n v="1"/>
    <s v="992 HK Equity"/>
    <n v="1"/>
    <s v="HK"/>
    <x v="2"/>
    <x v="3"/>
    <n v="0.4"/>
    <s v="BR+(CS)"/>
    <x v="0"/>
    <n v="2"/>
    <n v="0.8"/>
    <n v="15510"/>
    <n v="19387"/>
    <n v="20000"/>
    <n v="7.51"/>
    <n v="6.71"/>
    <n v="9.24"/>
    <s v="12-01-2025"/>
    <s v="13-01-2025"/>
    <n v="1"/>
    <n v="2.23"/>
    <n v="34600"/>
    <s v="HKD"/>
    <n v="1"/>
    <n v="2.2437137330754355"/>
    <s v="1/13/2021"/>
    <n v="9.42"/>
    <n v="9.42"/>
    <n v="9.25"/>
    <n v="8.83"/>
    <n v="1.7021276595744685"/>
    <s v="1/14/2021"/>
    <n v="9.09"/>
    <n v="9.09"/>
    <n v="8.75"/>
    <n v="8.82"/>
    <n v="1.6892327530625411"/>
    <s v="1/15/2021"/>
    <n v="8.94"/>
    <n v="8.94"/>
    <n v="8.65"/>
    <n v="8.8000000000000007"/>
    <n v="1.6634429400386859"/>
    <s v="1/18/2021"/>
    <n v="9.4"/>
    <n v="9.4"/>
    <n v="8.6300000000000008"/>
    <n v="9.18"/>
    <n v="2.1534493874919405"/>
  </r>
  <r>
    <n v="1"/>
    <s v="992 HK Equity"/>
    <n v="1"/>
    <s v="HK"/>
    <x v="2"/>
    <x v="3"/>
    <n v="0.4"/>
    <s v="TA-"/>
    <x v="1"/>
    <n v="2"/>
    <n v="0.8"/>
    <n v="15510"/>
    <n v="19388"/>
    <n v="20000"/>
    <n v="8.89"/>
    <n v="9.69"/>
    <n v="9.1300000000000008"/>
    <s v="13-01-2025"/>
    <s v="13-01-2025"/>
    <n v="0"/>
    <n v="-0.31"/>
    <n v="-4820"/>
    <s v="HKD"/>
    <n v="0"/>
    <n v="0.18052869116698977"/>
    <s v="1/14/2021"/>
    <n v="9.09"/>
    <n v="9.09"/>
    <n v="8.75"/>
    <n v="8.82"/>
    <n v="9.0264345583494887E-2"/>
    <s v="1/15/2021"/>
    <n v="8.94"/>
    <n v="8.94"/>
    <n v="8.65"/>
    <n v="8.8000000000000007"/>
    <n v="0.11605415860734992"/>
    <s v="1/18/2021"/>
    <n v="9.4"/>
    <n v="9.4"/>
    <n v="8.6300000000000008"/>
    <n v="9.18"/>
    <n v="-0.37395228884590476"/>
    <s v="1/19/2021"/>
    <n v="9.49"/>
    <n v="9.49"/>
    <n v="9.25"/>
    <n v="9.31"/>
    <n v="-0.54158607350096699"/>
  </r>
  <r>
    <n v="1"/>
    <s v="1137 HK Equity"/>
    <n v="1"/>
    <s v="HK"/>
    <x v="2"/>
    <x v="3"/>
    <n v="0.376"/>
    <s v="BR+(JEFF)"/>
    <x v="0"/>
    <n v="3"/>
    <n v="1.1299999999999999"/>
    <n v="15506"/>
    <n v="13746"/>
    <n v="14000"/>
    <n v="12.3"/>
    <n v="11.17"/>
    <n v="14.82"/>
    <s v="05-01-2025"/>
    <s v="15-01-2025"/>
    <n v="10"/>
    <n v="2.2799999999999998"/>
    <n v="35280"/>
    <s v="HKD"/>
    <n v="1"/>
    <n v="-0.43338062685412138"/>
    <s v="1/6/2021"/>
    <n v="11.9"/>
    <n v="11.9"/>
    <n v="11.82"/>
    <n v="11.5"/>
    <n v="-0.72230104475686885"/>
    <s v="1/7/2021"/>
    <n v="11.62"/>
    <n v="11.62"/>
    <n v="11.5"/>
    <n v="11.58"/>
    <n v="-0.65007094028118206"/>
    <s v="1/8/2021"/>
    <n v="12.16"/>
    <n v="12.16"/>
    <n v="11.8"/>
    <n v="11.9"/>
    <n v="-0.36115052237843442"/>
    <s v="1/11/2021"/>
    <n v="12.44"/>
    <n v="12.44"/>
    <n v="12.02"/>
    <n v="12.14"/>
    <n v="-0.14446020895137379"/>
  </r>
  <r>
    <n v="1"/>
    <s v="1772 HK Equity"/>
    <n v="1"/>
    <s v="HK"/>
    <x v="2"/>
    <x v="3"/>
    <n v="9.9"/>
    <s v="BR+(MS)"/>
    <x v="0"/>
    <n v="2"/>
    <n v="19.8"/>
    <n v="11510"/>
    <n v="581"/>
    <n v="600"/>
    <n v="118"/>
    <n v="98.2"/>
    <n v="113.4"/>
    <s v="13-01-2025"/>
    <s v="15-01-2025"/>
    <n v="2"/>
    <n v="-0.24"/>
    <n v="-2760"/>
    <s v="HKD"/>
    <n v="0"/>
    <n v="-0.19808861859252808"/>
    <s v="1/14/2021"/>
    <n v="114.2"/>
    <n v="114.2"/>
    <n v="114.2"/>
    <n v="107.2"/>
    <n v="-0.56298870547350111"/>
    <s v="1/15/2021"/>
    <n v="114.2"/>
    <n v="114.2"/>
    <n v="107.9"/>
    <n v="113.4"/>
    <n v="-0.23979148566463912"/>
    <s v="1/18/2021"/>
    <n v="115.8"/>
    <n v="115.8"/>
    <n v="114"/>
    <n v="113.1"/>
    <n v="-0.25543006081668146"/>
    <s v="1/19/2021"/>
    <n v="117.1"/>
    <n v="117.1"/>
    <n v="115"/>
    <n v="107"/>
    <n v="-0.57341442224152905"/>
  </r>
  <r>
    <n v="1"/>
    <s v="1787 HK Equity"/>
    <n v="1"/>
    <s v="HK"/>
    <x v="2"/>
    <x v="3"/>
    <n v="0.54800000000000004"/>
    <s v="HEDGE"/>
    <x v="0"/>
    <n v="2"/>
    <n v="1.1000000000000001"/>
    <n v="15506"/>
    <n v="14148"/>
    <n v="14250"/>
    <n v="18.28"/>
    <n v="17.18"/>
    <n v="17.36"/>
    <s v="04-01-2025"/>
    <s v="15-01-2025"/>
    <n v="11"/>
    <n v="-0.85"/>
    <n v="-13110"/>
    <s v="HKD"/>
    <n v="0"/>
    <n v="0.3492196569070028"/>
    <s v="1/5/2021"/>
    <n v="18.98"/>
    <n v="18.98"/>
    <n v="18.66"/>
    <n v="18.72"/>
    <n v="0.40435960273442328"/>
    <s v="1/6/2021"/>
    <n v="18.86"/>
    <n v="18.86"/>
    <n v="18.86"/>
    <n v="18.399999999999999"/>
    <n v="0.11027989165484094"/>
    <s v="1/7/2021"/>
    <n v="18.8"/>
    <n v="18.8"/>
    <n v="18.16"/>
    <n v="18.52"/>
    <n v="0.22055978330968515"/>
    <s v="1/8/2021"/>
    <n v="18.5"/>
    <n v="18.5"/>
    <n v="18.5"/>
    <n v="18.34"/>
    <n v="5.5139945827420468E-2"/>
  </r>
  <r>
    <n v="1"/>
    <s v="1810 HK Equity"/>
    <n v="1"/>
    <s v="HK"/>
    <x v="2"/>
    <x v="3"/>
    <n v="1.97"/>
    <s v="AH+"/>
    <x v="0"/>
    <n v="2"/>
    <n v="3.94"/>
    <n v="15510"/>
    <n v="3937"/>
    <n v="4000"/>
    <n v="32.75"/>
    <n v="28.81"/>
    <n v="29"/>
    <s v="11-01-2025"/>
    <s v="15-01-2025"/>
    <n v="4"/>
    <n v="-0.97"/>
    <n v="-15000"/>
    <s v="HKD"/>
    <n v="0"/>
    <n v="-6.4474532559638947E-2"/>
    <s v="1/12/2021"/>
    <n v="33.75"/>
    <n v="33.75"/>
    <n v="32.5"/>
    <n v="33.450000000000003"/>
    <n v="0.18052869116698977"/>
    <s v="1/13/2021"/>
    <n v="34"/>
    <n v="34"/>
    <n v="33.549999999999997"/>
    <n v="33"/>
    <n v="6.4474532559638947E-2"/>
    <s v="1/14/2021"/>
    <n v="33.65"/>
    <n v="33.65"/>
    <n v="33.299999999999997"/>
    <n v="32.65"/>
    <n v="-2.5789813023855943E-2"/>
    <s v="1/15/2021"/>
    <n v="30.5"/>
    <n v="30.5"/>
    <n v="29"/>
    <n v="29.3"/>
    <n v="-0.88974854932301717"/>
  </r>
  <r>
    <n v="1"/>
    <s v="1999 HK Equity"/>
    <n v="1"/>
    <s v="HK"/>
    <x v="2"/>
    <x v="3"/>
    <n v="1.016"/>
    <s v="SEC+"/>
    <x v="0"/>
    <n v="2"/>
    <n v="2.0299999999999998"/>
    <n v="15507"/>
    <n v="7631"/>
    <n v="7600"/>
    <n v="17.82"/>
    <n v="15.79"/>
    <n v="16.5"/>
    <s v="14-01-2025"/>
    <s v="15-01-2025"/>
    <n v="1"/>
    <n v="-0.65"/>
    <n v="-10032"/>
    <s v="HKD"/>
    <n v="0"/>
    <n v="-0.64693364287096167"/>
    <s v="1/15/2021"/>
    <n v="17.12"/>
    <n v="17.12"/>
    <n v="16.5"/>
    <n v="16.2"/>
    <n v="-0.79396401625072599"/>
    <s v="1/18/2021"/>
    <n v="17.66"/>
    <n v="17.66"/>
    <n v="16.2"/>
    <n v="17.16"/>
    <n v="-0.32346682143548083"/>
    <s v="1/19/2021"/>
    <n v="18.2"/>
    <n v="18.2"/>
    <n v="16.899999999999999"/>
    <n v="18.079999999999998"/>
    <n v="0.12742632359579448"/>
    <s v="1/20/2021"/>
    <n v="19.2"/>
    <n v="19.2"/>
    <n v="18.48"/>
    <n v="18.14"/>
    <n v="0.15683239827174839"/>
  </r>
  <r>
    <n v="1"/>
    <s v="2238 HK Equity"/>
    <n v="1"/>
    <s v="HK"/>
    <x v="2"/>
    <x v="3"/>
    <n v="0.495"/>
    <s v="TA"/>
    <x v="1"/>
    <n v="1.5"/>
    <n v="0.74"/>
    <n v="15507"/>
    <n v="20885"/>
    <n v="20000"/>
    <n v="8.9700000000000006"/>
    <n v="9.7100000000000009"/>
    <n v="9.5299999999999994"/>
    <s v="15-01-2025"/>
    <s v="15-01-2025"/>
    <n v="0"/>
    <n v="-0.72"/>
    <n v="-11120"/>
    <s v="HKD"/>
    <n v="0"/>
    <n v="-0.38692203520990387"/>
    <s v="1/18/2021"/>
    <n v="9.2799999999999994"/>
    <n v="9.2799999999999994"/>
    <n v="9.27"/>
    <n v="8.6199999999999992"/>
    <n v="0.45140904107822455"/>
    <s v="1/19/2021"/>
    <n v="8.77"/>
    <n v="8.77"/>
    <n v="8.77"/>
    <n v="8.18"/>
    <n v="1.0188946927194182"/>
    <s v="1/20/2021"/>
    <n v="8.5500000000000007"/>
    <n v="8.5500000000000007"/>
    <n v="8.2799999999999994"/>
    <n v="8.35"/>
    <n v="0.79963887276713874"/>
    <s v="1/21/2021"/>
    <n v="8.41"/>
    <n v="8.41"/>
    <n v="8.4"/>
    <n v="8.1199999999999992"/>
    <n v="1.0962790997614"/>
  </r>
  <r>
    <n v="1"/>
    <s v="522 HK Equity"/>
    <n v="1"/>
    <s v="HK"/>
    <x v="2"/>
    <x v="3"/>
    <n v="3.6349999999999998"/>
    <s v="BR+(MS)"/>
    <x v="0"/>
    <n v="1.5"/>
    <n v="5.45"/>
    <n v="15510"/>
    <n v="2845"/>
    <n v="2800"/>
    <n v="98.3"/>
    <n v="92.85"/>
    <n v="109.6"/>
    <s v="12-01-2025"/>
    <s v="15-01-2025"/>
    <n v="3"/>
    <n v="2.04"/>
    <n v="31640"/>
    <s v="HKD"/>
    <n v="1"/>
    <n v="-0.26176660219213466"/>
    <s v="1/13/2021"/>
    <n v="100.9"/>
    <n v="100.9"/>
    <n v="96.85"/>
    <n v="100"/>
    <n v="0.30689877498388191"/>
    <s v="1/14/2021"/>
    <n v="101.8"/>
    <n v="101.8"/>
    <n v="100.7"/>
    <n v="100.6"/>
    <n v="0.41521598968407425"/>
    <s v="1/15/2021"/>
    <n v="113"/>
    <n v="113"/>
    <n v="103.3"/>
    <n v="109.6"/>
    <n v="2.0399742101869758"/>
    <s v="1/18/2021"/>
    <n v="120"/>
    <n v="120"/>
    <n v="111"/>
    <n v="119.4"/>
    <n v="3.8091553836234699"/>
  </r>
  <r>
    <n v="1"/>
    <s v="700 HK Equity"/>
    <n v="1"/>
    <s v="HK"/>
    <x v="2"/>
    <x v="3"/>
    <n v="19.600000000000001"/>
    <s v="AH+"/>
    <x v="0"/>
    <n v="1.5"/>
    <n v="29.4"/>
    <n v="15507"/>
    <n v="527"/>
    <n v="500"/>
    <n v="608"/>
    <n v="578.6"/>
    <n v="629.5"/>
    <s v="14-01-2025"/>
    <s v="15-01-2025"/>
    <n v="1"/>
    <n v="0.69"/>
    <n v="10750"/>
    <s v="HKD"/>
    <n v="1"/>
    <n v="0.69323531308441344"/>
    <s v="1/15/2021"/>
    <n v="646"/>
    <n v="646"/>
    <n v="629.5"/>
    <n v="645"/>
    <n v="1.1930096085638744"/>
    <s v="1/18/2021"/>
    <n v="667.5"/>
    <n v="667.5"/>
    <n v="638.5"/>
    <n v="657"/>
    <n v="1.5799316437737796"/>
    <s v="1/19/2021"/>
    <n v="673.5"/>
    <n v="673.5"/>
    <n v="665"/>
    <n v="655"/>
    <n v="1.515444637905462"/>
    <s v="1/20/2021"/>
    <n v="680"/>
    <n v="680"/>
    <n v="671"/>
    <n v="679.5"/>
    <n v="2.3054104597923519"/>
  </r>
  <r>
    <n v="1"/>
    <s v="806 HK Equity"/>
    <n v="1"/>
    <s v="HK"/>
    <x v="2"/>
    <x v="3"/>
    <n v="0.23300000000000001"/>
    <s v="QR+"/>
    <x v="0"/>
    <n v="2"/>
    <n v="0.47"/>
    <n v="15510"/>
    <n v="33283"/>
    <n v="33000"/>
    <n v="5.0599999999999996"/>
    <n v="4.59"/>
    <n v="5.0599999999999996"/>
    <s v="12-01-2025"/>
    <s v="15-01-2025"/>
    <n v="3"/>
    <n v="0"/>
    <n v="0"/>
    <s v="HKD"/>
    <n v="0"/>
    <n v="0.25531914893617047"/>
    <s v="1/13/2021"/>
    <n v="5.4"/>
    <n v="5.4"/>
    <n v="5.18"/>
    <n v="5.27"/>
    <n v="0.4468085106382978"/>
    <s v="1/14/2021"/>
    <n v="5.33"/>
    <n v="5.33"/>
    <n v="5.33"/>
    <n v="5.15"/>
    <n v="0.19148936170212924"/>
    <s v="1/15/2021"/>
    <n v="5.22"/>
    <n v="5.22"/>
    <n v="5.14"/>
    <n v="5.0599999999999996"/>
    <n v="0"/>
    <s v="1/18/2021"/>
    <n v="5.15"/>
    <n v="5.15"/>
    <n v="5.0599999999999996"/>
    <n v="5.13"/>
    <n v="0.14893617021276656"/>
  </r>
  <r>
    <n v="1"/>
    <s v="1585 HK Equity"/>
    <n v="1"/>
    <s v="HK"/>
    <x v="2"/>
    <x v="3"/>
    <n v="1.4379999999999999"/>
    <s v="BR+(CICC)"/>
    <x v="0"/>
    <n v="1.5"/>
    <n v="2.16"/>
    <n v="15507"/>
    <n v="7189"/>
    <n v="8000"/>
    <n v="18.18"/>
    <n v="16.02"/>
    <n v="18.239999999999998"/>
    <s v="14-01-2025"/>
    <s v="18-01-2025"/>
    <n v="4"/>
    <n v="0.03"/>
    <n v="480"/>
    <s v="HKD"/>
    <n v="1"/>
    <n v="9.2861288450377097E-2"/>
    <s v="1/15/2021"/>
    <n v="18.36"/>
    <n v="18.36"/>
    <n v="18.36"/>
    <n v="17.54"/>
    <n v="-0.33017347004578607"/>
    <s v="1/18/2021"/>
    <n v="18.36"/>
    <n v="18.36"/>
    <n v="17.579999999999998"/>
    <n v="18.239999999999998"/>
    <n v="3.0953762816791755E-2"/>
    <s v="1/19/2021"/>
    <n v="18.98"/>
    <n v="18.98"/>
    <n v="18.78"/>
    <n v="18.46"/>
    <n v="0.14445089314503187"/>
    <s v="1/20/2021"/>
    <n v="20.75"/>
    <n v="20.75"/>
    <n v="19.12"/>
    <n v="19.46"/>
    <n v="0.66034694009157213"/>
  </r>
  <r>
    <n v="1"/>
    <s v="1810 HK Equity"/>
    <n v="1"/>
    <s v="HK"/>
    <x v="2"/>
    <x v="3"/>
    <n v="1.845"/>
    <s v="AH-"/>
    <x v="1"/>
    <n v="1"/>
    <n v="1.85"/>
    <n v="15506"/>
    <n v="8404"/>
    <n v="8200"/>
    <n v="28.74"/>
    <n v="30.58"/>
    <n v="29.9"/>
    <s v="15-01-2025"/>
    <s v="18-01-2025"/>
    <n v="3"/>
    <n v="-0.62"/>
    <n v="-9540.7000000000007"/>
    <s v="HKD"/>
    <n v="0"/>
    <n v="-0.13749516316264754"/>
    <s v="1/18/2021"/>
    <n v="30.45"/>
    <n v="30.45"/>
    <n v="29"/>
    <n v="29.9"/>
    <n v="-0.61343995872565471"/>
    <s v="1/19/2021"/>
    <n v="32.5"/>
    <n v="32.5"/>
    <n v="30.5"/>
    <n v="31.4"/>
    <n v="-1.4066812846640011"/>
    <s v="1/20/2021"/>
    <n v="32.200000000000003"/>
    <n v="32.200000000000003"/>
    <n v="31.4"/>
    <n v="31.95"/>
    <n v="-1.6975364375080619"/>
    <s v="1/21/2021"/>
    <n v="31.9"/>
    <n v="31.9"/>
    <n v="31.5"/>
    <n v="30.95"/>
    <n v="-1.1687088868824975"/>
  </r>
  <r>
    <n v="1"/>
    <s v="1876 HK Equity"/>
    <n v="1"/>
    <s v="HK"/>
    <x v="2"/>
    <x v="3"/>
    <n v="0.89"/>
    <s v="BR+(MAC)"/>
    <x v="0"/>
    <n v="3"/>
    <n v="2.67"/>
    <n v="15506"/>
    <n v="5808"/>
    <n v="5800"/>
    <n v="24.95"/>
    <n v="22.28"/>
    <n v="24.4"/>
    <s v="15-01-2025"/>
    <s v="18-01-2025"/>
    <n v="3"/>
    <n v="-0.21"/>
    <n v="-3190"/>
    <s v="HKD"/>
    <n v="0"/>
    <n v="-0.28053656649039083"/>
    <s v="1/18/2021"/>
    <n v="24.5"/>
    <n v="24.5"/>
    <n v="24.2"/>
    <n v="24.4"/>
    <n v="-0.20572681542628687"/>
    <s v="1/19/2021"/>
    <n v="25.4"/>
    <n v="25.4"/>
    <n v="24.3"/>
    <n v="25.05"/>
    <n v="3.7404875532052635E-2"/>
    <s v="1/20/2021"/>
    <n v="25.7"/>
    <n v="25.7"/>
    <n v="24.85"/>
    <n v="25.1"/>
    <n v="5.6107313298078963E-2"/>
    <s v="1/21/2021"/>
    <n v="25.45"/>
    <n v="25.45"/>
    <n v="25.4"/>
    <n v="24.45"/>
    <n v="-0.18702437766026053"/>
  </r>
  <r>
    <n v="1"/>
    <s v="2331 HK Equity"/>
    <n v="1"/>
    <s v="HK"/>
    <x v="2"/>
    <x v="3"/>
    <n v="2.61"/>
    <s v="BR+(CS)"/>
    <x v="0"/>
    <n v="2"/>
    <n v="5.22"/>
    <n v="15506"/>
    <n v="2971"/>
    <n v="3000"/>
    <n v="49.4"/>
    <n v="44.18"/>
    <n v="53.25"/>
    <s v="15-01-2025"/>
    <s v="18-01-2025"/>
    <n v="3"/>
    <n v="0.74"/>
    <n v="11550"/>
    <s v="HKD"/>
    <n v="1"/>
    <n v="0.36759963884947733"/>
    <s v="1/18/2021"/>
    <n v="53.6"/>
    <n v="53.6"/>
    <n v="51.3"/>
    <n v="53.25"/>
    <n v="0.74487295240552065"/>
    <s v="1/19/2021"/>
    <n v="54.9"/>
    <n v="54.9"/>
    <n v="53.4"/>
    <n v="54.7"/>
    <n v="1.025409518895912"/>
    <s v="1/20/2021"/>
    <n v="57.6"/>
    <n v="57.6"/>
    <n v="55.5"/>
    <n v="55"/>
    <n v="1.0834515671353027"/>
    <s v="1/21/2021"/>
    <n v="54.65"/>
    <n v="54.65"/>
    <n v="54.65"/>
    <n v="52.1"/>
    <n v="0.52237843415452134"/>
  </r>
  <r>
    <n v="1"/>
    <s v="268 HK Equity"/>
    <n v="1"/>
    <s v="HK"/>
    <x v="2"/>
    <x v="3"/>
    <n v="1.6850000000000001"/>
    <s v="QR--"/>
    <x v="1"/>
    <n v="2"/>
    <n v="3.37"/>
    <n v="15509"/>
    <n v="4602"/>
    <n v="5000"/>
    <n v="27.2"/>
    <n v="30.57"/>
    <n v="30.65"/>
    <s v="18-01-2025"/>
    <s v="18-01-2025"/>
    <n v="0"/>
    <n v="-1.1100000000000001"/>
    <n v="-17250"/>
    <s v="HKD"/>
    <n v="0"/>
    <n v="-1.7086852795151204"/>
    <s v="1/19/2021"/>
    <n v="33.5"/>
    <n v="33.5"/>
    <n v="32.5"/>
    <n v="31.3"/>
    <n v="-1.3218131407569802"/>
    <s v="1/20/2021"/>
    <n v="33"/>
    <n v="33"/>
    <n v="31.6"/>
    <n v="32.35"/>
    <n v="-1.6603262621703534"/>
    <s v="1/21/2021"/>
    <n v="34"/>
    <n v="34"/>
    <n v="32.9"/>
    <n v="32.799999999999997"/>
    <n v="-1.8054033142046546"/>
    <s v="1/22/2021"/>
    <n v="34.450000000000003"/>
    <n v="34.450000000000003"/>
    <n v="32.5"/>
    <n v="33.450000000000003"/>
    <n v="-2.0149590560319828"/>
  </r>
  <r>
    <n v="1"/>
    <s v="3331 HK Equity"/>
    <n v="1"/>
    <s v="HK"/>
    <x v="2"/>
    <x v="3"/>
    <n v="1.04"/>
    <s v="BR+(CICC)"/>
    <x v="0"/>
    <n v="3"/>
    <n v="3.12"/>
    <n v="15506"/>
    <n v="4970"/>
    <n v="5000"/>
    <n v="24.75"/>
    <n v="21.63"/>
    <n v="24.5"/>
    <s v="07-01-2025"/>
    <s v="18-01-2025"/>
    <n v="11"/>
    <n v="-0.08"/>
    <n v="-1250"/>
    <s v="HKD"/>
    <n v="0"/>
    <n v="-0.24184186766413002"/>
    <s v="1/8/2021"/>
    <n v="24.4"/>
    <n v="24.4"/>
    <n v="24"/>
    <n v="24.15"/>
    <n v="-0.19347349413130449"/>
    <s v="1/11/2021"/>
    <n v="24.5"/>
    <n v="24.5"/>
    <n v="24.1"/>
    <n v="23.5"/>
    <n v="-0.40306977944021671"/>
    <s v="1/12/2021"/>
    <n v="24.05"/>
    <n v="24.05"/>
    <n v="23.5"/>
    <n v="23.75"/>
    <n v="-0.32245582355217334"/>
    <s v="1/13/2021"/>
    <n v="24.8"/>
    <n v="24.8"/>
    <n v="23.8"/>
    <n v="24.7"/>
    <n v="-1.6122791177608897E-2"/>
  </r>
  <r>
    <n v="1"/>
    <s v="3606 HK Equity"/>
    <n v="1"/>
    <s v="HK"/>
    <x v="2"/>
    <x v="3"/>
    <n v="2.82"/>
    <s v="AH-"/>
    <x v="1"/>
    <n v="2"/>
    <n v="5.64"/>
    <n v="15510"/>
    <n v="2750"/>
    <n v="3600"/>
    <n v="51.3"/>
    <n v="56.94"/>
    <n v="48.85"/>
    <s v="11-01-2025"/>
    <s v="18-01-2025"/>
    <n v="7"/>
    <n v="0.56999999999999995"/>
    <n v="8820"/>
    <s v="HKD"/>
    <n v="1"/>
    <n v="-0.20889748549323151"/>
    <s v="1/12/2021"/>
    <n v="52.2"/>
    <n v="52.2"/>
    <n v="52.2"/>
    <n v="50"/>
    <n v="0.3017408123791096"/>
    <s v="1/13/2021"/>
    <n v="53.6"/>
    <n v="53.6"/>
    <n v="49.6"/>
    <n v="50.4"/>
    <n v="0.20889748549322984"/>
    <s v="1/14/2021"/>
    <n v="50.95"/>
    <n v="50.95"/>
    <n v="50.65"/>
    <n v="48.8"/>
    <n v="0.58027079303675044"/>
    <s v="1/15/2021"/>
    <n v="48.5"/>
    <n v="48.5"/>
    <n v="47.3"/>
    <n v="48.05"/>
    <n v="0.75435203094777559"/>
  </r>
  <r>
    <n v="1"/>
    <s v="3690 HK Equity"/>
    <n v="1"/>
    <s v="HK"/>
    <x v="2"/>
    <x v="3"/>
    <n v="12.6"/>
    <s v="AH+"/>
    <x v="0"/>
    <n v="1.5"/>
    <n v="18.899999999999999"/>
    <n v="15507"/>
    <n v="821"/>
    <n v="800"/>
    <n v="302.8"/>
    <n v="283.89999999999998"/>
    <n v="325"/>
    <s v="14-01-2025"/>
    <s v="18-01-2025"/>
    <n v="4"/>
    <n v="1.1499999999999999"/>
    <n v="17760"/>
    <s v="HKD"/>
    <n v="1"/>
    <n v="0.61907525633584837"/>
    <s v="1/15/2021"/>
    <n v="315"/>
    <n v="315"/>
    <n v="314.8"/>
    <n v="307.60000000000002"/>
    <n v="0.24763010253433992"/>
    <s v="1/18/2021"/>
    <n v="327"/>
    <n v="327"/>
    <n v="307.60000000000002"/>
    <n v="325"/>
    <n v="1.1452892242213188"/>
    <s v="1/19/2021"/>
    <n v="348"/>
    <n v="348"/>
    <n v="334"/>
    <n v="341"/>
    <n v="1.9707228993357833"/>
    <s v="1/20/2021"/>
    <n v="374.6"/>
    <n v="374.6"/>
    <n v="346"/>
    <n v="372"/>
    <n v="3.5700006448700581"/>
  </r>
  <r>
    <n v="1"/>
    <s v="386 HK Equity"/>
    <n v="1"/>
    <s v="HK"/>
    <x v="2"/>
    <x v="3"/>
    <n v="9.1999999999999998E-2"/>
    <s v="BR+(citi)"/>
    <x v="0"/>
    <n v="2"/>
    <n v="0.18"/>
    <n v="15506"/>
    <n v="84273"/>
    <n v="84000"/>
    <n v="3.59"/>
    <n v="3.41"/>
    <n v="3.96"/>
    <s v="06-01-2025"/>
    <s v="18-01-2025"/>
    <n v="12"/>
    <n v="2"/>
    <n v="31080"/>
    <s v="HKD"/>
    <n v="1"/>
    <n v="0.27086289178382711"/>
    <s v="1/7/2021"/>
    <n v="3.74"/>
    <n v="3.74"/>
    <n v="3.64"/>
    <n v="3.72"/>
    <n v="0.70424351863794843"/>
    <s v="1/8/2021"/>
    <n v="3.82"/>
    <n v="3.82"/>
    <n v="3.79"/>
    <n v="3.76"/>
    <n v="0.92093383206500679"/>
    <s v="1/11/2021"/>
    <n v="3.78"/>
    <n v="3.78"/>
    <n v="3.74"/>
    <n v="3.73"/>
    <n v="0.75841609699471246"/>
    <s v="1/12/2021"/>
    <n v="3.78"/>
    <n v="3.78"/>
    <n v="3.73"/>
    <n v="3.78"/>
    <n v="1.0292789887785372"/>
  </r>
  <r>
    <n v="1"/>
    <s v="388 HK Equity"/>
    <n v="1"/>
    <s v="HK"/>
    <x v="2"/>
    <x v="3"/>
    <n v="12"/>
    <s v="BR+(CICC)"/>
    <x v="0"/>
    <n v="3"/>
    <n v="36"/>
    <n v="15506"/>
    <n v="431"/>
    <n v="400"/>
    <n v="456"/>
    <n v="420"/>
    <n v="482"/>
    <s v="06-01-2025"/>
    <s v="18-01-2025"/>
    <n v="12"/>
    <n v="0.67"/>
    <n v="10400"/>
    <s v="HKD"/>
    <n v="1"/>
    <n v="-6.1911518122016694E-2"/>
    <s v="1/7/2021"/>
    <n v="459.8"/>
    <n v="459.8"/>
    <n v="453.6"/>
    <n v="443"/>
    <n v="-0.33535405649426031"/>
    <s v="1/8/2021"/>
    <n v="464.4"/>
    <n v="464.4"/>
    <n v="449.6"/>
    <n v="452"/>
    <n v="-0.10318586353669547"/>
    <s v="1/11/2021"/>
    <n v="458"/>
    <n v="458"/>
    <n v="457"/>
    <n v="450.2"/>
    <n v="-0.14961950212820874"/>
    <s v="1/12/2021"/>
    <n v="454.6"/>
    <n v="454.6"/>
    <n v="450.2"/>
    <n v="450.2"/>
    <n v="-0.14961950212820874"/>
  </r>
  <r>
    <n v="1"/>
    <s v="388 HK Equity"/>
    <n v="1"/>
    <s v="HK"/>
    <x v="2"/>
    <x v="3"/>
    <n v="12.28"/>
    <s v="AH+"/>
    <x v="0"/>
    <n v="3"/>
    <n v="36.840000000000003"/>
    <n v="23261"/>
    <n v="631"/>
    <n v="600"/>
    <n v="449.6"/>
    <n v="412.76"/>
    <n v="482"/>
    <s v="08-01-2025"/>
    <s v="18-01-2025"/>
    <n v="10"/>
    <n v="0.84"/>
    <n v="19440"/>
    <s v="HKD"/>
    <n v="1"/>
    <n v="0.19087743433214335"/>
    <s v="1/11/2021"/>
    <n v="458"/>
    <n v="458"/>
    <n v="457"/>
    <n v="450.2"/>
    <n v="1.5476548729632411E-2"/>
    <s v="1/12/2021"/>
    <n v="454.6"/>
    <n v="454.6"/>
    <n v="450.2"/>
    <n v="450.2"/>
    <n v="1.5476548729632411E-2"/>
    <s v="1/13/2021"/>
    <n v="456.8"/>
    <n v="456.8"/>
    <n v="450.4"/>
    <n v="453.4"/>
    <n v="9.801814195434301E-2"/>
    <s v="1/14/2021"/>
    <n v="459.6"/>
    <n v="459.6"/>
    <n v="454"/>
    <n v="458"/>
    <n v="0.21667168221486549"/>
  </r>
  <r>
    <n v="1"/>
    <s v="3968 HK Equity"/>
    <n v="1"/>
    <s v="HK"/>
    <x v="2"/>
    <x v="3"/>
    <n v="2.375"/>
    <s v="QR+"/>
    <x v="0"/>
    <n v="2"/>
    <n v="4.75"/>
    <n v="15506"/>
    <n v="3264"/>
    <n v="2000"/>
    <n v="60.2"/>
    <n v="55.45"/>
    <n v="60.1"/>
    <s v="14-01-2025"/>
    <s v="18-01-2025"/>
    <n v="4"/>
    <n v="-0.01"/>
    <n v="-200"/>
    <s v="HKD"/>
    <n v="0"/>
    <n v="-0.15477879530504357"/>
    <s v="1/15/2021"/>
    <n v="62.05"/>
    <n v="62.05"/>
    <n v="59"/>
    <n v="60.9"/>
    <n v="9.0287630594607982E-2"/>
    <s v="1/18/2021"/>
    <n v="60.9"/>
    <n v="60.9"/>
    <n v="60.9"/>
    <n v="60.1"/>
    <n v="-1.2898232942087117E-2"/>
    <s v="1/19/2021"/>
    <n v="61.65"/>
    <n v="61.65"/>
    <n v="61.65"/>
    <n v="60.8"/>
    <n v="7.7389397652520869E-2"/>
    <s v="1/20/2021"/>
    <n v="62.1"/>
    <n v="62.1"/>
    <n v="62"/>
    <n v="61.1"/>
    <n v="0.11608409647878223"/>
  </r>
  <r>
    <n v="1"/>
    <s v="486 HK Equity"/>
    <n v="1"/>
    <s v="HK"/>
    <x v="2"/>
    <x v="3"/>
    <n v="0.14199999999999999"/>
    <s v="BR+(JPM)"/>
    <x v="0"/>
    <n v="3"/>
    <n v="0.43"/>
    <n v="15506"/>
    <n v="36400"/>
    <n v="36000"/>
    <n v="3.93"/>
    <n v="3.5"/>
    <n v="3.83"/>
    <s v="15-01-2025"/>
    <s v="18-01-2025"/>
    <n v="3"/>
    <n v="-0.23"/>
    <n v="-3600"/>
    <s v="HKD"/>
    <n v="0"/>
    <n v="-0.18573455436605202"/>
    <s v="1/18/2021"/>
    <n v="3.87"/>
    <n v="3.87"/>
    <n v="3.85"/>
    <n v="3.83"/>
    <n v="-0.23216819295756502"/>
    <s v="1/19/2021"/>
    <n v="3.89"/>
    <n v="3.89"/>
    <n v="3.86"/>
    <n v="3.87"/>
    <n v="-0.13930091577453901"/>
    <s v="1/20/2021"/>
    <n v="3.85"/>
    <n v="3.85"/>
    <n v="3.85"/>
    <n v="3.82"/>
    <n v="-0.25538501225332205"/>
    <s v="1/21/2021"/>
    <n v="3.87"/>
    <n v="3.87"/>
    <n v="3.82"/>
    <n v="3.86"/>
    <n v="-0.16251773507029602"/>
  </r>
  <r>
    <n v="1"/>
    <s v="522 HK Equity"/>
    <n v="1"/>
    <s v="HK"/>
    <x v="2"/>
    <x v="3"/>
    <n v="3.54"/>
    <s v="BR+(citi)"/>
    <x v="0"/>
    <n v="2"/>
    <n v="7.08"/>
    <n v="15506"/>
    <n v="2190"/>
    <n v="2200"/>
    <n v="103.3"/>
    <n v="96.22"/>
    <n v="119.4"/>
    <s v="15-01-2025"/>
    <s v="18-01-2025"/>
    <n v="3"/>
    <n v="2.2799999999999998"/>
    <n v="35420"/>
    <s v="HKD"/>
    <n v="1"/>
    <n v="1.0924803301947639"/>
    <s v="1/18/2021"/>
    <n v="120"/>
    <n v="120"/>
    <n v="111"/>
    <n v="119.4"/>
    <n v="2.2842770540435975"/>
    <s v="1/19/2021"/>
    <n v="128"/>
    <n v="128"/>
    <n v="120.5"/>
    <n v="117"/>
    <n v="1.9437637043725013"/>
    <s v="1/20/2021"/>
    <n v="126.6"/>
    <n v="126.6"/>
    <n v="119.9"/>
    <n v="125"/>
    <n v="3.0788082032761515"/>
    <s v="1/21/2021"/>
    <n v="133.80000000000001"/>
    <n v="133.80000000000001"/>
    <n v="124"/>
    <n v="131.19999999999999"/>
    <n v="3.9584676899264788"/>
  </r>
  <r>
    <n v="1"/>
    <s v="694 HK Equity"/>
    <n v="1"/>
    <s v="HK"/>
    <x v="2"/>
    <x v="3"/>
    <n v="0.255"/>
    <s v="AH-"/>
    <x v="1"/>
    <n v="2"/>
    <n v="0.51"/>
    <n v="15510"/>
    <n v="30412"/>
    <n v="30000"/>
    <n v="6"/>
    <n v="6.51"/>
    <n v="5.83"/>
    <s v="12-01-2025"/>
    <s v="18-01-2025"/>
    <n v="6"/>
    <n v="0.33"/>
    <n v="5100"/>
    <s v="HKD"/>
    <n v="1"/>
    <n v="9.6711798839458074E-2"/>
    <s v="1/13/2021"/>
    <n v="5.99"/>
    <n v="5.99"/>
    <n v="5.95"/>
    <n v="5.9"/>
    <n v="0.19342359767891615"/>
    <s v="1/14/2021"/>
    <n v="6.08"/>
    <n v="6.08"/>
    <n v="5.85"/>
    <n v="6.01"/>
    <n v="-1.9342359767891271E-2"/>
    <s v="1/15/2021"/>
    <n v="6.01"/>
    <n v="6.01"/>
    <n v="5.96"/>
    <n v="5.82"/>
    <n v="0.34816247582204979"/>
    <s v="1/18/2021"/>
    <n v="5.83"/>
    <n v="5.83"/>
    <n v="5.77"/>
    <n v="5.83"/>
    <n v="0.32882011605415851"/>
  </r>
  <r>
    <n v="1"/>
    <s v="857 HK Equity"/>
    <n v="1"/>
    <s v="HK"/>
    <x v="2"/>
    <x v="3"/>
    <n v="6.6000000000000003E-2"/>
    <s v="BR+(UBS_"/>
    <x v="0"/>
    <n v="2"/>
    <n v="0.13"/>
    <n v="15507"/>
    <n v="117481"/>
    <n v="118000"/>
    <n v="2.62"/>
    <n v="2.4900000000000002"/>
    <n v="2.6"/>
    <s v="14-01-2025"/>
    <s v="18-01-2025"/>
    <n v="4"/>
    <n v="-0.15"/>
    <n v="-2360"/>
    <s v="HKD"/>
    <n v="0"/>
    <n v="-0.15218933384922953"/>
    <s v="1/15/2021"/>
    <n v="2.63"/>
    <n v="2.63"/>
    <n v="2.6"/>
    <n v="2.58"/>
    <n v="-0.30437866769845906"/>
    <s v="1/18/2021"/>
    <n v="2.6"/>
    <n v="2.6"/>
    <n v="2.57"/>
    <n v="2.6"/>
    <n v="-0.15218933384922953"/>
    <s v="1/19/2021"/>
    <n v="2.65"/>
    <n v="2.65"/>
    <n v="2.62"/>
    <n v="2.64"/>
    <n v="0.15218933384922953"/>
    <s v="1/20/2021"/>
    <n v="2.66"/>
    <n v="2.66"/>
    <n v="2.66"/>
    <n v="2.63"/>
    <n v="7.6094666924613058E-2"/>
  </r>
  <r>
    <n v="1"/>
    <s v="HIF1 Index"/>
    <n v="0"/>
    <s v="IF"/>
    <x v="3"/>
    <x v="4"/>
    <n v="404.7"/>
    <s v="HEDGE"/>
    <x v="1"/>
    <n v="1"/>
    <n v="404.7"/>
    <n v="15506"/>
    <n v="38"/>
    <n v="50"/>
    <n v="28535"/>
    <n v="28939.7"/>
    <n v="28838"/>
    <s v="15-01-2025"/>
    <s v="18-01-2025"/>
    <n v="3"/>
    <n v="-0.98"/>
    <n v="-15150"/>
    <s v="HKD"/>
    <n v="0"/>
    <n v="-0.23861730942860829"/>
    <s v="1/18/2021"/>
    <n v="28843"/>
    <n v="28843"/>
    <n v="28609"/>
    <n v="28836"/>
    <n v="-0.97059202889204177"/>
    <s v="1/19/2021"/>
    <n v="29905"/>
    <n v="29905"/>
    <n v="28842"/>
    <n v="29614"/>
    <n v="-3.4792983361279504"/>
    <s v="1/20/2021"/>
    <n v="29977"/>
    <n v="29977"/>
    <n v="29608"/>
    <n v="29892"/>
    <n v="-4.3757255256029923"/>
    <s v="1/21/2021"/>
    <n v="30143"/>
    <n v="30143"/>
    <n v="29898"/>
    <n v="29915"/>
    <n v="-4.4498903650199919"/>
  </r>
  <r>
    <n v="1"/>
    <s v="3333 HK Equity"/>
    <n v="1"/>
    <s v="HK"/>
    <x v="2"/>
    <x v="3"/>
    <n v="0.53800000000000003"/>
    <s v="squeeze"/>
    <x v="0"/>
    <n v="2"/>
    <n v="1.08"/>
    <n v="15506"/>
    <n v="14411"/>
    <n v="15000"/>
    <n v="15.62"/>
    <n v="14.54"/>
    <n v="16.600000000000001"/>
    <s v="19-01-2025"/>
    <s v="19-01-2025"/>
    <n v="0"/>
    <n v="0.95"/>
    <n v="14719.5"/>
    <s v="HKD"/>
    <n v="1"/>
    <n v="1.8186508448342584"/>
    <s v="1/20/2021"/>
    <n v="17.579999999999998"/>
    <n v="17.579999999999998"/>
    <n v="17.5"/>
    <n v="16.86"/>
    <n v="1.199535663614085"/>
    <s v="1/21/2021"/>
    <n v="17.260000000000002"/>
    <n v="17.260000000000002"/>
    <n v="17"/>
    <n v="16.7"/>
    <n v="1.0447568683090418"/>
    <s v="1/22/2021"/>
    <n v="16.7"/>
    <n v="16.7"/>
    <n v="16.7"/>
    <n v="15.68"/>
    <n v="5.8042048239391686E-2"/>
    <s v="1/25/2021"/>
    <n v="17.059999999999999"/>
    <n v="17.059999999999999"/>
    <n v="15.98"/>
    <n v="16.82"/>
    <n v="1.1608409647878251"/>
  </r>
  <r>
    <n v="1"/>
    <s v="1478 HK Equity"/>
    <n v="1"/>
    <s v="HK"/>
    <x v="2"/>
    <x v="3"/>
    <n v="0.68400000000000005"/>
    <s v="QR+"/>
    <x v="0"/>
    <n v="2"/>
    <n v="1.37"/>
    <n v="15509"/>
    <n v="11337"/>
    <n v="11000"/>
    <n v="14.02"/>
    <n v="12.65"/>
    <n v="16.89"/>
    <s v="18-01-2025"/>
    <s v="20-01-2025"/>
    <n v="2"/>
    <n v="2.0299999999999998"/>
    <n v="31540.3"/>
    <s v="HKD"/>
    <n v="1"/>
    <n v="1.546198981236701"/>
    <s v="1/19/2021"/>
    <n v="17.3"/>
    <n v="17.3"/>
    <n v="16.2"/>
    <n v="16.98"/>
    <n v="2.0994261396608427"/>
    <s v="1/20/2021"/>
    <n v="18"/>
    <n v="18"/>
    <n v="17.48"/>
    <n v="17.88"/>
    <n v="2.7377651686117734"/>
    <s v="1/21/2021"/>
    <n v="18.16"/>
    <n v="18.16"/>
    <n v="18"/>
    <n v="17.579999999999998"/>
    <n v="2.5249854922947956"/>
    <s v="1/22/2021"/>
    <n v="17.7"/>
    <n v="17.7"/>
    <n v="17.579999999999998"/>
    <n v="17.2"/>
    <n v="2.2554645689599586"/>
  </r>
  <r>
    <n v="1"/>
    <s v="175 HK Equity"/>
    <n v="1"/>
    <s v="HK"/>
    <x v="2"/>
    <x v="3"/>
    <n v="2.5099999999999998"/>
    <s v="AH+"/>
    <x v="0"/>
    <n v="2"/>
    <n v="5.0199999999999996"/>
    <n v="15504"/>
    <n v="3088"/>
    <n v="3000"/>
    <n v="34.200000000000003"/>
    <n v="29.18"/>
    <n v="33.299999999999997"/>
    <s v="20-01-2025"/>
    <s v="21-01-2025"/>
    <n v="1"/>
    <n v="-0.17"/>
    <n v="-2700"/>
    <s v="HKD"/>
    <n v="0"/>
    <n v="-1.9349845201238666E-2"/>
    <s v="1/21/2021"/>
    <n v="34.25"/>
    <n v="34.25"/>
    <n v="34.1"/>
    <n v="33.299999999999997"/>
    <n v="-0.17414860681114663"/>
    <s v="1/22/2021"/>
    <n v="33.299999999999997"/>
    <n v="33.299999999999997"/>
    <n v="33.049999999999997"/>
    <n v="32"/>
    <n v="-0.42569659442724511"/>
    <s v="1/25/2021"/>
    <n v="34.25"/>
    <n v="34.25"/>
    <n v="32.450000000000003"/>
    <n v="33.799999999999997"/>
    <n v="-7.7399380804954662E-2"/>
    <s v="1/26/2021"/>
    <n v="36.450000000000003"/>
    <n v="36.450000000000003"/>
    <n v="34.700000000000003"/>
    <n v="33.4"/>
    <n v="-0.15479876160990794"/>
  </r>
  <r>
    <n v="1"/>
    <s v="2238 HK Equity"/>
    <n v="1"/>
    <s v="HK"/>
    <x v="2"/>
    <x v="3"/>
    <n v="0.62"/>
    <s v="AH-"/>
    <x v="1"/>
    <n v="2"/>
    <n v="1.24"/>
    <n v="15506"/>
    <n v="12505"/>
    <n v="12000"/>
    <n v="8.77"/>
    <n v="10.01"/>
    <n v="8.1199999999999992"/>
    <s v="19-01-2025"/>
    <s v="21-01-2025"/>
    <n v="2"/>
    <n v="0.5"/>
    <n v="7800"/>
    <s v="HKD"/>
    <n v="1"/>
    <n v="0.37920804849735607"/>
    <s v="1/20/2021"/>
    <n v="8.5500000000000007"/>
    <n v="8.5500000000000007"/>
    <n v="8.2799999999999994"/>
    <n v="8.35"/>
    <n v="0.3250354701405907"/>
    <s v="1/21/2021"/>
    <n v="8.41"/>
    <n v="8.41"/>
    <n v="8.4"/>
    <n v="8.1199999999999992"/>
    <n v="0.50303108474139069"/>
    <s v="1/22/2021"/>
    <n v="8.34"/>
    <n v="8.34"/>
    <n v="8.19"/>
    <n v="8.08"/>
    <n v="0.53398684380239869"/>
    <s v="1/25/2021"/>
    <n v="8.1"/>
    <n v="8.1"/>
    <n v="8.08"/>
    <n v="7.89"/>
    <n v="0.68102669934218996"/>
  </r>
  <r>
    <n v="1"/>
    <s v="460 HK Equity"/>
    <n v="1"/>
    <s v="HK"/>
    <x v="2"/>
    <x v="3"/>
    <n v="0.124"/>
    <m/>
    <x v="1"/>
    <n v="1.5"/>
    <n v="0.19"/>
    <n v="15503"/>
    <n v="83349"/>
    <n v="84000"/>
    <n v="1.68"/>
    <n v="1.87"/>
    <n v="1.75"/>
    <s v="21-01-2025"/>
    <s v="21-01-2025"/>
    <n v="0"/>
    <n v="-0.38"/>
    <n v="-5863.2"/>
    <s v="HKD"/>
    <n v="0"/>
    <n v="-2.7091530671482951"/>
    <s v="1/22/2021"/>
    <n v="2.3199999999999998"/>
    <n v="2.3199999999999998"/>
    <n v="2.1800000000000002"/>
    <n v="1.68"/>
    <n v="0"/>
    <s v="1/25/2021"/>
    <n v="1.86"/>
    <n v="1.86"/>
    <n v="1.66"/>
    <n v="1.46"/>
    <n v="1.1920273495452491"/>
    <s v="1/26/2021"/>
    <n v="1.98"/>
    <n v="1.98"/>
    <n v="1.51"/>
    <n v="1.88"/>
    <n v="-1.0836612268593173"/>
    <s v="1/27/2021"/>
    <n v="2.25"/>
    <n v="2.25"/>
    <n v="1.93"/>
    <n v="1.82"/>
    <n v="-0.75856285880152297"/>
  </r>
  <r>
    <n v="1"/>
    <s v="460 HK Equity"/>
    <n v="1"/>
    <s v="HK"/>
    <x v="2"/>
    <x v="3"/>
    <n v="7.2999999999999995E-2"/>
    <s v="TA"/>
    <x v="1"/>
    <n v="1.5"/>
    <n v="0.11"/>
    <n v="15503"/>
    <n v="141577"/>
    <n v="142000"/>
    <n v="1.51"/>
    <n v="1.62"/>
    <n v="1.84"/>
    <s v="21-01-2025"/>
    <s v="21-01-2025"/>
    <n v="0"/>
    <n v="-3.05"/>
    <n v="-47342.8"/>
    <s v="HKD"/>
    <n v="0"/>
    <n v="-6.1368767335354457"/>
    <s v="1/22/2021"/>
    <n v="2.3199999999999998"/>
    <n v="2.3199999999999998"/>
    <n v="2.1800000000000002"/>
    <n v="1.68"/>
    <n v="-1.5571179771657091"/>
    <s v="1/25/2021"/>
    <n v="1.86"/>
    <n v="1.86"/>
    <n v="1.66"/>
    <n v="1.46"/>
    <n v="0.45797587563697389"/>
    <s v="1/26/2021"/>
    <n v="1.98"/>
    <n v="1.98"/>
    <n v="1.51"/>
    <n v="1.88"/>
    <n v="-3.3890214797136027"/>
    <s v="1/27/2021"/>
    <n v="2.25"/>
    <n v="2.25"/>
    <n v="1.93"/>
    <n v="1.82"/>
    <n v="-2.8394504289492359"/>
  </r>
  <r>
    <n v="1"/>
    <s v="1308 HK Equity"/>
    <n v="1"/>
    <s v="HK"/>
    <x v="2"/>
    <x v="3"/>
    <n v="1.008"/>
    <s v="2dt"/>
    <x v="0"/>
    <n v="2"/>
    <n v="2.02"/>
    <n v="15504"/>
    <n v="7690"/>
    <n v="800"/>
    <n v="19.5"/>
    <n v="17.48"/>
    <n v="19.899999999999999"/>
    <s v="20-01-2025"/>
    <s v="22-01-2025"/>
    <n v="2"/>
    <n v="0.02"/>
    <n v="320"/>
    <s v="HKD"/>
    <n v="1"/>
    <n v="4.3859649122807091E-2"/>
    <s v="1/21/2021"/>
    <n v="20.399999999999999"/>
    <n v="20.399999999999999"/>
    <n v="20.350000000000001"/>
    <n v="19.98"/>
    <n v="2.4767801857585162E-2"/>
    <s v="1/22/2021"/>
    <n v="20.350000000000001"/>
    <n v="20.350000000000001"/>
    <n v="19.98"/>
    <n v="19.899999999999999"/>
    <n v="2.0639834881320877E-2"/>
    <s v="1/25/2021"/>
    <n v="20.3"/>
    <n v="20.3"/>
    <n v="19.899999999999999"/>
    <n v="19.68"/>
    <n v="9.2879256965944131E-3"/>
    <s v="1/26/2021"/>
    <n v="19.86"/>
    <n v="19.86"/>
    <n v="19.28"/>
    <n v="19.399999999999999"/>
    <n v="-5.1599587203303111E-3"/>
  </r>
  <r>
    <n v="1"/>
    <s v="1337 HK Equity"/>
    <n v="1"/>
    <s v="HK"/>
    <x v="2"/>
    <x v="3"/>
    <n v="0.13"/>
    <s v="QR+"/>
    <x v="0"/>
    <n v="1"/>
    <n v="0.13"/>
    <n v="15506"/>
    <n v="119277"/>
    <n v="120000"/>
    <n v="2.54"/>
    <n v="2.41"/>
    <n v="2.71"/>
    <s v="20-01-2025"/>
    <s v="22-01-2025"/>
    <n v="2"/>
    <n v="1.32"/>
    <n v="20400"/>
    <s v="HKD"/>
    <n v="1"/>
    <n v="0.8512833741777367"/>
    <s v="1/21/2021"/>
    <n v="2.75"/>
    <n v="2.75"/>
    <n v="2.65"/>
    <n v="2.58"/>
    <n v="0.3095575906100867"/>
    <s v="1/22/2021"/>
    <n v="2.75"/>
    <n v="2.75"/>
    <n v="2.63"/>
    <n v="2.71"/>
    <n v="1.3156197600928667"/>
    <s v="1/25/2021"/>
    <n v="2.83"/>
    <n v="2.83"/>
    <n v="2.8"/>
    <n v="2.8"/>
    <n v="2.0121243389655601"/>
    <s v="1/26/2021"/>
    <n v="2.88"/>
    <n v="2.88"/>
    <n v="2.88"/>
    <n v="2.7"/>
    <n v="1.2382303624403468"/>
  </r>
  <r>
    <n v="1"/>
    <s v="1776 HK Equity"/>
    <n v="1"/>
    <s v="HK"/>
    <x v="2"/>
    <x v="3"/>
    <n v="0.55600000000000005"/>
    <s v="BR++(MS)"/>
    <x v="0"/>
    <n v="1.2"/>
    <n v="0.67"/>
    <n v="15506"/>
    <n v="23240"/>
    <n v="24000"/>
    <n v="13.01"/>
    <n v="12.34"/>
    <n v="12.24"/>
    <s v="20-01-2025"/>
    <s v="22-01-2025"/>
    <n v="2"/>
    <n v="-1.19"/>
    <n v="-18480"/>
    <s v="HKD"/>
    <n v="0"/>
    <n v="0.13930091577453865"/>
    <s v="1/21/2021"/>
    <n v="13.36"/>
    <n v="13.36"/>
    <n v="13.1"/>
    <n v="12.84"/>
    <n v="-0.26312395201857336"/>
    <s v="1/22/2021"/>
    <n v="12.9"/>
    <n v="12.9"/>
    <n v="12.9"/>
    <n v="12.24"/>
    <n v="-1.1917967238488321"/>
    <s v="1/25/2021"/>
    <n v="12.48"/>
    <n v="12.48"/>
    <n v="12.38"/>
    <n v="12.34"/>
    <n v="-1.0370179285437895"/>
    <s v="1/26/2021"/>
    <n v="12.4"/>
    <n v="12.4"/>
    <n v="12.24"/>
    <n v="11.8"/>
    <n v="-1.8728234231910215"/>
  </r>
  <r>
    <n v="1"/>
    <s v="2269 HK Equity"/>
    <n v="1"/>
    <s v="HK"/>
    <x v="2"/>
    <x v="3"/>
    <n v="4.58"/>
    <s v="BR+(citi)"/>
    <x v="0"/>
    <n v="3"/>
    <n v="13.74"/>
    <n v="15504"/>
    <n v="1128"/>
    <n v="1000"/>
    <n v="112.8"/>
    <n v="99.06"/>
    <n v="117"/>
    <s v="20-01-2025"/>
    <s v="22-01-2025"/>
    <n v="2"/>
    <n v="0.27"/>
    <n v="4200"/>
    <s v="HKD"/>
    <n v="1"/>
    <n v="0.46439628482972156"/>
    <s v="1/21/2021"/>
    <n v="121.9"/>
    <n v="121.9"/>
    <n v="120"/>
    <n v="114.4"/>
    <n v="0.10319917440660531"/>
    <s v="1/22/2021"/>
    <n v="128.19999999999999"/>
    <n v="128.19999999999999"/>
    <n v="118.3"/>
    <n v="121.3"/>
    <n v="0.54824561403508776"/>
    <s v="1/25/2021"/>
    <n v="125.1"/>
    <n v="125.1"/>
    <n v="123.3"/>
    <n v="120.9"/>
    <n v="0.52244582043343701"/>
    <s v="1/26/2021"/>
    <n v="121.6"/>
    <n v="121.6"/>
    <n v="120"/>
    <n v="115.5"/>
    <n v="0.17414860681114569"/>
  </r>
  <r>
    <n v="1"/>
    <s v="2319 HK Equity"/>
    <n v="1"/>
    <s v="HK"/>
    <x v="2"/>
    <x v="3"/>
    <n v="2.2450000000000001"/>
    <s v="XR+"/>
    <x v="0"/>
    <n v="2"/>
    <n v="4.49"/>
    <n v="15506"/>
    <n v="3454"/>
    <n v="3000"/>
    <n v="48.7"/>
    <n v="44.21"/>
    <n v="46.3"/>
    <s v="19-01-2025"/>
    <s v="22-01-2025"/>
    <n v="3"/>
    <n v="-0.46"/>
    <n v="-7200"/>
    <s v="HKD"/>
    <n v="0"/>
    <n v="-0.27086289178382672"/>
    <s v="1/20/2021"/>
    <n v="50.45"/>
    <n v="50.45"/>
    <n v="47.3"/>
    <n v="49.3"/>
    <n v="0.1160840964787813"/>
    <s v="1/21/2021"/>
    <n v="50.7"/>
    <n v="50.7"/>
    <n v="50"/>
    <n v="48.1"/>
    <n v="-0.11608409647878269"/>
    <s v="1/22/2021"/>
    <n v="48"/>
    <n v="48"/>
    <n v="47.8"/>
    <n v="46.3"/>
    <n v="-0.46433638591513077"/>
    <s v="1/25/2021"/>
    <n v="47.95"/>
    <n v="47.95"/>
    <n v="47.95"/>
    <n v="47.65"/>
    <n v="-0.20314716883787004"/>
  </r>
  <r>
    <n v="1"/>
    <s v="241 HK Equity"/>
    <n v="1"/>
    <s v="HK"/>
    <x v="2"/>
    <x v="3"/>
    <n v="1.18"/>
    <s v="BR+(DW)"/>
    <x v="0"/>
    <n v="3"/>
    <n v="3.54"/>
    <n v="15503"/>
    <n v="4379"/>
    <n v="4000"/>
    <n v="27.65"/>
    <n v="24.11"/>
    <n v="27.8"/>
    <s v="21-01-2025"/>
    <s v="22-01-2025"/>
    <n v="1"/>
    <n v="0.04"/>
    <n v="600"/>
    <s v="HKD"/>
    <n v="1"/>
    <n v="-0.16770947558537022"/>
    <s v="1/22/2021"/>
    <n v="28.6"/>
    <n v="28.6"/>
    <n v="27"/>
    <n v="27.8"/>
    <n v="3.8702186673547606E-2"/>
    <s v="1/25/2021"/>
    <n v="27.5"/>
    <n v="27.5"/>
    <n v="27.2"/>
    <n v="27.05"/>
    <n v="-0.15480874669418768"/>
    <s v="1/26/2021"/>
    <n v="27.8"/>
    <n v="27.8"/>
    <n v="27.5"/>
    <n v="26.05"/>
    <n v="-0.41282332451783471"/>
    <s v="1/27/2021"/>
    <n v="26.7"/>
    <n v="26.7"/>
    <n v="26.55"/>
    <n v="26.3"/>
    <n v="-0.34831968006192299"/>
  </r>
  <r>
    <n v="1"/>
    <s v="3913 HK Equity"/>
    <n v="1"/>
    <s v="HK"/>
    <x v="2"/>
    <x v="3"/>
    <n v="0.57299999999999995"/>
    <s v="AH+, BR+(JEFF)"/>
    <x v="0"/>
    <n v="2"/>
    <n v="1.1499999999999999"/>
    <n v="15506"/>
    <n v="13531"/>
    <n v="14000"/>
    <n v="8.1"/>
    <n v="6.95"/>
    <n v="8.58"/>
    <s v="19-01-2025"/>
    <s v="22-01-2025"/>
    <n v="3"/>
    <n v="0.43"/>
    <n v="6720"/>
    <s v="HKD"/>
    <n v="1"/>
    <n v="0.52366825744872958"/>
    <s v="1/20/2021"/>
    <n v="8.86"/>
    <n v="8.86"/>
    <n v="8.68"/>
    <n v="8.8000000000000007"/>
    <n v="0.63201341416226076"/>
    <s v="1/21/2021"/>
    <n v="8.9"/>
    <n v="8.9"/>
    <n v="8.7899999999999991"/>
    <n v="8.6"/>
    <n v="0.45143815297304268"/>
    <s v="1/22/2021"/>
    <n v="8.64"/>
    <n v="8.64"/>
    <n v="8.64"/>
    <n v="8.58"/>
    <n v="0.43338062685412138"/>
    <s v="1/25/2021"/>
    <n v="9.18"/>
    <n v="9.18"/>
    <n v="8.8000000000000007"/>
    <n v="8.83"/>
    <n v="0.65909970334064272"/>
  </r>
  <r>
    <n v="1"/>
    <s v="520 HK Equity"/>
    <n v="1"/>
    <s v="HK"/>
    <x v="2"/>
    <x v="3"/>
    <n v="1.276"/>
    <s v="AH-"/>
    <x v="1"/>
    <n v="1.5"/>
    <n v="1.91"/>
    <n v="15503"/>
    <n v="8100"/>
    <n v="8000"/>
    <n v="18.579999999999998"/>
    <n v="20.49"/>
    <n v="17.3"/>
    <s v="21-01-2025"/>
    <s v="22-01-2025"/>
    <n v="1"/>
    <n v="0.66"/>
    <n v="10240"/>
    <s v="HKD"/>
    <n v="1"/>
    <n v="0.50570857253434653"/>
    <s v="1/22/2021"/>
    <n v="17.64"/>
    <n v="17.64"/>
    <n v="17.600000000000001"/>
    <n v="17.3"/>
    <n v="0.66051731922853507"/>
    <s v="1/25/2021"/>
    <n v="17.739999999999998"/>
    <n v="17.739999999999998"/>
    <n v="17.5"/>
    <n v="17.440000000000001"/>
    <n v="0.58827323743791371"/>
    <s v="1/26/2021"/>
    <n v="18.079999999999998"/>
    <n v="18.079999999999998"/>
    <n v="17.2"/>
    <n v="17.48"/>
    <n v="0.56763207121202242"/>
    <s v="1/27/2021"/>
    <n v="17.68"/>
    <n v="17.68"/>
    <n v="17.399999999999999"/>
    <n v="17.059999999999999"/>
    <n v="0.78436431658388672"/>
  </r>
  <r>
    <n v="1"/>
    <s v="522 HK Equity"/>
    <n v="1"/>
    <s v="HK"/>
    <x v="2"/>
    <x v="3"/>
    <n v="6.8449999999999998"/>
    <s v="BR+(MS, citi), SPLC+"/>
    <x v="0"/>
    <n v="2"/>
    <n v="13.69"/>
    <n v="15503"/>
    <n v="1132"/>
    <n v="1100"/>
    <n v="124"/>
    <n v="110.31"/>
    <n v="124.9"/>
    <s v="21-01-2025"/>
    <s v="22-01-2025"/>
    <n v="1"/>
    <n v="0.06"/>
    <n v="990"/>
    <s v="HKD"/>
    <n v="1"/>
    <n v="0.28381603560601176"/>
    <s v="1/22/2021"/>
    <n v="130.4"/>
    <n v="130.4"/>
    <n v="128"/>
    <n v="124.9"/>
    <n v="6.3858608011353041E-2"/>
    <s v="1/25/2021"/>
    <n v="128.5"/>
    <n v="128.5"/>
    <n v="125"/>
    <n v="126.1"/>
    <n v="0.14900341869315575"/>
    <s v="1/26/2021"/>
    <n v="127.8"/>
    <n v="127.8"/>
    <n v="126"/>
    <n v="122.7"/>
    <n v="-9.2240211571953612E-2"/>
    <s v="1/27/2021"/>
    <n v="124.9"/>
    <n v="124.9"/>
    <n v="123.5"/>
    <n v="121.3"/>
    <n v="-0.19157582403405812"/>
  </r>
  <r>
    <n v="1"/>
    <s v="881 HK Equity"/>
    <n v="1"/>
    <s v="HK"/>
    <x v="2"/>
    <x v="3"/>
    <n v="2.88"/>
    <s v="BR+(citi)"/>
    <x v="0"/>
    <n v="1.5"/>
    <n v="4.32"/>
    <n v="15506"/>
    <n v="3589"/>
    <n v="3500"/>
    <n v="51.2"/>
    <n v="46.88"/>
    <n v="49.6"/>
    <s v="19-01-2025"/>
    <s v="22-01-2025"/>
    <n v="3"/>
    <n v="-0.36"/>
    <n v="-5600"/>
    <s v="HKD"/>
    <n v="0"/>
    <n v="0.25957693795949921"/>
    <s v="1/20/2021"/>
    <n v="53.25"/>
    <n v="53.25"/>
    <n v="52.35"/>
    <n v="51.6"/>
    <n v="9.0287630594608217E-2"/>
    <s v="1/21/2021"/>
    <n v="52.45"/>
    <n v="52.45"/>
    <n v="51.85"/>
    <n v="50.9"/>
    <n v="-6.7715722945957374E-2"/>
    <s v="1/22/2021"/>
    <n v="51.4"/>
    <n v="51.4"/>
    <n v="50.05"/>
    <n v="49.6"/>
    <n v="-0.36115052237843442"/>
    <s v="1/25/2021"/>
    <n v="51.4"/>
    <n v="51.4"/>
    <n v="49.6"/>
    <n v="49.5"/>
    <n v="-0.38372243002708695"/>
  </r>
  <r>
    <n v="1"/>
    <s v="1797 HK Equity"/>
    <n v="1"/>
    <s v="HK"/>
    <x v="2"/>
    <x v="3"/>
    <n v="1.5249999999999999"/>
    <s v="XR+"/>
    <x v="0"/>
    <n v="3"/>
    <n v="4.57"/>
    <n v="15506"/>
    <n v="3389"/>
    <n v="3500"/>
    <n v="28.85"/>
    <n v="24.28"/>
    <n v="25.74"/>
    <s v="22-01-2025"/>
    <s v="25-01-2025"/>
    <n v="3"/>
    <n v="-0.7"/>
    <n v="-10900.05"/>
    <s v="HKD"/>
    <n v="0"/>
    <n v="-0.23700503031084755"/>
    <s v="1/25/2021"/>
    <n v="27.85"/>
    <n v="27.85"/>
    <n v="27.8"/>
    <n v="26"/>
    <n v="-0.64329936798658616"/>
    <s v="1/26/2021"/>
    <n v="26.5"/>
    <n v="26.5"/>
    <n v="26.5"/>
    <n v="25.45"/>
    <n v="-0.76744486005417301"/>
    <s v="1/27/2021"/>
    <n v="28"/>
    <n v="28"/>
    <n v="25.9"/>
    <n v="28"/>
    <n v="-0.19186121501354347"/>
    <s v="1/28/2021"/>
    <n v="30.05"/>
    <n v="30.05"/>
    <n v="28.05"/>
    <n v="28.3"/>
    <n v="-0.1241454920675869"/>
  </r>
  <r>
    <n v="1"/>
    <s v="883 HK Equity"/>
    <n v="1"/>
    <s v="HK"/>
    <x v="2"/>
    <x v="3"/>
    <n v="0.41199999999999998"/>
    <s v="AH-"/>
    <x v="1"/>
    <n v="1"/>
    <n v="0.41"/>
    <n v="15506"/>
    <n v="37636"/>
    <n v="35000"/>
    <n v="7.7"/>
    <n v="8.11"/>
    <n v="8.02"/>
    <s v="25-01-2025"/>
    <s v="25-01-2025"/>
    <n v="0"/>
    <n v="-0.72"/>
    <n v="-11200"/>
    <s v="HKD"/>
    <n v="0"/>
    <n v="-0.79001676770282592"/>
    <s v="1/26/2021"/>
    <n v="8.23"/>
    <n v="8.23"/>
    <n v="8.0500000000000007"/>
    <n v="7.6"/>
    <n v="0.22571907648652254"/>
    <s v="1/27/2021"/>
    <n v="8.18"/>
    <n v="8.18"/>
    <n v="7.93"/>
    <n v="8.06"/>
    <n v="-0.8125886753514775"/>
    <s v="1/28/2021"/>
    <n v="8.2899999999999991"/>
    <n v="8.2899999999999991"/>
    <n v="7.98"/>
    <n v="7.92"/>
    <n v="-0.4965819682703464"/>
    <s v="1/29/2021"/>
    <n v="8.09"/>
    <n v="8.09"/>
    <n v="8.0500000000000007"/>
    <n v="7.62"/>
    <n v="0.18057526118921721"/>
  </r>
  <r>
    <n v="1"/>
    <s v="354 HK Equity"/>
    <n v="1"/>
    <s v="HK"/>
    <x v="2"/>
    <x v="3"/>
    <n v="0.63600000000000001"/>
    <s v="AH+"/>
    <x v="0"/>
    <n v="1.5"/>
    <n v="0.95"/>
    <n v="15503"/>
    <n v="16250"/>
    <n v="16000"/>
    <n v="11.16"/>
    <n v="10.210000000000001"/>
    <n v="9.85"/>
    <s v="26-01-2025"/>
    <s v="26-01-2025"/>
    <n v="0"/>
    <n v="-1.35"/>
    <n v="-20960"/>
    <s v="HKD"/>
    <n v="0"/>
    <n v="-1.2487905566664526"/>
    <s v="1/27/2021"/>
    <n v="10.02"/>
    <n v="10.02"/>
    <n v="9.9499999999999993"/>
    <n v="9.7799999999999994"/>
    <n v="-1.4242404695865323"/>
    <s v="1/28/2021"/>
    <n v="9.85"/>
    <n v="9.85"/>
    <n v="9.42"/>
    <n v="9.24"/>
    <n v="-1.9815519576856093"/>
    <s v="1/29/2021"/>
    <n v="9.6999999999999993"/>
    <n v="9.6999999999999993"/>
    <n v="9.31"/>
    <n v="9.44"/>
    <n v="-1.7751402954266924"/>
    <s v="2/1/2021"/>
    <n v="9.9499999999999993"/>
    <n v="9.9499999999999993"/>
    <n v="9.5299999999999994"/>
    <n v="9.84"/>
    <n v="-1.3623169709088565"/>
  </r>
  <r>
    <n v="1"/>
    <s v="1138 HK Equity"/>
    <n v="1"/>
    <s v="HK"/>
    <x v="2"/>
    <x v="3"/>
    <n v="0.129"/>
    <s v="QR+"/>
    <x v="0"/>
    <n v="2"/>
    <n v="0.26"/>
    <n v="15503"/>
    <n v="60088"/>
    <n v="60000"/>
    <n v="3.52"/>
    <n v="3.26"/>
    <n v="3.24"/>
    <s v="26-01-2025"/>
    <s v="28-01-2025"/>
    <n v="2"/>
    <n v="-1.07"/>
    <n v="-16578"/>
    <s v="HKD"/>
    <n v="0"/>
    <n v="-0.27091530671482872"/>
    <s v="1/27/2021"/>
    <n v="3.47"/>
    <n v="3.47"/>
    <n v="3.45"/>
    <n v="3.32"/>
    <n v="-0.7740437334709418"/>
    <s v="1/28/2021"/>
    <n v="3.29"/>
    <n v="3.29"/>
    <n v="3.29"/>
    <n v="3.1"/>
    <n v="-1.6254918402889762"/>
    <s v="1/29/2021"/>
    <n v="3.16"/>
    <n v="3.16"/>
    <n v="3.15"/>
    <n v="3.11"/>
    <n v="-1.5867896536154298"/>
    <s v="2/1/2021"/>
    <n v="3.17"/>
    <n v="3.17"/>
    <n v="3.08"/>
    <n v="3.13"/>
    <n v="-1.5093852802683356"/>
  </r>
  <r>
    <n v="1"/>
    <s v="1157 HK Equity"/>
    <n v="1"/>
    <s v="HK"/>
    <x v="2"/>
    <x v="3"/>
    <n v="0.67600000000000005"/>
    <s v="QR+"/>
    <x v="0"/>
    <n v="2"/>
    <n v="1.35"/>
    <n v="15503"/>
    <n v="11466"/>
    <n v="11400"/>
    <n v="11.48"/>
    <n v="10.130000000000001"/>
    <n v="10.1"/>
    <s v="21-01-2025"/>
    <s v="28-01-2025"/>
    <n v="7"/>
    <n v="-1.01"/>
    <n v="-15732"/>
    <s v="HKD"/>
    <n v="0"/>
    <n v="-0.36767077339869703"/>
    <s v="1/22/2021"/>
    <n v="11.14"/>
    <n v="11.14"/>
    <n v="10.98"/>
    <n v="11.02"/>
    <n v="-0.33825711152680193"/>
    <s v="1/25/2021"/>
    <n v="11.26"/>
    <n v="11.26"/>
    <n v="11.16"/>
    <n v="11"/>
    <n v="-0.35296394246274942"/>
    <s v="1/26/2021"/>
    <n v="11"/>
    <n v="11"/>
    <n v="11"/>
    <n v="10.56"/>
    <n v="-0.67651422305360254"/>
    <s v="1/27/2021"/>
    <n v="10.84"/>
    <n v="10.84"/>
    <n v="10.56"/>
    <n v="10.68"/>
    <n v="-0.58827323743791571"/>
  </r>
  <r>
    <n v="1"/>
    <s v="1308 HK Equity"/>
    <n v="1"/>
    <s v="HK"/>
    <x v="2"/>
    <x v="3"/>
    <n v="1.08"/>
    <s v="QR+"/>
    <x v="0"/>
    <n v="2"/>
    <n v="2.16"/>
    <n v="15503"/>
    <n v="7177"/>
    <n v="8000"/>
    <n v="19.5"/>
    <n v="17.34"/>
    <n v="17.48"/>
    <s v="20-01-2025"/>
    <s v="28-01-2025"/>
    <n v="8"/>
    <n v="-1.04"/>
    <n v="-16160"/>
    <s v="HKD"/>
    <n v="0"/>
    <n v="0.43862478230020069"/>
    <s v="1/21/2021"/>
    <n v="20.399999999999999"/>
    <n v="20.399999999999999"/>
    <n v="20.350000000000001"/>
    <n v="19.98"/>
    <n v="0.24769399471070139"/>
    <s v="1/22/2021"/>
    <n v="20.350000000000001"/>
    <n v="20.350000000000001"/>
    <n v="19.98"/>
    <n v="19.899999999999999"/>
    <n v="0.20641166225891688"/>
    <s v="1/25/2021"/>
    <n v="20.3"/>
    <n v="20.3"/>
    <n v="19.899999999999999"/>
    <n v="19.68"/>
    <n v="9.2885248016512781E-2"/>
    <s v="1/26/2021"/>
    <n v="19.86"/>
    <n v="19.86"/>
    <n v="19.28"/>
    <n v="19.399999999999999"/>
    <n v="-5.1602915564730144E-2"/>
  </r>
  <r>
    <n v="1"/>
    <s v="1337 HK Equity"/>
    <n v="1"/>
    <s v="HK"/>
    <x v="2"/>
    <x v="3"/>
    <n v="0.128"/>
    <s v="XR+"/>
    <x v="0"/>
    <n v="2"/>
    <n v="0.26"/>
    <n v="15506"/>
    <n v="60570"/>
    <n v="60000"/>
    <n v="2.5299999999999998"/>
    <n v="2.27"/>
    <n v="2.48"/>
    <s v="19-01-2025"/>
    <s v="28-01-2025"/>
    <n v="9"/>
    <n v="-0.19"/>
    <n v="-3000"/>
    <s v="HKD"/>
    <n v="0"/>
    <n v="-0.38694698826260665"/>
    <s v="1/20/2021"/>
    <n v="2.67"/>
    <n v="2.67"/>
    <n v="2.4300000000000002"/>
    <n v="2.6"/>
    <n v="0.27086289178382672"/>
    <s v="1/21/2021"/>
    <n v="2.75"/>
    <n v="2.75"/>
    <n v="2.65"/>
    <n v="2.58"/>
    <n v="0.19347349413130505"/>
    <s v="1/22/2021"/>
    <n v="2.75"/>
    <n v="2.75"/>
    <n v="2.63"/>
    <n v="2.71"/>
    <n v="0.69650457887269501"/>
    <s v="1/25/2021"/>
    <n v="2.83"/>
    <n v="2.83"/>
    <n v="2.8"/>
    <n v="2.8"/>
    <n v="1.0447568683090418"/>
  </r>
  <r>
    <n v="1"/>
    <s v="200 HK Equity"/>
    <n v="1"/>
    <s v="HK"/>
    <x v="2"/>
    <x v="3"/>
    <n v="0.45600000000000002"/>
    <s v="BR-(CS)"/>
    <x v="1"/>
    <n v="1.5"/>
    <n v="0.68"/>
    <n v="15506"/>
    <n v="22670"/>
    <n v="23000"/>
    <n v="13.84"/>
    <n v="14.52"/>
    <n v="13.6"/>
    <s v="19-01-2025"/>
    <s v="28-01-2025"/>
    <n v="9"/>
    <n v="0.36"/>
    <n v="5520"/>
    <s v="HKD"/>
    <n v="1"/>
    <n v="-0.38565716496839902"/>
    <s v="1/20/2021"/>
    <n v="14.48"/>
    <n v="14.48"/>
    <n v="14.1"/>
    <n v="13.84"/>
    <n v="0"/>
    <s v="1/21/2021"/>
    <n v="14.1"/>
    <n v="14.1"/>
    <n v="14"/>
    <n v="13.86"/>
    <n v="-2.9665935766799319E-2"/>
    <s v="1/22/2021"/>
    <n v="13.84"/>
    <n v="13.84"/>
    <n v="13.8"/>
    <n v="13.4"/>
    <n v="0.6526505868695982"/>
    <s v="1/25/2021"/>
    <n v="13.5"/>
    <n v="13.5"/>
    <n v="13.42"/>
    <n v="13.24"/>
    <n v="0.889978073003998"/>
  </r>
  <r>
    <n v="1"/>
    <s v="2269 HK Equity"/>
    <n v="1"/>
    <s v="HK"/>
    <x v="2"/>
    <x v="3"/>
    <n v="7.48"/>
    <s v="QR+"/>
    <x v="0"/>
    <n v="2"/>
    <n v="14.96"/>
    <n v="15503"/>
    <n v="1036"/>
    <n v="1000"/>
    <n v="108.4"/>
    <n v="93.44"/>
    <n v="107.3"/>
    <s v="28-01-2025"/>
    <s v="28-01-2025"/>
    <n v="0"/>
    <n v="-7.0000000000000007E-2"/>
    <n v="-1100"/>
    <s v="HKD"/>
    <n v="0"/>
    <n v="9.6755466683867641E-2"/>
    <s v="1/29/2021"/>
    <n v="114.5"/>
    <n v="114.5"/>
    <n v="109.9"/>
    <n v="109.1"/>
    <n v="4.5152551119137498E-2"/>
    <s v="2/1/2021"/>
    <n v="116.7"/>
    <n v="116.7"/>
    <n v="111"/>
    <n v="115.9"/>
    <n v="0.48377733341933821"/>
    <s v="2/2/2021"/>
    <n v="122.2"/>
    <n v="122.2"/>
    <n v="120"/>
    <n v="120.4"/>
    <n v="0.77404373347094113"/>
    <s v="2/3/2021"/>
    <n v="118.9"/>
    <n v="118.9"/>
    <n v="116.8"/>
    <n v="117.6"/>
    <n v="0.5934335289943875"/>
  </r>
  <r>
    <n v="1"/>
    <s v="2333 HK Equity"/>
    <n v="1"/>
    <s v="HK"/>
    <x v="2"/>
    <x v="3"/>
    <n v="2.4300000000000002"/>
    <s v="QR+"/>
    <x v="0"/>
    <n v="1.5"/>
    <n v="3.65"/>
    <n v="15503"/>
    <n v="4253"/>
    <n v="4500"/>
    <n v="29.3"/>
    <n v="25.66"/>
    <n v="25.5"/>
    <s v="26-01-2025"/>
    <s v="28-01-2025"/>
    <n v="2"/>
    <n v="-1.1000000000000001"/>
    <n v="-17100"/>
    <s v="HKD"/>
    <n v="0"/>
    <n v="-0.3047797200541833"/>
    <s v="1/27/2021"/>
    <n v="28.4"/>
    <n v="28.4"/>
    <n v="28.25"/>
    <n v="26.3"/>
    <n v="-0.87079920015480872"/>
    <s v="1/28/2021"/>
    <n v="26.9"/>
    <n v="26.9"/>
    <n v="25.35"/>
    <n v="25.35"/>
    <n v="-1.1465522802038313"/>
    <s v="1/29/2021"/>
    <n v="27.2"/>
    <n v="27.2"/>
    <n v="26"/>
    <n v="24.3"/>
    <n v="-1.4513320002580146"/>
    <s v="2/1/2021"/>
    <n v="24.7"/>
    <n v="24.7"/>
    <n v="24.3"/>
    <n v="24.55"/>
    <n v="-1.378765400245114"/>
  </r>
  <r>
    <n v="1"/>
    <s v="345 HK Equity"/>
    <n v="1"/>
    <s v="HK"/>
    <x v="2"/>
    <x v="3"/>
    <n v="0.86"/>
    <s v="BR-(MS)"/>
    <x v="1"/>
    <n v="2"/>
    <n v="1.72"/>
    <n v="15503"/>
    <n v="9013"/>
    <n v="10000"/>
    <n v="30.75"/>
    <n v="32.47"/>
    <n v="33.409999999999997"/>
    <s v="26-01-2025"/>
    <s v="28-01-2025"/>
    <n v="2"/>
    <n v="-1.72"/>
    <n v="-26600"/>
    <s v="HKD"/>
    <n v="0"/>
    <n v="-3.2251822227956341E-2"/>
    <s v="1/27/2021"/>
    <n v="31.3"/>
    <n v="31.3"/>
    <n v="30.8"/>
    <n v="31.1"/>
    <n v="-0.22576275559569206"/>
    <s v="1/28/2021"/>
    <n v="36.6"/>
    <n v="36.6"/>
    <n v="30.5"/>
    <n v="35.9"/>
    <n v="-3.3219376894794546"/>
    <s v="1/29/2021"/>
    <n v="34.85"/>
    <n v="34.85"/>
    <n v="34.4"/>
    <n v="33.85"/>
    <n v="-1.9996129781332654"/>
    <s v="2/1/2021"/>
    <n v="34.950000000000003"/>
    <n v="34.950000000000003"/>
    <n v="33.5"/>
    <n v="34.299999999999997"/>
    <n v="-2.2898793781848656"/>
  </r>
  <r>
    <n v="1"/>
    <s v="3690 HK Equity"/>
    <n v="1"/>
    <s v="HK"/>
    <x v="2"/>
    <x v="3"/>
    <n v="17.239999999999998"/>
    <s v="AH+"/>
    <x v="0"/>
    <n v="2"/>
    <n v="34.479999999999997"/>
    <n v="15503"/>
    <n v="450"/>
    <n v="400"/>
    <n v="364.2"/>
    <n v="329.72"/>
    <n v="355.6"/>
    <s v="21-01-2025"/>
    <s v="28-01-2025"/>
    <n v="7"/>
    <n v="-0.22"/>
    <n v="-3440"/>
    <s v="HKD"/>
    <n v="0"/>
    <n v="0.14964845513771557"/>
    <s v="1/22/2021"/>
    <n v="387.6"/>
    <n v="387.6"/>
    <n v="370"/>
    <n v="380.2"/>
    <n v="0.41282332451783527"/>
    <s v="1/25/2021"/>
    <n v="407.6"/>
    <n v="407.6"/>
    <n v="384.6"/>
    <n v="399.8"/>
    <n v="0.91853189705218408"/>
    <s v="1/26/2021"/>
    <n v="395.4"/>
    <n v="395.4"/>
    <n v="390.6"/>
    <n v="378.6"/>
    <n v="0.37154099206605262"/>
    <s v="1/27/2021"/>
    <n v="378.4"/>
    <n v="378.4"/>
    <n v="372"/>
    <n v="364"/>
    <n v="-5.1602915564726475E-3"/>
  </r>
  <r>
    <n v="1"/>
    <s v="486 HK Equity"/>
    <n v="1"/>
    <s v="HK"/>
    <x v="2"/>
    <x v="3"/>
    <n v="0.48099999999999998"/>
    <s v="BR+(GS)"/>
    <x v="0"/>
    <n v="2"/>
    <n v="0.96"/>
    <n v="11506"/>
    <n v="11960"/>
    <n v="12000"/>
    <n v="3.84"/>
    <n v="2.88"/>
    <n v="3.47"/>
    <s v="22-01-2025"/>
    <s v="28-01-2025"/>
    <n v="6"/>
    <n v="-0.39"/>
    <n v="-4440"/>
    <s v="HKD"/>
    <n v="0"/>
    <n v="-0.16686945941248013"/>
    <s v="1/25/2021"/>
    <n v="3.68"/>
    <n v="3.68"/>
    <n v="3.68"/>
    <n v="3.66"/>
    <n v="-0.18772814183904019"/>
    <s v="1/26/2021"/>
    <n v="3.65"/>
    <n v="3.65"/>
    <n v="3.65"/>
    <n v="3.61"/>
    <n v="-0.23987484790544064"/>
    <s v="1/27/2021"/>
    <n v="3.64"/>
    <n v="3.64"/>
    <n v="3.64"/>
    <n v="3.59"/>
    <n v="-0.2607335303320007"/>
    <s v="1/28/2021"/>
    <n v="3.58"/>
    <n v="3.58"/>
    <n v="3.58"/>
    <n v="3.47"/>
    <n v="-0.38588562489136069"/>
  </r>
  <r>
    <n v="1"/>
    <s v="700 HK Equity"/>
    <n v="1"/>
    <s v="HK"/>
    <x v="2"/>
    <x v="3"/>
    <n v="24"/>
    <s v="BR+(citi)"/>
    <x v="0"/>
    <n v="1"/>
    <n v="24"/>
    <n v="15506"/>
    <n v="646"/>
    <n v="600"/>
    <n v="707"/>
    <n v="683"/>
    <n v="681"/>
    <s v="25-01-2025"/>
    <s v="28-01-2025"/>
    <n v="3"/>
    <n v="-1.01"/>
    <n v="-15600"/>
    <s v="HKD"/>
    <n v="0"/>
    <n v="1.4703985553979104"/>
    <s v="1/26/2021"/>
    <n v="749"/>
    <n v="749"/>
    <n v="745"/>
    <n v="718.5"/>
    <n v="0.44498903650199922"/>
    <s v="1/27/2021"/>
    <n v="729"/>
    <n v="729"/>
    <n v="716"/>
    <n v="701.5"/>
    <n v="-0.21282084354443442"/>
    <s v="1/28/2021"/>
    <n v="719.5"/>
    <n v="719.5"/>
    <n v="700"/>
    <n v="681"/>
    <n v="-1.0060621694827809"/>
    <s v="1/29/2021"/>
    <n v="717"/>
    <n v="717"/>
    <n v="695"/>
    <n v="681.5"/>
    <n v="-0.9867148200696505"/>
  </r>
  <r>
    <n v="1"/>
    <s v="968 HK Equity"/>
    <n v="1"/>
    <s v="HK"/>
    <x v="2"/>
    <x v="3"/>
    <n v="1.5129999999999999"/>
    <s v="BR+(MAC)"/>
    <x v="0"/>
    <n v="3"/>
    <n v="4.54"/>
    <n v="15503"/>
    <n v="3415"/>
    <n v="4000"/>
    <n v="20.399999999999999"/>
    <n v="15.86"/>
    <n v="17.48"/>
    <s v="21-01-2025"/>
    <s v="28-01-2025"/>
    <n v="7"/>
    <n v="-0.75"/>
    <n v="-11680"/>
    <s v="HKD"/>
    <n v="0"/>
    <n v="-0.10836612268593128"/>
    <s v="1/22/2021"/>
    <n v="20.05"/>
    <n v="20.05"/>
    <n v="19.98"/>
    <n v="19.059999999999999"/>
    <n v="-0.34573953428368698"/>
    <s v="1/25/2021"/>
    <n v="19.600000000000001"/>
    <n v="19.600000000000001"/>
    <n v="19.2"/>
    <n v="19.059999999999999"/>
    <n v="-0.34573953428368698"/>
    <s v="1/26/2021"/>
    <n v="19.5"/>
    <n v="19.5"/>
    <n v="19.399999999999999"/>
    <n v="18.88"/>
    <n v="-0.39218215829194336"/>
    <s v="1/27/2021"/>
    <n v="18.96"/>
    <n v="18.96"/>
    <n v="18.8"/>
    <n v="17.82"/>
    <n v="-0.66567761078500887"/>
  </r>
  <r>
    <n v="1"/>
    <s v="973 HK Equity"/>
    <n v="1"/>
    <s v="HK"/>
    <x v="2"/>
    <x v="3"/>
    <n v="1.004"/>
    <s v="QR+"/>
    <x v="0"/>
    <n v="2"/>
    <n v="2.0099999999999998"/>
    <n v="15503"/>
    <n v="7721"/>
    <n v="7750"/>
    <n v="20.399999999999999"/>
    <n v="18.39"/>
    <n v="23.2"/>
    <s v="27-01-2025"/>
    <s v="28-01-2025"/>
    <n v="1"/>
    <n v="1.4"/>
    <n v="21700"/>
    <s v="HKD"/>
    <n v="1"/>
    <n v="1.3997290846932857"/>
    <s v="1/28/2021"/>
    <n v="23.7"/>
    <n v="23.7"/>
    <n v="23.2"/>
    <n v="22.1"/>
    <n v="0.84983551570663884"/>
    <s v="1/29/2021"/>
    <n v="23.05"/>
    <n v="23.05"/>
    <n v="22.1"/>
    <n v="21.35"/>
    <n v="0.47490808230665171"/>
    <s v="2/1/2021"/>
    <n v="21.85"/>
    <n v="21.85"/>
    <n v="21.7"/>
    <n v="21.25"/>
    <n v="0.42491775785331942"/>
    <s v="2/2/2021"/>
    <n v="21.95"/>
    <n v="21.95"/>
    <n v="21.95"/>
    <n v="21.65"/>
    <n v="0.62487905566664514"/>
  </r>
  <r>
    <n v="1"/>
    <s v="HIF1 Index"/>
    <n v="0"/>
    <s v="IF"/>
    <x v="3"/>
    <x v="4"/>
    <n v="503"/>
    <s v="hedge"/>
    <x v="1"/>
    <n v="1"/>
    <n v="503"/>
    <n v="15506"/>
    <n v="31"/>
    <n v="50"/>
    <n v="29884"/>
    <n v="30387"/>
    <n v="28748"/>
    <s v="26-01-2025"/>
    <s v="28-01-2025"/>
    <n v="2"/>
    <n v="3.66"/>
    <n v="56800"/>
    <s v="HKD"/>
    <n v="1"/>
    <n v="1.3833354830388236"/>
    <s v="1/27/2021"/>
    <n v="29663"/>
    <n v="29663"/>
    <n v="29455"/>
    <n v="29279"/>
    <n v="1.9508577324906489"/>
    <s v="1/28/2021"/>
    <n v="29309"/>
    <n v="29309"/>
    <n v="29293"/>
    <n v="28748"/>
    <n v="3.6630981555526891"/>
    <m/>
    <m/>
    <m/>
    <m/>
    <m/>
    <n v="96.362698310331481"/>
    <m/>
    <m/>
    <m/>
    <m/>
    <m/>
    <n v="96.362698310331481"/>
  </r>
  <r>
    <n v="1"/>
    <s v="PNDORA DC Equity"/>
    <n v="1"/>
    <s v="DC"/>
    <x v="4"/>
    <x v="5"/>
    <n v="17.760000000000002"/>
    <s v="2dt"/>
    <x v="0"/>
    <n v="2"/>
    <n v="35.520000000000003"/>
    <n v="18226"/>
    <n v="513"/>
    <n v="513"/>
    <n v="688.8"/>
    <n v="653.28"/>
    <n v="635"/>
    <s v="04-01-2021"/>
    <s v="05-01-2021"/>
    <n v="1"/>
    <n v="-1.51"/>
    <n v="-27599.4"/>
    <s v="DKK"/>
    <n v="0"/>
    <n v="-1.3735542631405671"/>
    <s v="1/5/2021"/>
    <n v="652.4"/>
    <n v="652.4"/>
    <n v="640"/>
    <n v="630.79999999999995"/>
    <n v="-1.632503017667069"/>
    <s v="1/6/2021"/>
    <n v="636.6"/>
    <n v="636.6"/>
    <n v="632"/>
    <n v="630"/>
    <n v="-1.655020300669372"/>
    <s v="1/7/2021"/>
    <n v="645"/>
    <n v="645"/>
    <n v="632"/>
    <n v="632.20000000000005"/>
    <n v="-1.5930977724130337"/>
    <s v="1/8/2021"/>
    <n v="640.20000000000005"/>
    <n v="640.20000000000005"/>
    <n v="634"/>
    <n v="637.79999999999995"/>
    <n v="-1.4354767913969055"/>
  </r>
  <r>
    <n v="1"/>
    <s v="1COV GY Equity"/>
    <n v="1"/>
    <s v="GY"/>
    <x v="5"/>
    <x v="6"/>
    <n v="1.079"/>
    <s v="BR+(GS)"/>
    <x v="0"/>
    <n v="2"/>
    <n v="2.16"/>
    <n v="2433"/>
    <n v="1127"/>
    <n v="1127"/>
    <n v="53.48"/>
    <n v="51.32"/>
    <n v="54.18"/>
    <s v="07-01-2021"/>
    <s v="08-01-2021"/>
    <n v="1"/>
    <n v="0.32"/>
    <n v="788.9"/>
    <s v="EUR"/>
    <n v="1"/>
    <n v="0.53732840115084435"/>
    <s v="1/8/2021"/>
    <n v="54.96"/>
    <n v="54.96"/>
    <n v="54.64"/>
    <n v="54.18"/>
    <n v="0.3242498972461994"/>
    <s v="1/11/2021"/>
    <n v="54.34"/>
    <n v="54.34"/>
    <n v="54.14"/>
    <n v="53.74"/>
    <n v="0.12043567612001882"/>
    <s v="1/12/2021"/>
    <n v="55.44"/>
    <n v="55.44"/>
    <n v="54.16"/>
    <n v="55.06"/>
    <n v="0.73187833949856396"/>
    <s v="1/13/2021"/>
    <n v="55.7"/>
    <n v="55.7"/>
    <n v="55.4"/>
    <n v="55"/>
    <n v="0.70408549116317454"/>
  </r>
  <r>
    <n v="1"/>
    <s v="DHER GY Equity"/>
    <n v="1"/>
    <s v="GY"/>
    <x v="5"/>
    <x v="6"/>
    <n v="5.39"/>
    <s v="BR+(citi)"/>
    <x v="0"/>
    <n v="3"/>
    <n v="16.170000000000002"/>
    <n v="2448"/>
    <n v="151"/>
    <n v="151"/>
    <n v="135.5"/>
    <n v="119.33"/>
    <n v="135.55000000000001"/>
    <s v="05-01-2021"/>
    <s v="08-01-2021"/>
    <n v="3"/>
    <n v="0"/>
    <n v="7.55"/>
    <s v="EUR"/>
    <n v="1"/>
    <n v="0.56439950980392184"/>
    <s v="1/6/2021"/>
    <n v="144.65"/>
    <n v="144.65"/>
    <n v="144.65"/>
    <n v="138.35"/>
    <n v="0.17579656862745061"/>
    <s v="1/7/2021"/>
    <n v="138.19999999999999"/>
    <n v="138.19999999999999"/>
    <n v="134"/>
    <n v="134.4"/>
    <n v="-6.7851307189542132E-2"/>
    <s v="1/8/2021"/>
    <n v="138.15"/>
    <n v="138.15"/>
    <n v="135"/>
    <n v="135.55000000000001"/>
    <n v="3.0841503267980868E-3"/>
    <s v="1/11/2021"/>
    <n v="137.05000000000001"/>
    <n v="137.05000000000001"/>
    <n v="134.80000000000001"/>
    <n v="132.35"/>
    <n v="-0.19430147058823566"/>
  </r>
  <r>
    <n v="1"/>
    <s v="DTE GY Equity"/>
    <n v="1"/>
    <s v="GY"/>
    <x v="5"/>
    <x v="6"/>
    <n v="0.2555"/>
    <s v="XR+"/>
    <x v="0"/>
    <n v="2"/>
    <n v="0.51"/>
    <n v="2433"/>
    <n v="4761"/>
    <n v="4761"/>
    <n v="15.22"/>
    <n v="14.71"/>
    <n v="15.2"/>
    <s v="07-01-2021"/>
    <s v="08-01-2021"/>
    <n v="1"/>
    <n v="-0.05"/>
    <n v="-119.03"/>
    <s v="EUR"/>
    <n v="0"/>
    <n v="0.45007398273735866"/>
    <s v="1/8/2021"/>
    <n v="15.45"/>
    <n v="15.45"/>
    <n v="15.45"/>
    <n v="15.195"/>
    <n v="-4.8921085080148662E-2"/>
    <s v="1/11/2021"/>
    <n v="15.27"/>
    <n v="15.27"/>
    <n v="15.205"/>
    <n v="15.19"/>
    <n v="-5.870530209617978E-2"/>
    <s v="1/12/2021"/>
    <n v="15.225"/>
    <n v="15.225"/>
    <n v="15.21"/>
    <n v="15.12"/>
    <n v="-0.19568434032059465"/>
    <s v="1/13/2021"/>
    <n v="15.26"/>
    <n v="15.26"/>
    <n v="15.12"/>
    <n v="15.18"/>
    <n v="-7.8273736128238555E-2"/>
  </r>
  <r>
    <n v="1"/>
    <s v="FTK GY Equity"/>
    <n v="1"/>
    <s v="GY"/>
    <x v="5"/>
    <x v="6"/>
    <n v="2.46"/>
    <s v="XR+(MF)"/>
    <x v="0"/>
    <n v="1.5"/>
    <n v="3.69"/>
    <n v="2448"/>
    <n v="663"/>
    <n v="663"/>
    <n v="63.6"/>
    <n v="59.91"/>
    <n v="66.099999999999994"/>
    <s v="05-01-2021"/>
    <s v="08-01-2021"/>
    <n v="3"/>
    <n v="0.68"/>
    <n v="1657.5"/>
    <s v="EUR"/>
    <n v="1"/>
    <n v="0.18958333333333219"/>
    <s v="1/6/2021"/>
    <n v="64.900000000000006"/>
    <n v="64.900000000000006"/>
    <n v="64.3"/>
    <n v="64.2"/>
    <n v="0.16250000000000037"/>
    <s v="1/7/2021"/>
    <n v="66"/>
    <n v="66"/>
    <n v="64.900000000000006"/>
    <n v="65.599999999999994"/>
    <n v="0.54166666666666474"/>
    <s v="1/8/2021"/>
    <n v="67.099999999999994"/>
    <n v="67.099999999999994"/>
    <n v="66.3"/>
    <n v="66.099999999999994"/>
    <n v="0.67708333333333137"/>
    <s v="1/11/2021"/>
    <n v="68.3"/>
    <n v="68.3"/>
    <n v="66.5"/>
    <n v="64.599999999999994"/>
    <n v="0.27083333333333143"/>
  </r>
  <r>
    <n v="1"/>
    <s v="HAS LN Equity"/>
    <n v="1"/>
    <s v="LN"/>
    <x v="6"/>
    <x v="7"/>
    <n v="4.51"/>
    <s v="BR-(CS)"/>
    <x v="1"/>
    <n v="3"/>
    <n v="13.53"/>
    <n v="220297"/>
    <n v="16282"/>
    <n v="16268"/>
    <n v="143.29"/>
    <n v="156.82"/>
    <n v="148.9"/>
    <s v="06-01-2021"/>
    <s v="08-01-2021"/>
    <n v="2"/>
    <n v="-0.41"/>
    <n v="-91263.48"/>
    <s v="GBp"/>
    <n v="0"/>
    <n v="-0.42165930539226648"/>
    <s v="1/7/2021"/>
    <n v="151.4"/>
    <n v="151.4"/>
    <n v="149"/>
    <n v="149.1"/>
    <n v="-0.42904388166883811"/>
    <s v="1/8/2021"/>
    <n v="152"/>
    <n v="152"/>
    <n v="151.5"/>
    <n v="148.9"/>
    <n v="-0.41427472911569485"/>
    <s v="1/11/2021"/>
    <n v="149.30000000000001"/>
    <n v="149.30000000000001"/>
    <n v="149.30000000000001"/>
    <n v="144.5"/>
    <n v="-8.9353372946522791E-2"/>
    <s v="1/12/2021"/>
    <n v="146.5"/>
    <n v="146.5"/>
    <n v="144"/>
    <n v="145.30000000000001"/>
    <n v="-0.14842998315910028"/>
  </r>
  <r>
    <n v="1"/>
    <s v="HFG GY Equity"/>
    <n v="1"/>
    <s v="GY"/>
    <x v="5"/>
    <x v="6"/>
    <n v="3.35"/>
    <s v="AH+"/>
    <x v="0"/>
    <n v="2"/>
    <n v="6.7"/>
    <n v="2856"/>
    <n v="426"/>
    <n v="426"/>
    <n v="65.8"/>
    <n v="59.1"/>
    <n v="64.599999999999994"/>
    <s v="08-01-2021"/>
    <s v="08-01-2021"/>
    <n v="0"/>
    <n v="-0.18"/>
    <n v="-511.2"/>
    <s v="EUR"/>
    <n v="0"/>
    <n v="-0.23119747899159623"/>
    <s v="1/11/2021"/>
    <n v="65.150000000000006"/>
    <n v="65.150000000000006"/>
    <n v="64.25"/>
    <n v="63"/>
    <n v="-0.41764705882352898"/>
    <s v="1/12/2021"/>
    <n v="65"/>
    <n v="65"/>
    <n v="64.2"/>
    <n v="63.95"/>
    <n v="-0.27594537815125969"/>
    <s v="1/13/2021"/>
    <n v="64.75"/>
    <n v="64.75"/>
    <n v="64.05"/>
    <n v="63.95"/>
    <n v="-0.27594537815125969"/>
    <s v="1/14/2021"/>
    <n v="65"/>
    <n v="65"/>
    <n v="64.2"/>
    <n v="64.349999999999994"/>
    <n v="-0.21628151260504244"/>
  </r>
  <r>
    <n v="1"/>
    <s v="KAMBI SS Equity"/>
    <n v="1"/>
    <s v="SS"/>
    <x v="7"/>
    <x v="8"/>
    <n v="13.46"/>
    <s v="QR+"/>
    <x v="0"/>
    <n v="2"/>
    <n v="26.92"/>
    <n v="24500"/>
    <n v="910"/>
    <n v="910"/>
    <n v="435"/>
    <n v="408.08"/>
    <n v="448.2"/>
    <s v="07-01-2021"/>
    <s v="08-01-2021"/>
    <n v="1"/>
    <n v="0.49"/>
    <n v="12012"/>
    <s v="SEK"/>
    <n v="1"/>
    <n v="0.18571428571428572"/>
    <s v="1/8/2021"/>
    <n v="455"/>
    <n v="455"/>
    <n v="440"/>
    <n v="448.2"/>
    <n v="0.49028571428571383"/>
    <s v="1/11/2021"/>
    <n v="450"/>
    <n v="450"/>
    <n v="448.2"/>
    <n v="440"/>
    <n v="0.18571428571428572"/>
    <s v="1/12/2021"/>
    <n v="444"/>
    <n v="444"/>
    <n v="439"/>
    <n v="436"/>
    <n v="3.7142857142857144E-2"/>
    <s v="1/13/2021"/>
    <n v="457.8"/>
    <n v="457.8"/>
    <n v="436.2"/>
    <n v="449.8"/>
    <n v="0.54971428571428615"/>
  </r>
  <r>
    <n v="1"/>
    <s v="LHN SW Equity"/>
    <n v="1"/>
    <s v="SW"/>
    <x v="8"/>
    <x v="9"/>
    <n v="0.97699999999999998"/>
    <s v="AH-"/>
    <x v="1"/>
    <n v="2"/>
    <n v="1.95"/>
    <n v="2635"/>
    <n v="1349"/>
    <n v="1349"/>
    <n v="52"/>
    <n v="53.95"/>
    <n v="52.54"/>
    <s v="07-01-2021"/>
    <s v="08-01-2021"/>
    <n v="1"/>
    <n v="-0.28000000000000003"/>
    <n v="-728.46"/>
    <s v="CHF"/>
    <n v="0"/>
    <n v="-0.54267172675521935"/>
    <s v="1/8/2021"/>
    <n v="53.2"/>
    <n v="53.2"/>
    <n v="53.06"/>
    <n v="52.54"/>
    <n v="-0.27645540796963908"/>
    <s v="1/11/2021"/>
    <n v="52.48"/>
    <n v="52.48"/>
    <n v="52.4"/>
    <n v="51.78"/>
    <n v="0.11262998102466736"/>
    <s v="1/12/2021"/>
    <n v="52.4"/>
    <n v="52.4"/>
    <n v="52.08"/>
    <n v="51.94"/>
    <n v="3.0717267552183326E-2"/>
    <s v="1/13/2021"/>
    <n v="52.16"/>
    <n v="52.16"/>
    <n v="52.14"/>
    <n v="51.56"/>
    <n v="0.22525996204933471"/>
  </r>
  <r>
    <n v="1"/>
    <s v="PETS LN Equity"/>
    <n v="1"/>
    <s v="LN"/>
    <x v="6"/>
    <x v="7"/>
    <n v="19.48"/>
    <s v="QR+"/>
    <x v="0"/>
    <n v="3"/>
    <n v="58.44"/>
    <n v="258169"/>
    <n v="4418"/>
    <n v="4418"/>
    <n v="451.8"/>
    <n v="393.36"/>
    <n v="435"/>
    <s v="08-01-2021"/>
    <s v="08-01-2021"/>
    <n v="0"/>
    <n v="-0.28999999999999998"/>
    <n v="-74222.399999999994"/>
    <s v="GBp"/>
    <n v="0"/>
    <n v="-8.5564107232084408E-2"/>
    <s v="1/11/2021"/>
    <n v="446.8"/>
    <n v="446.8"/>
    <n v="446.8"/>
    <n v="425.4"/>
    <n v="-0.45177848618540628"/>
    <s v="1/12/2021"/>
    <n v="431.2"/>
    <n v="431.2"/>
    <n v="431.2"/>
    <n v="416.2"/>
    <n v="-0.60921644349244142"/>
    <s v="1/13/2021"/>
    <n v="425.8"/>
    <n v="425.8"/>
    <n v="409.8"/>
    <n v="418"/>
    <n v="-0.57841336488889084"/>
    <s v="1/14/2021"/>
    <n v="418.6"/>
    <n v="418.6"/>
    <n v="410"/>
    <n v="406"/>
    <n v="-0.78376722224589335"/>
  </r>
  <r>
    <n v="1"/>
    <s v="TRI FP Equity"/>
    <n v="1"/>
    <s v="FP"/>
    <x v="9"/>
    <x v="10"/>
    <n v="3.14"/>
    <s v="QR+"/>
    <x v="0"/>
    <n v="2"/>
    <n v="6.28"/>
    <n v="2856"/>
    <n v="455"/>
    <n v="455"/>
    <n v="157.69999999999999"/>
    <n v="151.41999999999999"/>
    <n v="148.5"/>
    <s v="08-01-2021"/>
    <s v="08-01-2021"/>
    <n v="0"/>
    <n v="-1.47"/>
    <n v="-4186"/>
    <s v="EUR"/>
    <n v="0"/>
    <n v="-1.4019607843137227"/>
    <s v="1/11/2021"/>
    <n v="151.4"/>
    <n v="151.4"/>
    <n v="148.9"/>
    <n v="151.4"/>
    <n v="-1.0036764705882326"/>
    <s v="1/12/2021"/>
    <n v="150.6"/>
    <n v="150.6"/>
    <n v="149.9"/>
    <n v="149.5"/>
    <n v="-1.3063725490196061"/>
    <s v="1/13/2021"/>
    <n v="151.4"/>
    <n v="151.4"/>
    <n v="149.9"/>
    <n v="146.30000000000001"/>
    <n v="-1.8161764705882317"/>
    <s v="1/14/2021"/>
    <n v="152.30000000000001"/>
    <n v="152.30000000000001"/>
    <n v="147.19999999999999"/>
    <n v="151.69999999999999"/>
    <n v="-0.95588235294117652"/>
  </r>
  <r>
    <n v="1"/>
    <s v="WCH GY Equity"/>
    <n v="1"/>
    <s v="GY"/>
    <x v="5"/>
    <x v="6"/>
    <n v="3.34"/>
    <s v="AH+"/>
    <x v="0"/>
    <n v="2"/>
    <n v="6.68"/>
    <n v="2433"/>
    <n v="364"/>
    <n v="364"/>
    <n v="120"/>
    <n v="113.32"/>
    <n v="121.25"/>
    <s v="07-01-2021"/>
    <s v="08-01-2021"/>
    <n v="1"/>
    <n v="0.19"/>
    <n v="455"/>
    <s v="EUR"/>
    <n v="1"/>
    <n v="-8.2285244554048079E-2"/>
    <s v="1/8/2021"/>
    <n v="122.2"/>
    <n v="122.2"/>
    <n v="119.45"/>
    <n v="121.25"/>
    <n v="0.18701191944101933"/>
    <s v="1/11/2021"/>
    <n v="122.6"/>
    <n v="122.6"/>
    <n v="121.5"/>
    <n v="119.35"/>
    <n v="-9.7246198109330897E-2"/>
    <s v="1/12/2021"/>
    <n v="121.9"/>
    <n v="121.9"/>
    <n v="119.75"/>
    <n v="120.25"/>
    <n v="3.7402383888203862E-2"/>
    <s v="1/13/2021"/>
    <n v="122.85"/>
    <n v="122.85"/>
    <n v="120.95"/>
    <n v="120.05"/>
    <n v="7.4804767776403477E-3"/>
  </r>
  <r>
    <n v="1"/>
    <s v="COTN SW Equity"/>
    <n v="1"/>
    <s v="SW"/>
    <x v="8"/>
    <x v="9"/>
    <n v="4.74"/>
    <s v="xr+"/>
    <x v="0"/>
    <n v="2"/>
    <n v="9.48"/>
    <n v="3101"/>
    <n v="327"/>
    <n v="327"/>
    <n v="200"/>
    <n v="190.52"/>
    <n v="205.5"/>
    <s v="08-01-2021"/>
    <s v="12-01-2021"/>
    <n v="4"/>
    <n v="0.57999999999999996"/>
    <n v="1798.5"/>
    <s v="CHF"/>
    <n v="1"/>
    <n v="0.47452434698484358"/>
    <s v="1/11/2021"/>
    <n v="208"/>
    <n v="208"/>
    <n v="204.5"/>
    <n v="203"/>
    <n v="0.31634956465656239"/>
    <s v="1/12/2021"/>
    <n v="205.5"/>
    <n v="205.5"/>
    <n v="202.5"/>
    <n v="205.5"/>
    <n v="0.57997420187036441"/>
    <s v="1/13/2021"/>
    <n v="209"/>
    <n v="209"/>
    <n v="205.5"/>
    <n v="204.5"/>
    <n v="0.47452434698484358"/>
    <s v="1/14/2021"/>
    <n v="211.5"/>
    <n v="211.5"/>
    <n v="204"/>
    <n v="210"/>
    <n v="1.0544985488552081"/>
  </r>
  <r>
    <n v="1"/>
    <s v="JD/ LN Equity"/>
    <n v="1"/>
    <s v="LN"/>
    <x v="6"/>
    <x v="7"/>
    <n v="34.700000000000003"/>
    <s v="QR+"/>
    <x v="0"/>
    <n v="2"/>
    <n v="69.400000000000006"/>
    <n v="259202"/>
    <n v="3735"/>
    <n v="3735"/>
    <n v="920.12"/>
    <n v="850.72"/>
    <n v="858"/>
    <s v="11-01-2021"/>
    <s v="12-01-2021"/>
    <n v="1"/>
    <n v="-0.9"/>
    <n v="-232018.2"/>
    <s v="GBp"/>
    <n v="0"/>
    <n v="-0.39367057352952595"/>
    <s v="1/12/2021"/>
    <n v="892.8"/>
    <n v="892.8"/>
    <n v="892.8"/>
    <n v="858"/>
    <n v="-0.89512503761545059"/>
    <s v="1/13/2021"/>
    <n v="865.6"/>
    <n v="865.6"/>
    <n v="853"/>
    <n v="856"/>
    <n v="-0.92394425968935434"/>
    <s v="1/14/2021"/>
    <n v="863.4"/>
    <n v="863.4"/>
    <n v="855.4"/>
    <n v="851.4"/>
    <n v="-0.99022847045933327"/>
    <s v="1/15/2021"/>
    <n v="864.8"/>
    <n v="864.8"/>
    <n v="849.8"/>
    <n v="829.8"/>
    <n v="-1.301476068857494"/>
  </r>
  <r>
    <n v="1"/>
    <s v="NB2 GY Equity"/>
    <n v="1"/>
    <s v="GY"/>
    <x v="5"/>
    <x v="6"/>
    <n v="5.82"/>
    <s v="ah+"/>
    <x v="0"/>
    <n v="2"/>
    <n v="11.64"/>
    <n v="2450"/>
    <n v="210"/>
    <n v="210"/>
    <n v="82"/>
    <n v="70.36"/>
    <n v="87.8"/>
    <s v="04-01-2021"/>
    <s v="12-01-2021"/>
    <n v="8"/>
    <n v="0.5"/>
    <n v="1218"/>
    <s v="EUR"/>
    <n v="1"/>
    <n v="0.42857142857142855"/>
    <s v="1/5/2021"/>
    <n v="92.2"/>
    <n v="92.2"/>
    <n v="87"/>
    <n v="91"/>
    <n v="0.77142857142857146"/>
    <s v="1/6/2021"/>
    <n v="92.2"/>
    <n v="92.2"/>
    <n v="91.6"/>
    <n v="89.6"/>
    <n v="0.65142857142857091"/>
    <s v="1/7/2021"/>
    <n v="100"/>
    <n v="100"/>
    <n v="90.6"/>
    <n v="100"/>
    <n v="1.5428571428571429"/>
    <s v="1/8/2021"/>
    <n v="101.5"/>
    <n v="101.5"/>
    <n v="101"/>
    <n v="96"/>
    <n v="1.2"/>
  </r>
  <r>
    <n v="1"/>
    <s v="PNDORA DC Equity"/>
    <n v="1"/>
    <s v="DC"/>
    <x v="4"/>
    <x v="5"/>
    <n v="22.98"/>
    <s v="QR+"/>
    <x v="0"/>
    <n v="2"/>
    <n v="45.96"/>
    <n v="21368"/>
    <n v="465"/>
    <n v="465"/>
    <n v="641.65"/>
    <n v="595.69000000000005"/>
    <n v="610.6"/>
    <s v="11-01-2021"/>
    <s v="12-01-2021"/>
    <n v="1"/>
    <n v="-0.68"/>
    <n v="-14436.86"/>
    <s v="DKK"/>
    <n v="0"/>
    <n v="-9.2486428304005996E-2"/>
    <s v="1/12/2021"/>
    <n v="638"/>
    <n v="638"/>
    <n v="637.4"/>
    <n v="610.6"/>
    <n v="-0.67569496443279564"/>
    <s v="1/13/2021"/>
    <n v="611.20000000000005"/>
    <n v="611.20000000000005"/>
    <n v="610"/>
    <n v="608.6"/>
    <n v="-0.71921798951703375"/>
    <s v="1/14/2021"/>
    <n v="617.6"/>
    <n v="617.6"/>
    <n v="610.20000000000005"/>
    <n v="616.20000000000005"/>
    <n v="-0.55383049419692854"/>
    <s v="1/15/2021"/>
    <n v="623"/>
    <n v="623"/>
    <n v="613.6"/>
    <n v="613"/>
    <n v="-0.62346733433171042"/>
  </r>
  <r>
    <n v="1"/>
    <s v="PTEC LN Equity"/>
    <n v="1"/>
    <s v="LN"/>
    <x v="6"/>
    <x v="7"/>
    <n v="19.149999999999999"/>
    <s v="QR+"/>
    <x v="0"/>
    <n v="2"/>
    <n v="38.299999999999997"/>
    <n v="258284"/>
    <n v="6744"/>
    <n v="6744"/>
    <n v="467.5"/>
    <n v="429.2"/>
    <n v="468.7"/>
    <s v="12-01-2021"/>
    <s v="12-01-2021"/>
    <n v="0"/>
    <n v="0.03"/>
    <n v="8092.8"/>
    <s v="GBp"/>
    <n v="1"/>
    <n v="-0.1201096467454436"/>
    <s v="1/13/2021"/>
    <n v="482.5"/>
    <n v="482.5"/>
    <n v="462.9"/>
    <n v="481.3"/>
    <n v="0.36032894023632928"/>
    <s v="1/14/2021"/>
    <n v="483.2"/>
    <n v="483.2"/>
    <n v="479.8"/>
    <n v="480"/>
    <n v="0.32638490963435596"/>
    <s v="1/15/2021"/>
    <n v="484.8"/>
    <n v="484.8"/>
    <n v="484.8"/>
    <n v="473.4"/>
    <n v="0.15405367734741543"/>
    <s v="1/18/2021"/>
    <n v="480.9"/>
    <n v="480.9"/>
    <n v="476.2"/>
    <n v="480"/>
    <n v="0.32638490963435596"/>
  </r>
  <r>
    <n v="1"/>
    <s v="SGO FP Equity"/>
    <n v="1"/>
    <s v="FP"/>
    <x v="9"/>
    <x v="10"/>
    <n v="0.86499999999999999"/>
    <s v="QR+"/>
    <x v="0"/>
    <n v="2"/>
    <n v="1.73"/>
    <n v="2433"/>
    <n v="1406"/>
    <n v="1406"/>
    <n v="42.6"/>
    <n v="40.869999999999997"/>
    <n v="43"/>
    <s v="07-01-2021"/>
    <s v="12-01-2021"/>
    <n v="5"/>
    <n v="0.23"/>
    <n v="562.4"/>
    <s v="EUR"/>
    <n v="1"/>
    <n v="0.2253760789149202"/>
    <s v="1/8/2021"/>
    <n v="43.69"/>
    <n v="43.69"/>
    <n v="42.99"/>
    <n v="43.47"/>
    <n v="0.50276202219481969"/>
    <s v="1/11/2021"/>
    <n v="43.74"/>
    <n v="43.74"/>
    <n v="43.41"/>
    <n v="42.93"/>
    <n v="0.19070283600493121"/>
    <s v="1/12/2021"/>
    <n v="43.27"/>
    <n v="43.27"/>
    <n v="43.06"/>
    <n v="43"/>
    <n v="0.23115495273325032"/>
    <s v="1/13/2021"/>
    <n v="43.76"/>
    <n v="43.76"/>
    <n v="43.36"/>
    <n v="43.5"/>
    <n v="0.52009864364981429"/>
  </r>
  <r>
    <n v="1"/>
    <s v="SHL GY Equity"/>
    <n v="1"/>
    <s v="GY"/>
    <x v="5"/>
    <x v="6"/>
    <n v="0.85"/>
    <s v="TA"/>
    <x v="0"/>
    <n v="2"/>
    <n v="1.7"/>
    <n v="2000"/>
    <n v="1176"/>
    <n v="1100"/>
    <n v="43.97"/>
    <n v="42.27"/>
    <n v="43.61"/>
    <s v="12-01-2021"/>
    <s v="12-01-2021"/>
    <n v="0"/>
    <n v="-0.2"/>
    <n v="-390.5"/>
    <s v="EUR"/>
    <n v="0"/>
    <n v="-0.26125000000000081"/>
    <s v="1/13/2021"/>
    <n v="44.34"/>
    <n v="44.34"/>
    <n v="43.494999999999997"/>
    <n v="43.8"/>
    <n v="-9.3500000000000943E-2"/>
    <s v="1/14/2021"/>
    <n v="44.024999999999999"/>
    <n v="44.024999999999999"/>
    <n v="44.024999999999999"/>
    <n v="43.564999999999998"/>
    <n v="-0.22275000000000061"/>
    <s v="1/15/2021"/>
    <n v="43.81"/>
    <n v="43.81"/>
    <n v="43.25"/>
    <n v="43.6"/>
    <n v="-0.20349999999999857"/>
    <s v="1/18/2021"/>
    <n v="43.625"/>
    <n v="43.625"/>
    <n v="43.2"/>
    <n v="43.31"/>
    <n v="-0.3629999999999981"/>
  </r>
  <r>
    <n v="1"/>
    <s v="SHL GY Equity"/>
    <n v="1"/>
    <s v="GY"/>
    <x v="5"/>
    <x v="6"/>
    <n v="0.71950000000000003"/>
    <s v="BR+(MF)"/>
    <x v="0"/>
    <n v="2"/>
    <n v="1.44"/>
    <n v="2432"/>
    <n v="1690"/>
    <n v="2258"/>
    <n v="43.49"/>
    <n v="42.05"/>
    <n v="43.95"/>
    <s v="06-01-2021"/>
    <s v="12-01-2021"/>
    <n v="6"/>
    <n v="0.43"/>
    <n v="1055.3900000000001"/>
    <s v="EUR"/>
    <n v="1"/>
    <n v="0.58492598684210106"/>
    <s v="1/7/2021"/>
    <n v="44.435000000000002"/>
    <n v="44.435000000000002"/>
    <n v="44.12"/>
    <n v="44"/>
    <n v="0.47351151315789292"/>
    <s v="1/8/2021"/>
    <n v="44.64"/>
    <n v="44.64"/>
    <n v="44.1"/>
    <n v="44.64"/>
    <n v="1.0677220394736828"/>
    <s v="1/11/2021"/>
    <n v="44.6"/>
    <n v="44.6"/>
    <n v="44.494999999999997"/>
    <n v="44.37"/>
    <n v="0.81703947368420626"/>
    <s v="1/12/2021"/>
    <n v="44.204999999999998"/>
    <n v="44.204999999999998"/>
    <n v="43.05"/>
    <n v="43.61"/>
    <n v="0.11141447368420816"/>
  </r>
  <r>
    <n v="1"/>
    <s v="SW FP Equity"/>
    <n v="1"/>
    <s v="FP"/>
    <x v="9"/>
    <x v="10"/>
    <n v="1.78"/>
    <s v="QR+"/>
    <x v="0"/>
    <n v="2"/>
    <n v="3.56"/>
    <n v="2856"/>
    <n v="802"/>
    <n v="802"/>
    <n v="74"/>
    <n v="70.44"/>
    <n v="75.2"/>
    <s v="08-01-2021"/>
    <s v="12-01-2021"/>
    <n v="4"/>
    <n v="0.34"/>
    <n v="962.4"/>
    <s v="EUR"/>
    <n v="1"/>
    <n v="0.78627450980392077"/>
    <s v="1/11/2021"/>
    <n v="77"/>
    <n v="77"/>
    <n v="76.8"/>
    <n v="74.88"/>
    <n v="0.24711484593837407"/>
    <s v="1/12/2021"/>
    <n v="78.2"/>
    <n v="78.2"/>
    <n v="76.34"/>
    <n v="75.2"/>
    <n v="0.33697478991596719"/>
    <s v="1/13/2021"/>
    <n v="75.540000000000006"/>
    <n v="75.540000000000006"/>
    <n v="75.28"/>
    <n v="74.22"/>
    <n v="6.1778711484593518E-2"/>
    <s v="1/14/2021"/>
    <n v="77.14"/>
    <n v="77.14"/>
    <n v="74.62"/>
    <n v="76.819999999999993"/>
    <n v="0.79189075630251904"/>
  </r>
  <r>
    <n v="1"/>
    <s v="TMV GY Equity"/>
    <n v="1"/>
    <s v="GY"/>
    <x v="5"/>
    <x v="6"/>
    <n v="1.49"/>
    <s v="QR+"/>
    <x v="0"/>
    <n v="2"/>
    <n v="2.98"/>
    <n v="2871"/>
    <n v="964"/>
    <n v="964"/>
    <n v="43.13"/>
    <n v="40.15"/>
    <n v="41.51"/>
    <s v="11-01-2021"/>
    <s v="12-01-2021"/>
    <n v="1"/>
    <n v="-0.54"/>
    <n v="-1561.68"/>
    <s v="EUR"/>
    <n v="0"/>
    <n v="-0.5271612678509231"/>
    <s v="1/12/2021"/>
    <n v="42.5"/>
    <n v="42.5"/>
    <n v="41.56"/>
    <n v="41.51"/>
    <n v="-0.54394984326018958"/>
    <s v="1/13/2021"/>
    <n v="42.67"/>
    <n v="42.67"/>
    <n v="42"/>
    <n v="41.93"/>
    <n v="-0.40292580982236248"/>
    <s v="1/14/2021"/>
    <n v="42.45"/>
    <n v="42.45"/>
    <n v="42.1"/>
    <n v="41.58"/>
    <n v="-0.52044583768721842"/>
    <s v="1/15/2021"/>
    <n v="41.7"/>
    <n v="41.7"/>
    <n v="41.5"/>
    <n v="40.33"/>
    <n v="-0.94016022291884493"/>
  </r>
  <r>
    <n v="1"/>
    <s v="UNIR IM Equity"/>
    <n v="1"/>
    <s v="IM"/>
    <x v="10"/>
    <x v="11"/>
    <n v="0.52800000000000002"/>
    <s v="CIR+(KP)"/>
    <x v="0"/>
    <n v="2"/>
    <n v="1.06"/>
    <n v="2433"/>
    <n v="2304"/>
    <n v="2304"/>
    <n v="13.56"/>
    <n v="12.5"/>
    <n v="14.54"/>
    <s v="07-01-2021"/>
    <s v="12-01-2021"/>
    <n v="5"/>
    <n v="0.93"/>
    <n v="2257.92"/>
    <s v="EUR"/>
    <n v="1"/>
    <n v="1.1363748458692966"/>
    <s v="1/8/2021"/>
    <n v="15.08"/>
    <n v="15.08"/>
    <n v="14.76"/>
    <n v="14.9"/>
    <n v="1.268951911220715"/>
    <s v="1/11/2021"/>
    <n v="15.1"/>
    <n v="15.1"/>
    <n v="14.94"/>
    <n v="14.66"/>
    <n v="1.0416769420468555"/>
    <s v="1/12/2021"/>
    <n v="14.88"/>
    <n v="14.88"/>
    <n v="14.8"/>
    <n v="14.54"/>
    <n v="0.92803945745992478"/>
    <s v="1/13/2021"/>
    <n v="14.84"/>
    <n v="14.84"/>
    <n v="14.6"/>
    <n v="14.52"/>
    <n v="0.9090998766954369"/>
  </r>
  <r>
    <n v="1"/>
    <s v="VGH1 Equity"/>
    <n v="1"/>
    <s v="H1"/>
    <x v="3"/>
    <x v="4"/>
    <n v="51.9"/>
    <s v="hedge"/>
    <x v="1"/>
    <n v="1.5"/>
    <n v="77.849999999999994"/>
    <n v="2871"/>
    <n v="37"/>
    <n v="40"/>
    <n v="3622"/>
    <n v="3699.85"/>
    <n v="3614"/>
    <s v="11-01-2021"/>
    <s v="12-01-2021"/>
    <n v="1"/>
    <n v="0.11"/>
    <n v="320"/>
    <s v="EUR"/>
    <n v="1"/>
    <n v="0.13932427725531174"/>
    <s v="1/12/2021"/>
    <n v="3624"/>
    <n v="3624"/>
    <n v="3612"/>
    <n v="3600"/>
    <n v="0.3065134099616858"/>
    <s v="1/13/2021"/>
    <n v="3612"/>
    <n v="3612"/>
    <n v="3602"/>
    <n v="3606"/>
    <n v="0.22291884360849878"/>
    <s v="1/14/2021"/>
    <n v="3635"/>
    <n v="3635"/>
    <n v="3610"/>
    <n v="3629"/>
    <n v="-9.7526994078718218E-2"/>
    <s v="1/15/2021"/>
    <n v="3626"/>
    <n v="3626"/>
    <n v="3624"/>
    <n v="3585"/>
    <n v="0.51549982584465348"/>
  </r>
  <r>
    <n v="1"/>
    <s v="VWS DC Equity"/>
    <n v="1"/>
    <s v="DC"/>
    <x v="4"/>
    <x v="5"/>
    <n v="45.1"/>
    <s v="ah+"/>
    <x v="0"/>
    <n v="2"/>
    <n v="90.2"/>
    <n v="18226"/>
    <n v="202"/>
    <n v="202"/>
    <n v="1445"/>
    <n v="1354.8"/>
    <n v="1425.5"/>
    <s v="04-01-2021"/>
    <s v="12-01-2021"/>
    <n v="8"/>
    <n v="-0.22"/>
    <n v="-3939"/>
    <s v="DKK"/>
    <n v="0"/>
    <n v="0.35465818062109072"/>
    <s v="1/5/2021"/>
    <n v="1482"/>
    <n v="1482"/>
    <n v="1477"/>
    <n v="1463.5"/>
    <n v="0.20503676067156809"/>
    <s v="1/6/2021"/>
    <n v="1520"/>
    <n v="1520"/>
    <n v="1493"/>
    <n v="1510"/>
    <n v="0.72039942938659063"/>
    <s v="1/7/2021"/>
    <n v="1564.5"/>
    <n v="1564.5"/>
    <n v="1544"/>
    <n v="1560"/>
    <n v="1.2745528366070449"/>
    <s v="1/8/2021"/>
    <n v="1605"/>
    <n v="1605"/>
    <n v="1570"/>
    <n v="1560"/>
    <n v="1.2745528366070449"/>
  </r>
  <r>
    <n v="1"/>
    <s v="CA FP Equity"/>
    <n v="1"/>
    <s v="FP"/>
    <x v="9"/>
    <x v="10"/>
    <n v="0.36349999999999999"/>
    <s v="AH-"/>
    <x v="1"/>
    <n v="3"/>
    <n v="1.0900000000000001"/>
    <n v="2865"/>
    <n v="2627"/>
    <n v="2627"/>
    <n v="16.95"/>
    <n v="18.04"/>
    <n v="17.61"/>
    <s v="13-01-2021"/>
    <s v="13-01-2021"/>
    <n v="0"/>
    <n v="-0.61"/>
    <n v="-1740.12"/>
    <s v="EUR"/>
    <n v="0"/>
    <n v="0.39427923211169258"/>
    <s v="1/14/2021"/>
    <n v="17.440000000000001"/>
    <n v="17.440000000000001"/>
    <n v="16.52"/>
    <n v="17.100000000000001"/>
    <n v="-0.13753926701570876"/>
    <s v="1/15/2021"/>
    <n v="16.739999999999998"/>
    <n v="16.739999999999998"/>
    <n v="16.36"/>
    <n v="16.61"/>
    <n v="0.31175567190226861"/>
    <s v="1/18/2021"/>
    <n v="15.75"/>
    <n v="15.75"/>
    <n v="15.484999999999999"/>
    <n v="15.46"/>
    <n v="1.3662233856893529"/>
    <s v="1/19/2021"/>
    <n v="15.67"/>
    <n v="15.67"/>
    <n v="15.525"/>
    <n v="15"/>
    <n v="1.7880104712041878"/>
  </r>
  <r>
    <n v="1"/>
    <s v="FTI FP Equity"/>
    <n v="1"/>
    <s v="FP"/>
    <x v="9"/>
    <x v="10"/>
    <n v="0.34460000000000002"/>
    <s v="AH+"/>
    <x v="0"/>
    <n v="1.5"/>
    <n v="0.52"/>
    <n v="2856"/>
    <n v="5525"/>
    <n v="5525"/>
    <n v="9.35"/>
    <n v="8.83"/>
    <n v="10"/>
    <s v="08-01-2021"/>
    <s v="13-01-2021"/>
    <n v="5"/>
    <n v="1.26"/>
    <n v="3591.25"/>
    <s v="EUR"/>
    <n v="1"/>
    <n v="-4.3373958333333329"/>
    <s v="1/11/2021"/>
    <n v="7.3370725739999996"/>
    <n v="7.3370725739999996"/>
    <n v="7.1078999999999999"/>
    <n v="7.1093999999999999"/>
    <n v="-4.3344940476190468"/>
    <s v="1/12/2021"/>
    <n v="7.7968485679999997"/>
    <n v="7.7968485679999997"/>
    <n v="7.3132999999999999"/>
    <n v="7.6406000000000001"/>
    <n v="-3.3068749999999993"/>
    <s v="1/13/2021"/>
    <n v="7.8861254599999997"/>
    <n v="7.8861254599999997"/>
    <n v="7.8489000000000004"/>
    <n v="7.4397000000000002"/>
    <n v="-3.6955208333333323"/>
    <s v="1/14/2021"/>
    <n v="7.3489761600000003"/>
    <n v="7.3489761600000003"/>
    <n v="7.2389000000000001"/>
    <n v="7.3490000000000002"/>
    <n v="-3.8709821428571423"/>
  </r>
  <r>
    <n v="1"/>
    <s v="KGF LN Equity"/>
    <n v="1"/>
    <s v="LN"/>
    <x v="6"/>
    <x v="7"/>
    <n v="7.84"/>
    <s v="QR+"/>
    <x v="0"/>
    <n v="2"/>
    <n v="15.68"/>
    <n v="258284"/>
    <n v="16472"/>
    <n v="16472"/>
    <n v="287.7"/>
    <n v="272.02"/>
    <n v="282.89999999999998"/>
    <s v="12-01-2021"/>
    <s v="13-01-2021"/>
    <n v="1"/>
    <n v="-0.31"/>
    <n v="-79065.600000000006"/>
    <s v="GBp"/>
    <n v="0"/>
    <n v="-9.5662139350482414E-2"/>
    <s v="1/13/2021"/>
    <n v="286.60000000000002"/>
    <n v="286.60000000000002"/>
    <n v="286.2"/>
    <n v="282.89999999999998"/>
    <n v="-0.30611884592154442"/>
    <s v="1/14/2021"/>
    <n v="284.7"/>
    <n v="284.7"/>
    <n v="283.60000000000002"/>
    <n v="279.60000000000002"/>
    <n v="-0.51657555249260279"/>
    <s v="1/15/2021"/>
    <n v="281.5"/>
    <n v="281.5"/>
    <n v="279.7"/>
    <n v="269.39999999999998"/>
    <n v="-1.1670781000758863"/>
    <s v="1/18/2021"/>
    <n v="271.39999999999998"/>
    <n v="271.39999999999998"/>
    <n v="269"/>
    <n v="268.7"/>
    <n v="-1.2117204317727772"/>
  </r>
  <r>
    <n v="1"/>
    <s v="MTX GY Equity"/>
    <n v="1"/>
    <s v="GY"/>
    <x v="5"/>
    <x v="6"/>
    <n v="6.87"/>
    <s v="BR-(citi)"/>
    <x v="1"/>
    <n v="2"/>
    <n v="13.74"/>
    <n v="2871"/>
    <n v="209"/>
    <n v="209"/>
    <n v="206.5"/>
    <n v="220.24"/>
    <n v="205.8"/>
    <s v="11-01-2021"/>
    <s v="13-01-2021"/>
    <n v="2"/>
    <n v="0.05"/>
    <n v="146.30000000000001"/>
    <s v="EUR"/>
    <n v="1"/>
    <n v="9.4636015325671327E-2"/>
    <s v="1/12/2021"/>
    <n v="207.3"/>
    <n v="207.3"/>
    <n v="205.2"/>
    <n v="205"/>
    <n v="0.10919540229885058"/>
    <s v="1/13/2021"/>
    <n v="206.1"/>
    <n v="206.1"/>
    <n v="205.1"/>
    <n v="205.8"/>
    <n v="5.0957854406129439E-2"/>
    <s v="1/14/2021"/>
    <n v="213"/>
    <n v="213"/>
    <n v="206.3"/>
    <n v="212.1"/>
    <n v="-0.40766283524904168"/>
    <s v="1/15/2021"/>
    <n v="213.6"/>
    <n v="213.6"/>
    <n v="210"/>
    <n v="212.1"/>
    <n v="-0.40766283524904168"/>
  </r>
  <r>
    <n v="1"/>
    <s v="ROG SW Equity"/>
    <n v="1"/>
    <s v="SW"/>
    <x v="8"/>
    <x v="9"/>
    <n v="6.04"/>
    <s v="BR+(UBS)"/>
    <x v="0"/>
    <n v="2"/>
    <n v="12.08"/>
    <n v="3100"/>
    <n v="257"/>
    <n v="257"/>
    <n v="313.10000000000002"/>
    <n v="301.02"/>
    <n v="312"/>
    <s v="13-01-2021"/>
    <s v="13-01-2021"/>
    <n v="0"/>
    <n v="-0.09"/>
    <n v="-282.7"/>
    <s v="CHF"/>
    <n v="0"/>
    <n v="-0.13264516129032447"/>
    <s v="1/14/2021"/>
    <n v="313.7"/>
    <n v="313.7"/>
    <n v="311.5"/>
    <n v="312.05"/>
    <n v="-8.7048387096775134E-2"/>
    <s v="1/15/2021"/>
    <n v="316.8"/>
    <n v="316.8"/>
    <n v="309.61"/>
    <n v="316.64999999999998"/>
    <n v="0.29430645161289948"/>
    <s v="1/18/2021"/>
    <n v="318"/>
    <n v="318"/>
    <n v="315.61"/>
    <n v="314.95"/>
    <n v="0.15337096774193265"/>
    <s v="1/19/2021"/>
    <n v="318.95"/>
    <n v="318.95"/>
    <n v="316.45"/>
    <n v="318.2"/>
    <n v="0.42280645161290037"/>
  </r>
  <r>
    <n v="1"/>
    <s v="STM IM Equity"/>
    <n v="1"/>
    <s v="IM"/>
    <x v="10"/>
    <x v="11"/>
    <n v="0.84099999999999997"/>
    <s v="QR+"/>
    <x v="0"/>
    <n v="2"/>
    <n v="1.68"/>
    <n v="2856"/>
    <n v="1698"/>
    <n v="1698"/>
    <n v="33.799999999999997"/>
    <n v="32.119999999999997"/>
    <n v="33.67"/>
    <s v="08-01-2021"/>
    <s v="13-01-2021"/>
    <n v="5"/>
    <n v="-0.08"/>
    <n v="-220.74"/>
    <s v="EUR"/>
    <n v="0"/>
    <n v="-0.50535714285713951"/>
    <s v="1/11/2021"/>
    <n v="33.71"/>
    <n v="33.71"/>
    <n v="32.950000000000003"/>
    <n v="33.340000000000003"/>
    <n v="-0.27348739495797947"/>
    <s v="1/12/2021"/>
    <n v="33.909999999999997"/>
    <n v="33.909999999999997"/>
    <n v="33.75"/>
    <n v="33.630000000000003"/>
    <n v="-0.10107142857142536"/>
    <s v="1/13/2021"/>
    <n v="33.909999999999997"/>
    <n v="33.909999999999997"/>
    <n v="33.619999999999997"/>
    <n v="33.67"/>
    <n v="-7.7289915966383849E-2"/>
    <s v="1/14/2021"/>
    <n v="34.159999999999997"/>
    <n v="34.159999999999997"/>
    <n v="34.06"/>
    <n v="33.340000000000003"/>
    <n v="-0.27348739495797947"/>
  </r>
  <r>
    <n v="1"/>
    <s v="STMN SW Equity"/>
    <n v="1"/>
    <s v="SW"/>
    <x v="8"/>
    <x v="9"/>
    <n v="20.239999999999998"/>
    <s v="BR-(MF)"/>
    <x v="1"/>
    <n v="2"/>
    <n v="40.479999999999997"/>
    <n v="3106"/>
    <n v="77"/>
    <n v="77"/>
    <n v="998.2"/>
    <n v="1038.68"/>
    <n v="1015"/>
    <s v="11-01-2021"/>
    <s v="13-01-2021"/>
    <n v="2"/>
    <n v="-0.42"/>
    <n v="-1293.5999999999999"/>
    <s v="CHF"/>
    <n v="0"/>
    <n v="0.10412105602060641"/>
    <s v="1/12/2021"/>
    <n v="1010"/>
    <n v="1010"/>
    <n v="994"/>
    <n v="1001.5"/>
    <n v="-8.1809401159045878E-2"/>
    <s v="1/13/2021"/>
    <n v="1030.5"/>
    <n v="1030.5"/>
    <n v="1006.5"/>
    <n v="1015"/>
    <n v="-0.41648422408241997"/>
    <s v="1/14/2021"/>
    <n v="1042"/>
    <n v="1042"/>
    <n v="1015"/>
    <n v="1036.5"/>
    <n v="-0.94948486799742327"/>
    <s v="1/15/2021"/>
    <n v="1037"/>
    <n v="1037"/>
    <n v="1029.5"/>
    <n v="1022"/>
    <n v="-0.5900193174500955"/>
  </r>
  <r>
    <n v="1"/>
    <s v="TEMN SW Equity"/>
    <n v="1"/>
    <s v="SW"/>
    <x v="8"/>
    <x v="9"/>
    <n v="3.7549999999999999"/>
    <s v="QR++"/>
    <x v="0"/>
    <n v="2"/>
    <n v="7.51"/>
    <n v="3100"/>
    <n v="413"/>
    <n v="413"/>
    <n v="112.25"/>
    <n v="104.74"/>
    <n v="114.36"/>
    <s v="13-01-2021"/>
    <s v="13-01-2021"/>
    <n v="0"/>
    <n v="0.28000000000000003"/>
    <n v="871.55"/>
    <s v="CHF"/>
    <n v="1"/>
    <n v="0.37303225806451573"/>
    <s v="1/14/2021"/>
    <n v="117.1"/>
    <n v="117.1"/>
    <n v="115.05"/>
    <n v="112.75"/>
    <n v="6.6612903225806458E-2"/>
    <s v="1/15/2021"/>
    <n v="112.25"/>
    <n v="112.25"/>
    <n v="112"/>
    <n v="108.85"/>
    <n v="-0.45296774193548461"/>
    <s v="1/18/2021"/>
    <n v="112.1"/>
    <n v="112.1"/>
    <n v="108.8"/>
    <n v="110.75"/>
    <n v="-0.19983870967741935"/>
    <s v="1/19/2021"/>
    <n v="115.1"/>
    <n v="115.1"/>
    <n v="111.8"/>
    <n v="114.45"/>
    <n v="0.29309677419354874"/>
  </r>
  <r>
    <n v="1"/>
    <s v="THG LN Equity"/>
    <n v="1"/>
    <s v="LN"/>
    <x v="6"/>
    <x v="7"/>
    <n v="30.35"/>
    <s v="QR+"/>
    <x v="0"/>
    <n v="2"/>
    <n v="60.7"/>
    <n v="258284"/>
    <n v="4255"/>
    <n v="4255"/>
    <n v="826"/>
    <n v="765.3"/>
    <n v="785"/>
    <s v="12-01-2021"/>
    <s v="13-01-2021"/>
    <n v="1"/>
    <n v="-0.68"/>
    <n v="-174455"/>
    <s v="GBp"/>
    <n v="0"/>
    <n v="-0.12355585324681359"/>
    <s v="1/13/2021"/>
    <n v="818.5"/>
    <n v="818.5"/>
    <n v="818.5"/>
    <n v="785"/>
    <n v="-0.67543866441591427"/>
    <s v="1/14/2021"/>
    <n v="780"/>
    <n v="780"/>
    <n v="768"/>
    <n v="765"/>
    <n v="-1.0049209397407506"/>
    <s v="1/15/2021"/>
    <n v="773"/>
    <n v="773"/>
    <n v="762"/>
    <n v="740"/>
    <n v="-1.4167737838967958"/>
    <s v="1/18/2021"/>
    <n v="763"/>
    <n v="763"/>
    <n v="730.5"/>
    <n v="759.5"/>
    <n v="-1.0955285654550804"/>
  </r>
  <r>
    <n v="1"/>
    <s v="TKWY NA Equity"/>
    <n v="1"/>
    <s v="NA"/>
    <x v="11"/>
    <x v="12"/>
    <n v="2.8919999999999999"/>
    <s v="QR++"/>
    <x v="0"/>
    <n v="2"/>
    <n v="5.78"/>
    <n v="2865"/>
    <n v="495"/>
    <n v="495"/>
    <n v="101.5"/>
    <n v="95.72"/>
    <n v="97.09"/>
    <s v="13-01-2021"/>
    <s v="13-01-2021"/>
    <n v="0"/>
    <n v="-0.76"/>
    <n v="-2185.4299999999998"/>
    <s v="EUR"/>
    <n v="0"/>
    <n v="-0.63926701570680677"/>
    <s v="1/14/2021"/>
    <n v="97.88"/>
    <n v="97.88"/>
    <n v="97.8"/>
    <n v="93.18"/>
    <n v="-1.4374869109947632"/>
    <s v="1/15/2021"/>
    <n v="92.86"/>
    <n v="92.86"/>
    <n v="92.86"/>
    <n v="88.78"/>
    <n v="-2.1976963350785339"/>
    <s v="1/18/2021"/>
    <n v="90.18"/>
    <n v="90.18"/>
    <n v="89"/>
    <n v="87.72"/>
    <n v="-2.3808376963350786"/>
    <s v="1/19/2021"/>
    <n v="88.74"/>
    <n v="88.74"/>
    <n v="88.48"/>
    <n v="88.48"/>
    <n v="-2.2495287958115178"/>
  </r>
  <r>
    <n v="1"/>
    <s v="ASC LN Equity"/>
    <n v="1"/>
    <s v="LN"/>
    <x v="6"/>
    <x v="7"/>
    <n v="224.4"/>
    <s v="QR++"/>
    <x v="0"/>
    <n v="2"/>
    <n v="448.8"/>
    <n v="255960"/>
    <n v="570"/>
    <n v="570"/>
    <n v="5402"/>
    <n v="4953.2"/>
    <n v="4836"/>
    <s v="13-01-2021"/>
    <s v="15-01-2021"/>
    <n v="2"/>
    <n v="-1.26"/>
    <n v="-322620"/>
    <s v="GBp"/>
    <n v="0"/>
    <n v="9.798406000937647E-2"/>
    <s v="1/14/2021"/>
    <n v="5446"/>
    <n v="5446"/>
    <n v="5446"/>
    <n v="5186"/>
    <n v="-0.48101265822784811"/>
    <s v="1/15/2021"/>
    <n v="5180"/>
    <n v="5180"/>
    <n v="5154"/>
    <n v="4836"/>
    <n v="-1.2604313173933428"/>
    <s v="1/18/2021"/>
    <n v="4999"/>
    <n v="4999"/>
    <n v="4999"/>
    <n v="4823"/>
    <n v="-1.289381153305204"/>
    <s v="1/19/2021"/>
    <n v="4813"/>
    <n v="4813"/>
    <n v="4813"/>
    <n v="4578"/>
    <n v="-1.8349742147210502"/>
  </r>
  <r>
    <n v="1"/>
    <s v="AZM IM Equity"/>
    <n v="1"/>
    <s v="IM"/>
    <x v="10"/>
    <x v="11"/>
    <n v="0.317"/>
    <s v="QR+"/>
    <x v="0"/>
    <n v="2"/>
    <n v="0.63"/>
    <n v="2879"/>
    <n v="4541"/>
    <n v="4541"/>
    <n v="18.16"/>
    <n v="17.52"/>
    <n v="18.41"/>
    <s v="12-01-2021"/>
    <s v="15-01-2021"/>
    <n v="3"/>
    <n v="0.4"/>
    <n v="1157.95"/>
    <s v="EUR"/>
    <n v="1"/>
    <n v="0.38643452587704225"/>
    <s v="1/13/2021"/>
    <n v="19.05"/>
    <n v="19.05"/>
    <n v="18.405000000000001"/>
    <n v="18.914999999999999"/>
    <n v="1.1908492532129196"/>
    <s v="1/14/2021"/>
    <n v="18.925000000000001"/>
    <n v="18.925000000000001"/>
    <n v="18.844999999999999"/>
    <n v="18.579999999999998"/>
    <n v="0.66245918721778108"/>
    <s v="1/15/2021"/>
    <n v="18.715"/>
    <n v="18.715"/>
    <n v="18.690000000000001"/>
    <n v="18.41"/>
    <n v="0.39432094477249047"/>
    <s v="1/18/2021"/>
    <n v="18.495000000000001"/>
    <n v="18.495000000000001"/>
    <n v="18.36"/>
    <n v="18.495000000000001"/>
    <n v="0.52839006599513849"/>
  </r>
  <r>
    <n v="1"/>
    <s v="BAS GY Equity"/>
    <n v="1"/>
    <s v="GY"/>
    <x v="5"/>
    <x v="6"/>
    <n v="1.617"/>
    <s v="BR+(MF)"/>
    <x v="0"/>
    <n v="2"/>
    <n v="3.23"/>
    <n v="2865"/>
    <n v="886"/>
    <n v="886"/>
    <n v="68.03"/>
    <n v="64.8"/>
    <n v="67.290000000000006"/>
    <s v="13-01-2021"/>
    <s v="15-01-2021"/>
    <n v="2"/>
    <n v="-0.23"/>
    <n v="-655.64"/>
    <s v="EUR"/>
    <n v="0"/>
    <n v="2.7832460732985349E-2"/>
    <s v="1/14/2021"/>
    <n v="68.41"/>
    <n v="68.41"/>
    <n v="68.12"/>
    <n v="68.099999999999994"/>
    <n v="2.1647469458985675E-2"/>
    <s v="1/15/2021"/>
    <n v="68.02"/>
    <n v="68.02"/>
    <n v="67.64"/>
    <n v="67.290000000000006"/>
    <n v="-0.22884467713786927"/>
    <s v="1/18/2021"/>
    <n v="67.599999999999994"/>
    <n v="67.599999999999994"/>
    <n v="66.5"/>
    <n v="67.48"/>
    <n v="-0.17008726003490313"/>
    <s v="1/19/2021"/>
    <n v="68.16"/>
    <n v="68.16"/>
    <n v="67.959999999999994"/>
    <n v="66.59"/>
    <n v="-0.44531937172774794"/>
  </r>
  <r>
    <n v="1"/>
    <s v="BOO LN Equity"/>
    <n v="1"/>
    <s v="LN"/>
    <x v="6"/>
    <x v="7"/>
    <n v="11.65"/>
    <s v="QR+, G+"/>
    <x v="0"/>
    <n v="2"/>
    <n v="23.3"/>
    <n v="256485"/>
    <n v="11008"/>
    <n v="11008"/>
    <n v="370"/>
    <n v="346.7"/>
    <n v="338.2"/>
    <s v="14-01-2021"/>
    <s v="15-01-2021"/>
    <n v="1"/>
    <n v="-1.36"/>
    <n v="-350054.40000000002"/>
    <s v="GBp"/>
    <n v="0"/>
    <n v="-0.72532584751544826"/>
    <s v="1/15/2021"/>
    <n v="355.4"/>
    <n v="355.4"/>
    <n v="353.1"/>
    <n v="338.2"/>
    <n v="-1.3648143166267039"/>
    <s v="1/18/2021"/>
    <n v="349"/>
    <n v="349"/>
    <n v="336.2"/>
    <n v="338.3"/>
    <n v="-1.360522447706493"/>
    <s v="1/19/2021"/>
    <n v="345"/>
    <n v="345"/>
    <n v="345"/>
    <n v="325"/>
    <n v="-1.9313410140943914"/>
    <s v="1/20/2021"/>
    <n v="332.9"/>
    <n v="332.9"/>
    <n v="325"/>
    <n v="331.2"/>
    <n v="-1.6652451410413869"/>
  </r>
  <r>
    <n v="1"/>
    <s v="BOSN SW Equity"/>
    <n v="1"/>
    <s v="SW"/>
    <x v="8"/>
    <x v="9"/>
    <n v="5.26"/>
    <s v="QR+"/>
    <x v="0"/>
    <n v="3"/>
    <n v="15.78"/>
    <n v="3107"/>
    <n v="197"/>
    <n v="197"/>
    <n v="191.6"/>
    <n v="175.82"/>
    <n v="196.6"/>
    <s v="14-01-2021"/>
    <s v="15-01-2021"/>
    <n v="1"/>
    <n v="0.32"/>
    <n v="985"/>
    <s v="CHF"/>
    <n v="1"/>
    <n v="0.40579336981010655"/>
    <s v="1/15/2021"/>
    <n v="201"/>
    <n v="201"/>
    <n v="198"/>
    <n v="196.6"/>
    <n v="0.31702607016414547"/>
    <s v="1/18/2021"/>
    <n v="200.5"/>
    <n v="200.5"/>
    <n v="196"/>
    <n v="198.4"/>
    <n v="0.43115545542323858"/>
    <s v="1/19/2021"/>
    <n v="201.5"/>
    <n v="201.5"/>
    <n v="198.6"/>
    <n v="200"/>
    <n v="0.53260379787576473"/>
    <s v="1/20/2021"/>
    <n v="206"/>
    <n v="206"/>
    <n v="199"/>
    <n v="205"/>
    <n v="0.84962986803991025"/>
  </r>
  <r>
    <n v="1"/>
    <s v="DPH LN Equity"/>
    <n v="1"/>
    <s v="LN"/>
    <x v="6"/>
    <x v="7"/>
    <n v="89.6"/>
    <s v="QR+"/>
    <x v="0"/>
    <n v="2"/>
    <n v="179.2"/>
    <n v="256485"/>
    <n v="1431"/>
    <n v="1431"/>
    <n v="3578"/>
    <n v="3398.8"/>
    <n v="3570"/>
    <s v="14-01-2021"/>
    <s v="15-01-2021"/>
    <n v="1"/>
    <n v="-0.04"/>
    <n v="-11448"/>
    <s v="GBp"/>
    <n v="0"/>
    <n v="0.17853675653546991"/>
    <s v="1/15/2021"/>
    <n v="3610"/>
    <n v="3610"/>
    <n v="3610"/>
    <n v="3570"/>
    <n v="-4.4634189133867477E-2"/>
    <s v="1/18/2021"/>
    <n v="3650"/>
    <n v="3650"/>
    <n v="3570"/>
    <n v="3644"/>
    <n v="0.3682320603544067"/>
    <s v="1/19/2021"/>
    <n v="3690"/>
    <n v="3690"/>
    <n v="3680"/>
    <n v="3662"/>
    <n v="0.46865898590560851"/>
    <s v="1/20/2021"/>
    <n v="3698"/>
    <n v="3698"/>
    <n v="3698"/>
    <n v="3664"/>
    <n v="0.47981753318907538"/>
  </r>
  <r>
    <n v="1"/>
    <s v="DPW GY Equity"/>
    <n v="1"/>
    <s v="GY"/>
    <x v="5"/>
    <x v="6"/>
    <n v="0.91900000000000004"/>
    <s v="QR++"/>
    <x v="0"/>
    <n v="2"/>
    <n v="1.84"/>
    <n v="2865"/>
    <n v="1559"/>
    <n v="1159"/>
    <n v="42.05"/>
    <n v="40.21"/>
    <n v="42.7"/>
    <s v="13-01-2021"/>
    <s v="15-01-2021"/>
    <n v="2"/>
    <n v="0.26"/>
    <n v="753.35"/>
    <s v="EUR"/>
    <n v="1"/>
    <n v="0.16586038394415506"/>
    <s v="1/14/2021"/>
    <n v="43.64"/>
    <n v="43.64"/>
    <n v="42.46"/>
    <n v="43.6"/>
    <n v="0.62703315881326527"/>
    <s v="1/15/2021"/>
    <n v="43.52"/>
    <n v="43.52"/>
    <n v="43.48"/>
    <n v="42.7"/>
    <n v="0.26294938917975796"/>
    <s v="1/18/2021"/>
    <n v="43.67"/>
    <n v="43.67"/>
    <n v="42.44"/>
    <n v="43.31"/>
    <n v="0.50971727748691298"/>
    <s v="1/19/2021"/>
    <n v="43.57"/>
    <n v="43.57"/>
    <n v="43.49"/>
    <n v="42.91"/>
    <n v="0.3479022687609073"/>
  </r>
  <r>
    <n v="1"/>
    <s v="ENR GY Equity"/>
    <n v="1"/>
    <s v="GY"/>
    <x v="5"/>
    <x v="6"/>
    <n v="1.345"/>
    <s v="BR+(DB)"/>
    <x v="0"/>
    <n v="2"/>
    <n v="2.69"/>
    <n v="2865"/>
    <n v="1065"/>
    <n v="1065"/>
    <n v="32.19"/>
    <n v="29.5"/>
    <n v="30.63"/>
    <s v="13-01-2021"/>
    <s v="15-01-2021"/>
    <n v="2"/>
    <n v="-0.57999999999999996"/>
    <n v="-1661.4"/>
    <s v="EUR"/>
    <n v="0"/>
    <n v="0.63565445026178047"/>
    <s v="1/14/2021"/>
    <n v="34.28"/>
    <n v="34.28"/>
    <n v="33.9"/>
    <n v="32.68"/>
    <n v="0.18214659685863946"/>
    <s v="1/15/2021"/>
    <n v="32.07"/>
    <n v="32.07"/>
    <n v="31.12"/>
    <n v="30.63"/>
    <n v="-0.57989528795811474"/>
    <s v="1/18/2021"/>
    <n v="31.85"/>
    <n v="31.85"/>
    <n v="30.71"/>
    <n v="31.67"/>
    <n v="-0.19329842931937025"/>
    <s v="1/19/2021"/>
    <n v="32.25"/>
    <n v="32.25"/>
    <n v="32.200000000000003"/>
    <n v="31.5"/>
    <n v="-0.25649214659685782"/>
  </r>
  <r>
    <n v="1"/>
    <s v="FR FP Equity"/>
    <n v="1"/>
    <s v="FP"/>
    <x v="9"/>
    <x v="10"/>
    <n v="1.0369999999999999"/>
    <s v="QR+"/>
    <x v="0"/>
    <n v="2"/>
    <n v="2.0699999999999998"/>
    <n v="2865"/>
    <n v="1381"/>
    <n v="1381"/>
    <n v="31.39"/>
    <n v="29.32"/>
    <n v="30.92"/>
    <s v="15-01-2021"/>
    <s v="15-01-2021"/>
    <n v="0"/>
    <n v="-0.23"/>
    <n v="-649.07000000000005"/>
    <s v="EUR"/>
    <n v="0"/>
    <n v="-0.38079930191972039"/>
    <s v="1/18/2021"/>
    <n v="31.16"/>
    <n v="31.16"/>
    <n v="30.6"/>
    <n v="31.01"/>
    <n v="-0.1831692844677133"/>
    <s v="1/19/2021"/>
    <n v="31.38"/>
    <n v="31.38"/>
    <n v="31.35"/>
    <n v="30.42"/>
    <n v="-0.46756369982547935"/>
    <s v="1/20/2021"/>
    <n v="31.72"/>
    <n v="31.72"/>
    <n v="30.54"/>
    <n v="31.35"/>
    <n v="-1.9280977312390514E-2"/>
    <s v="1/21/2021"/>
    <n v="32.340000000000003"/>
    <n v="32.340000000000003"/>
    <n v="31.56"/>
    <n v="31.96"/>
    <n v="0.27475392670157084"/>
  </r>
  <r>
    <n v="1"/>
    <s v="GEBN SW Equity"/>
    <n v="1"/>
    <s v="SW"/>
    <x v="8"/>
    <x v="9"/>
    <n v="9.4600000000000009"/>
    <s v="QR+"/>
    <x v="0"/>
    <n v="3"/>
    <n v="28.38"/>
    <n v="3107"/>
    <n v="109"/>
    <n v="109"/>
    <n v="600"/>
    <n v="571.62"/>
    <n v="559.20000000000005"/>
    <s v="14-01-2021"/>
    <s v="15-01-2021"/>
    <n v="1"/>
    <n v="-1.43"/>
    <n v="-4447.2"/>
    <s v="CHF"/>
    <n v="0"/>
    <n v="-1.2278725458641777"/>
    <s v="1/15/2021"/>
    <n v="565.6"/>
    <n v="565.6"/>
    <n v="565"/>
    <n v="559.20000000000005"/>
    <n v="-1.4313485677502398"/>
    <s v="1/18/2021"/>
    <n v="566"/>
    <n v="566"/>
    <n v="560.79999999999995"/>
    <n v="557"/>
    <n v="-1.5085291277759898"/>
    <s v="1/19/2021"/>
    <n v="561.20000000000005"/>
    <n v="561.20000000000005"/>
    <n v="560"/>
    <n v="557.4"/>
    <n v="-1.4944962986803998"/>
    <s v="1/20/2021"/>
    <n v="562.20000000000005"/>
    <n v="562.20000000000005"/>
    <n v="558.4"/>
    <n v="553.4"/>
    <n v="-1.6348245896363058"/>
  </r>
  <r>
    <n v="1"/>
    <s v="IFX GY Equity"/>
    <n v="1"/>
    <s v="GY"/>
    <x v="5"/>
    <x v="6"/>
    <n v="0.87150000000000005"/>
    <s v="xr+"/>
    <x v="0"/>
    <n v="2"/>
    <n v="1.74"/>
    <n v="2856"/>
    <n v="1639"/>
    <n v="1639"/>
    <n v="33.18"/>
    <n v="31.44"/>
    <n v="33.67"/>
    <s v="08-01-2021"/>
    <s v="15-01-2021"/>
    <n v="7"/>
    <n v="0.28000000000000003"/>
    <n v="803.11"/>
    <s v="EUR"/>
    <n v="1"/>
    <n v="0.6398757002801132"/>
    <s v="1/11/2021"/>
    <n v="34.454999999999998"/>
    <n v="34.454999999999998"/>
    <n v="34.295000000000002"/>
    <n v="33.549999999999997"/>
    <n v="0.21233543417366801"/>
    <s v="1/12/2021"/>
    <n v="34.619999999999997"/>
    <n v="34.619999999999997"/>
    <n v="33.86"/>
    <n v="34.619999999999997"/>
    <n v="0.8263865546218474"/>
    <s v="1/13/2021"/>
    <n v="35.115000000000002"/>
    <n v="35.115000000000002"/>
    <n v="34.700000000000003"/>
    <n v="34.9"/>
    <n v="0.98707282913165195"/>
    <s v="1/14/2021"/>
    <n v="35.53"/>
    <n v="35.53"/>
    <n v="35.325000000000003"/>
    <n v="34.33"/>
    <n v="0.65996148459383674"/>
  </r>
  <r>
    <n v="1"/>
    <s v="JMT PL Equity"/>
    <n v="1"/>
    <s v="PL"/>
    <x v="12"/>
    <x v="13"/>
    <n v="0.307"/>
    <s v="Q++"/>
    <x v="0"/>
    <n v="2"/>
    <n v="0.61"/>
    <n v="2865"/>
    <n v="4666"/>
    <n v="4666"/>
    <n v="15"/>
    <n v="14.39"/>
    <n v="14.82"/>
    <s v="13-01-2021"/>
    <s v="15-01-2021"/>
    <n v="2"/>
    <n v="-0.28999999999999998"/>
    <n v="-839.88"/>
    <s v="EUR"/>
    <n v="0"/>
    <n v="-0.39901221640488532"/>
    <s v="1/14/2021"/>
    <n v="14.755000000000001"/>
    <n v="14.755000000000001"/>
    <n v="14.755000000000001"/>
    <n v="14.645"/>
    <n v="-0.57816055846422409"/>
    <s v="1/15/2021"/>
    <n v="14.94"/>
    <n v="14.94"/>
    <n v="14.54"/>
    <n v="14.82"/>
    <n v="-0.29315183246073251"/>
    <s v="1/18/2021"/>
    <n v="14.83"/>
    <n v="14.83"/>
    <n v="14.77"/>
    <n v="14.66"/>
    <n v="-0.55373123909249544"/>
    <s v="1/19/2021"/>
    <n v="14.78"/>
    <n v="14.78"/>
    <n v="14.78"/>
    <n v="14.525"/>
    <n v="-0.77359511343804488"/>
  </r>
  <r>
    <n v="1"/>
    <s v="KAHOOTME NO Equity"/>
    <n v="1"/>
    <s v="NO"/>
    <x v="13"/>
    <x v="14"/>
    <n v="9.2799999999999994"/>
    <s v="G+"/>
    <x v="0"/>
    <n v="3"/>
    <n v="27.84"/>
    <n v="29813"/>
    <n v="1071"/>
    <n v="1071"/>
    <n v="117.6"/>
    <n v="89.76"/>
    <n v="117"/>
    <s v="12-01-2021"/>
    <s v="15-01-2021"/>
    <n v="3"/>
    <n v="-0.02"/>
    <n v="-642.6"/>
    <s v="NOK"/>
    <n v="0"/>
    <n v="1.436957032167196E-2"/>
    <s v="1/13/2021"/>
    <n v="118"/>
    <n v="118"/>
    <n v="118"/>
    <n v="112.4"/>
    <n v="-0.18680441418173241"/>
    <s v="1/14/2021"/>
    <n v="117.2"/>
    <n v="117.2"/>
    <n v="113"/>
    <n v="115"/>
    <n v="-9.3402207090866204E-2"/>
    <s v="1/15/2021"/>
    <n v="119.8"/>
    <n v="119.8"/>
    <n v="116"/>
    <n v="117"/>
    <n v="-2.1554355482507427E-2"/>
    <s v="1/18/2021"/>
    <n v="121.8"/>
    <n v="121.8"/>
    <n v="118.8"/>
    <n v="119.4"/>
    <n v="6.4663066447523301E-2"/>
  </r>
  <r>
    <n v="1"/>
    <s v="KINDSDB SS Equity"/>
    <n v="1"/>
    <s v="SS"/>
    <x v="7"/>
    <x v="8"/>
    <n v="3.4660000000000002"/>
    <s v="QR+"/>
    <x v="0"/>
    <n v="2"/>
    <n v="6.93"/>
    <n v="29014"/>
    <n v="4186"/>
    <n v="4186"/>
    <n v="105.6"/>
    <n v="98.67"/>
    <n v="102.65"/>
    <s v="12-01-2021"/>
    <s v="15-01-2021"/>
    <n v="3"/>
    <n v="-0.43"/>
    <n v="-12348.7"/>
    <s v="SEK"/>
    <n v="0"/>
    <n v="-0.23084028400082635"/>
    <s v="1/13/2021"/>
    <n v="106.1"/>
    <n v="106.1"/>
    <n v="104"/>
    <n v="105.9"/>
    <n v="4.3282553250156737E-2"/>
    <s v="1/14/2021"/>
    <n v="110.45"/>
    <n v="110.45"/>
    <n v="106.2"/>
    <n v="107.8"/>
    <n v="0.31740539050113781"/>
    <s v="1/15/2021"/>
    <n v="107.8"/>
    <n v="107.8"/>
    <n v="107.8"/>
    <n v="102.65"/>
    <n v="-0.42561177362652347"/>
    <s v="1/18/2021"/>
    <n v="106.2"/>
    <n v="106.2"/>
    <n v="102.2"/>
    <n v="105.05"/>
    <n v="-7.9351347625283924E-2"/>
  </r>
  <r>
    <n v="1"/>
    <s v="ORSTED DC Equity"/>
    <n v="1"/>
    <s v="DC"/>
    <x v="4"/>
    <x v="5"/>
    <n v="55"/>
    <s v="QR--"/>
    <x v="1"/>
    <n v="2"/>
    <n v="110"/>
    <n v="21315"/>
    <n v="194"/>
    <n v="129"/>
    <n v="1165"/>
    <n v="1275"/>
    <n v="1171.5"/>
    <s v="13-01-2021"/>
    <s v="15-01-2021"/>
    <n v="2"/>
    <n v="-0.04"/>
    <n v="-838.5"/>
    <s v="DKK"/>
    <n v="0"/>
    <n v="-0.26629134412385647"/>
    <s v="1/14/2021"/>
    <n v="1214"/>
    <n v="1214"/>
    <n v="1209"/>
    <n v="1188"/>
    <n v="-0.13919774806474314"/>
    <s v="1/15/2021"/>
    <n v="1207"/>
    <n v="1207"/>
    <n v="1199.5"/>
    <n v="1171.5"/>
    <n v="-3.9338494018296977E-2"/>
    <s v="1/18/2021"/>
    <n v="1178"/>
    <n v="1178"/>
    <n v="1152"/>
    <n v="1163"/>
    <n v="1.2104152005629839E-2"/>
    <s v="1/19/2021"/>
    <n v="1197.5"/>
    <n v="1197.5"/>
    <n v="1174"/>
    <n v="1193.5"/>
    <n v="-0.17248416608022518"/>
  </r>
  <r>
    <n v="1"/>
    <s v="PAGE LN Equity"/>
    <n v="1"/>
    <s v="LN"/>
    <x v="6"/>
    <x v="7"/>
    <n v="14.72"/>
    <s v="BR-(investec)"/>
    <x v="1"/>
    <n v="2"/>
    <n v="29.44"/>
    <n v="255885"/>
    <n v="8692"/>
    <n v="9000"/>
    <n v="438.12"/>
    <n v="467.56"/>
    <n v="445.8"/>
    <s v="13-01-2021"/>
    <s v="15-01-2021"/>
    <n v="2"/>
    <n v="-0.27"/>
    <n v="-69120"/>
    <s v="GBp"/>
    <n v="0"/>
    <n v="-7.315786388416616E-2"/>
    <s v="1/14/2021"/>
    <n v="450"/>
    <n v="450"/>
    <n v="440.2"/>
    <n v="448"/>
    <n v="-0.34749985344979173"/>
    <s v="1/15/2021"/>
    <n v="446.6"/>
    <n v="446.6"/>
    <n v="438.6"/>
    <n v="445.8"/>
    <n v="-0.2701213435723081"/>
    <s v="1/18/2021"/>
    <n v="450.8"/>
    <n v="450.8"/>
    <n v="432.2"/>
    <n v="445.4"/>
    <n v="-0.25605252359458253"/>
    <s v="1/19/2021"/>
    <n v="456"/>
    <n v="456"/>
    <n v="456"/>
    <n v="445.4"/>
    <n v="-0.25605252359458253"/>
  </r>
  <r>
    <n v="1"/>
    <s v="PSM GY Equity"/>
    <n v="1"/>
    <s v="GY"/>
    <x v="5"/>
    <x v="6"/>
    <n v="0.33250000000000002"/>
    <s v="AH-"/>
    <x v="1"/>
    <n v="2"/>
    <n v="0.67"/>
    <n v="2865"/>
    <n v="4308"/>
    <n v="4308"/>
    <n v="13.47"/>
    <n v="14.14"/>
    <n v="13.39"/>
    <s v="13-01-2021"/>
    <s v="15-01-2021"/>
    <n v="2"/>
    <n v="0.12"/>
    <n v="344.64"/>
    <s v="EUR"/>
    <n v="1"/>
    <n v="0.24810471204188622"/>
    <s v="1/14/2021"/>
    <n v="13.555"/>
    <n v="13.555"/>
    <n v="13.305"/>
    <n v="13.505000000000001"/>
    <n v="-5.2628272251309109E-2"/>
    <s v="1/15/2021"/>
    <n v="13.574999999999999"/>
    <n v="13.574999999999999"/>
    <n v="13.43"/>
    <n v="13.39"/>
    <n v="0.12029319371727761"/>
    <s v="1/18/2021"/>
    <n v="13.484999999999999"/>
    <n v="13.484999999999999"/>
    <n v="13.234999999999999"/>
    <n v="13.41"/>
    <n v="9.0219895287958859E-2"/>
    <s v="1/19/2021"/>
    <n v="13.685"/>
    <n v="13.685"/>
    <n v="13.55"/>
    <n v="13.365"/>
    <n v="0.15788481675392735"/>
  </r>
  <r>
    <n v="1"/>
    <s v="SAE GY Equity"/>
    <n v="1"/>
    <s v="GY"/>
    <x v="5"/>
    <x v="6"/>
    <n v="6.82"/>
    <s v="QR+"/>
    <x v="0"/>
    <n v="2"/>
    <n v="13.64"/>
    <n v="2871"/>
    <n v="211"/>
    <n v="211"/>
    <n v="155.4"/>
    <n v="141.76"/>
    <n v="154.6"/>
    <s v="11-01-2021"/>
    <s v="15-01-2021"/>
    <n v="4"/>
    <n v="-0.06"/>
    <n v="-168.8"/>
    <s v="EUR"/>
    <n v="0"/>
    <n v="0.1469871125043539"/>
    <s v="1/12/2021"/>
    <n v="166.6"/>
    <n v="166.6"/>
    <n v="157.4"/>
    <n v="165.6"/>
    <n v="0.74963427377220393"/>
    <s v="1/13/2021"/>
    <n v="166.6"/>
    <n v="166.6"/>
    <n v="164"/>
    <n v="165.8"/>
    <n v="0.76433298502264058"/>
    <s v="1/14/2021"/>
    <n v="161.80000000000001"/>
    <n v="161.80000000000001"/>
    <n v="160"/>
    <n v="158.6"/>
    <n v="0.23517938000696537"/>
    <s v="1/15/2021"/>
    <n v="160.6"/>
    <n v="160.6"/>
    <n v="160"/>
    <n v="154.6"/>
    <n v="-5.8794845001742389E-2"/>
  </r>
  <r>
    <n v="1"/>
    <s v="SQN SW Equity"/>
    <n v="1"/>
    <s v="SW"/>
    <x v="8"/>
    <x v="9"/>
    <n v="3.18"/>
    <s v="QR+"/>
    <x v="0"/>
    <n v="3"/>
    <n v="9.5399999999999991"/>
    <n v="3107"/>
    <n v="326"/>
    <n v="326"/>
    <n v="105.8"/>
    <n v="96.26"/>
    <n v="103"/>
    <s v="14-01-2021"/>
    <s v="15-01-2021"/>
    <n v="1"/>
    <n v="-0.28999999999999998"/>
    <n v="-912.8"/>
    <s v="CHF"/>
    <n v="0"/>
    <n v="-0.12590923720630864"/>
    <s v="1/15/2021"/>
    <n v="104.6"/>
    <n v="104.6"/>
    <n v="104.6"/>
    <n v="103"/>
    <n v="-0.2937882201480525"/>
    <s v="1/18/2021"/>
    <n v="110.8"/>
    <n v="110.8"/>
    <n v="104.2"/>
    <n v="109.6"/>
    <n v="0.39871258448664276"/>
    <s v="1/19/2021"/>
    <n v="110.4"/>
    <n v="110.4"/>
    <n v="109.6"/>
    <n v="107.4"/>
    <n v="0.16787898294174533"/>
    <s v="1/20/2021"/>
    <n v="108.4"/>
    <n v="108.4"/>
    <n v="108.4"/>
    <n v="106.4"/>
    <n v="6.2954618603155058E-2"/>
  </r>
  <r>
    <n v="1"/>
    <s v="TSCO LN Equity"/>
    <n v="1"/>
    <s v="LN"/>
    <x v="6"/>
    <x v="7"/>
    <n v="5.7"/>
    <s v="TA-"/>
    <x v="1"/>
    <n v="3"/>
    <n v="17.100000000000001"/>
    <n v="256485"/>
    <n v="14999"/>
    <n v="14999"/>
    <n v="242"/>
    <n v="259.10000000000002"/>
    <n v="241.6"/>
    <s v="14-01-2021"/>
    <s v="15-01-2021"/>
    <n v="1"/>
    <n v="0.02"/>
    <n v="5999.6"/>
    <s v="GBp"/>
    <n v="1"/>
    <n v="-3.773828750219312"/>
    <s v="1/15/2021"/>
    <n v="307.92666050000003"/>
    <n v="307.92666050000003"/>
    <n v="306.53300000000002"/>
    <n v="306.02699999999999"/>
    <n v="-3.744238349221201"/>
    <s v="1/18/2021"/>
    <n v="308.55999379999997"/>
    <n v="308.55999379999997"/>
    <n v="306.66000000000003"/>
    <n v="307.673"/>
    <n v="-3.8404948710450904"/>
    <s v="1/19/2021"/>
    <n v="311.59999379999999"/>
    <n v="311.59999379999999"/>
    <n v="310.33300000000003"/>
    <n v="306.66000000000003"/>
    <n v="-3.781255589995518"/>
    <s v="1/20/2021"/>
    <n v="308.30666050000002"/>
    <n v="308.30666050000002"/>
    <n v="306.27999999999997"/>
    <n v="306.91300000000001"/>
    <n v="-3.7960507904945717"/>
  </r>
  <r>
    <n v="1"/>
    <s v="UNIR IM Equity"/>
    <n v="1"/>
    <s v="IM"/>
    <x v="10"/>
    <x v="11"/>
    <n v="0.63600000000000001"/>
    <s v="CIR(KP)"/>
    <x v="0"/>
    <n v="2"/>
    <n v="1.27"/>
    <n v="2879"/>
    <n v="2263"/>
    <n v="2304"/>
    <n v="14.52"/>
    <n v="13.25"/>
    <n v="14.54"/>
    <s v="13-01-2021"/>
    <s v="15-01-2021"/>
    <n v="2"/>
    <n v="0.02"/>
    <n v="46.08"/>
    <s v="EUR"/>
    <n v="1"/>
    <n v="0.38413337964571065"/>
    <s v="1/14/2021"/>
    <n v="15.96"/>
    <n v="15.96"/>
    <n v="15"/>
    <n v="15.06"/>
    <n v="0.43215005210142482"/>
    <s v="1/15/2021"/>
    <n v="15.24"/>
    <n v="15.24"/>
    <n v="15.04"/>
    <n v="14.54"/>
    <n v="1.600555748523759E-2"/>
    <s v="1/18/2021"/>
    <n v="14.56"/>
    <n v="14.56"/>
    <n v="14.5"/>
    <n v="14.26"/>
    <n v="-0.20807224730809293"/>
    <s v="1/19/2021"/>
    <n v="14.42"/>
    <n v="14.42"/>
    <n v="14.42"/>
    <n v="13.86"/>
    <n v="-0.52818339701285177"/>
  </r>
  <r>
    <n v="1"/>
    <s v="VWS DC Equity"/>
    <n v="1"/>
    <s v="DC"/>
    <x v="4"/>
    <x v="5"/>
    <n v="58.3"/>
    <s v="XR-"/>
    <x v="1"/>
    <n v="2"/>
    <n v="116.6"/>
    <n v="21315"/>
    <n v="183"/>
    <n v="183"/>
    <n v="1408"/>
    <n v="1524.6"/>
    <n v="1363"/>
    <s v="13-01-2021"/>
    <s v="15-01-2021"/>
    <n v="2"/>
    <n v="0.39"/>
    <n v="8235"/>
    <s v="DKK"/>
    <n v="1"/>
    <n v="-0.43786066150598169"/>
    <s v="1/14/2021"/>
    <n v="1463"/>
    <n v="1463"/>
    <n v="1459"/>
    <n v="1446"/>
    <n v="-0.3262491203377903"/>
    <s v="1/15/2021"/>
    <n v="1430"/>
    <n v="1430"/>
    <n v="1405.5"/>
    <n v="1363"/>
    <n v="0.38634764250527798"/>
    <s v="1/18/2021"/>
    <n v="1386"/>
    <n v="1386"/>
    <n v="1352"/>
    <n v="1376"/>
    <n v="0.27473610133708654"/>
    <s v="1/19/2021"/>
    <n v="1426.5"/>
    <n v="1426.5"/>
    <n v="1391.5"/>
    <n v="1425.5"/>
    <n v="-0.15024630541871922"/>
  </r>
  <r>
    <n v="1"/>
    <s v="ARL GY Equity"/>
    <n v="1"/>
    <s v="GY"/>
    <x v="5"/>
    <x v="6"/>
    <n v="0.51100000000000001"/>
    <s v="QR-"/>
    <x v="1"/>
    <n v="3"/>
    <n v="1.53"/>
    <n v="2898"/>
    <n v="1890"/>
    <n v="1890"/>
    <n v="19.3"/>
    <n v="20.83"/>
    <n v="20.52"/>
    <s v="18-01-2021"/>
    <s v="18-01-2021"/>
    <n v="0"/>
    <n v="-0.8"/>
    <n v="-2309.58"/>
    <s v="EUR"/>
    <n v="0"/>
    <n v="-1.5000000000000002"/>
    <s v="1/19/2021"/>
    <n v="21.7"/>
    <n v="21.7"/>
    <n v="21.6"/>
    <n v="21.08"/>
    <n v="-1.1608695652173897"/>
    <s v="1/20/2021"/>
    <n v="21.14"/>
    <n v="21.14"/>
    <n v="21.06"/>
    <n v="21.12"/>
    <n v="-1.1869565217391307"/>
    <s v="1/21/2021"/>
    <n v="21.38"/>
    <n v="21.38"/>
    <n v="21.26"/>
    <n v="21.18"/>
    <n v="-1.2260869565217385"/>
    <s v="1/22/2021"/>
    <n v="21.2"/>
    <n v="21.2"/>
    <n v="21.2"/>
    <n v="20.3"/>
    <n v="-0.65217391304347827"/>
  </r>
  <r>
    <n v="1"/>
    <s v="ALQGC FP Equity"/>
    <n v="1"/>
    <s v="FP"/>
    <x v="9"/>
    <x v="10"/>
    <n v="0.29149999999999998"/>
    <s v="AH+"/>
    <x v="0"/>
    <n v="2"/>
    <n v="0.57999999999999996"/>
    <n v="2898"/>
    <n v="4971"/>
    <n v="4971"/>
    <n v="5.33"/>
    <n v="4.75"/>
    <n v="4.93"/>
    <s v="18-01-2021"/>
    <s v="19-01-2021"/>
    <n v="1"/>
    <n v="-0.69"/>
    <n v="-1988.4"/>
    <s v="EUR"/>
    <n v="0"/>
    <n v="-0.2916045548654243"/>
    <s v="1/19/2021"/>
    <n v="5.19"/>
    <n v="5.19"/>
    <n v="5.16"/>
    <n v="4.93"/>
    <n v="-0.68612836438923452"/>
    <s v="1/20/2021"/>
    <n v="4.96"/>
    <n v="4.96"/>
    <n v="4.93"/>
    <n v="4.83"/>
    <n v="-0.85766045548654246"/>
    <s v="1/21/2021"/>
    <n v="4.9550000000000001"/>
    <n v="4.9550000000000001"/>
    <n v="4.83"/>
    <n v="4.83"/>
    <n v="-0.85766045548654246"/>
    <s v="1/22/2021"/>
    <n v="4.84"/>
    <n v="4.84"/>
    <n v="4.83"/>
    <n v="4.62"/>
    <n v="-1.2178778467908902"/>
  </r>
  <r>
    <n v="1"/>
    <s v="DBV FP Equity"/>
    <n v="1"/>
    <s v="FP"/>
    <x v="9"/>
    <x v="10"/>
    <n v="0.88839999999999997"/>
    <s v="2dt"/>
    <x v="0"/>
    <n v="2"/>
    <n v="1.78"/>
    <n v="2898"/>
    <n v="1631"/>
    <n v="1631"/>
    <n v="8.7200000000000006"/>
    <n v="6.94"/>
    <n v="12.08"/>
    <s v="18-01-2021"/>
    <s v="19-01-2021"/>
    <n v="1"/>
    <n v="1.89"/>
    <n v="5486.85"/>
    <s v="EUR"/>
    <n v="1"/>
    <n v="1.8459903381642511"/>
    <s v="1/19/2021"/>
    <n v="13.69"/>
    <n v="13.69"/>
    <n v="12"/>
    <n v="10.36"/>
    <n v="0.92299516908212487"/>
    <s v="1/20/2021"/>
    <n v="11.96"/>
    <n v="11.96"/>
    <n v="10.33"/>
    <n v="11"/>
    <n v="1.283188405797101"/>
    <s v="1/21/2021"/>
    <n v="11.36"/>
    <n v="11.36"/>
    <n v="11.2"/>
    <n v="10.78"/>
    <n v="1.1593719806763279"/>
    <s v="1/22/2021"/>
    <n v="10.43"/>
    <n v="10.43"/>
    <n v="10.3"/>
    <n v="9.92"/>
    <n v="0.67536231884057929"/>
  </r>
  <r>
    <n v="1"/>
    <s v="EXPN LN Equity"/>
    <n v="1"/>
    <s v="LN"/>
    <x v="6"/>
    <x v="7"/>
    <n v="74"/>
    <s v="QR+"/>
    <x v="0"/>
    <n v="2"/>
    <n v="148"/>
    <n v="257683"/>
    <n v="1741"/>
    <n v="1741"/>
    <n v="2789"/>
    <n v="2641"/>
    <n v="2679"/>
    <s v="19-01-2021"/>
    <s v="19-01-2021"/>
    <n v="0"/>
    <n v="-0.74"/>
    <n v="-191510"/>
    <s v="GBp"/>
    <n v="0"/>
    <n v="-0.85130179328865307"/>
    <s v="1/20/2021"/>
    <n v="2694"/>
    <n v="2694"/>
    <n v="2663"/>
    <n v="2646"/>
    <n v="-0.96615997174823331"/>
    <s v="1/21/2021"/>
    <n v="2666"/>
    <n v="2666"/>
    <n v="2655"/>
    <n v="2643"/>
    <n v="-0.98642906206462977"/>
    <s v="1/22/2021"/>
    <n v="2652"/>
    <n v="2652"/>
    <n v="2636"/>
    <n v="2636"/>
    <n v="-1.0337236061362216"/>
    <s v="1/25/2021"/>
    <n v="2650"/>
    <n v="2650"/>
    <n v="2640"/>
    <n v="2608"/>
    <n v="-1.222901782422589"/>
  </r>
  <r>
    <n v="1"/>
    <s v="LOGN SW Equity"/>
    <n v="1"/>
    <s v="SW"/>
    <x v="8"/>
    <x v="9"/>
    <n v="2.6"/>
    <s v="QR++(recon)"/>
    <x v="0"/>
    <n v="1.5"/>
    <n v="3.9"/>
    <n v="2900"/>
    <n v="744"/>
    <n v="590"/>
    <n v="96.56"/>
    <n v="92.66"/>
    <n v="92.45"/>
    <s v="19-01-2021"/>
    <s v="19-01-2021"/>
    <n v="0"/>
    <n v="-0.84"/>
    <n v="-2423.7800000000002"/>
    <s v="CHF"/>
    <n v="0"/>
    <n v="-1.4648275862068971"/>
    <s v="1/20/2021"/>
    <n v="92.98"/>
    <n v="92.98"/>
    <n v="89.36"/>
    <n v="88.68"/>
    <n v="-1.6031724137931025"/>
    <s v="1/21/2021"/>
    <n v="92.5"/>
    <n v="92.5"/>
    <n v="90"/>
    <n v="91.86"/>
    <n v="-0.95620689655172475"/>
    <s v="1/22/2021"/>
    <n v="93.24"/>
    <n v="93.24"/>
    <n v="92.6"/>
    <n v="91.94"/>
    <n v="-0.93993103448275961"/>
    <s v="1/25/2021"/>
    <n v="94.82"/>
    <n v="94.82"/>
    <n v="93.5"/>
    <n v="92.4"/>
    <n v="-0.84634482758620611"/>
  </r>
  <r>
    <n v="1"/>
    <s v="NOBI SS Equity"/>
    <n v="1"/>
    <s v="SS"/>
    <x v="7"/>
    <x v="8"/>
    <n v="1.85"/>
    <s v="QR+"/>
    <x v="0"/>
    <n v="3"/>
    <n v="5.55"/>
    <n v="29413"/>
    <n v="5300"/>
    <n v="5300"/>
    <n v="68.650000000000006"/>
    <n v="63.1"/>
    <n v="68.05"/>
    <s v="18-01-2021"/>
    <s v="19-01-2021"/>
    <n v="1"/>
    <n v="-0.11"/>
    <n v="-3180"/>
    <s v="SEK"/>
    <n v="0"/>
    <n v="0.24325978308910923"/>
    <s v="1/19/2021"/>
    <n v="70.400000000000006"/>
    <n v="70.400000000000006"/>
    <n v="70"/>
    <n v="68.05"/>
    <n v="-0.1081154591507172"/>
    <s v="1/20/2021"/>
    <n v="69.650000000000006"/>
    <n v="69.650000000000006"/>
    <n v="68.150000000000006"/>
    <n v="69.400000000000006"/>
    <n v="0.13514432393839459"/>
    <s v="1/21/2021"/>
    <n v="70.05"/>
    <n v="70.05"/>
    <n v="69.400000000000006"/>
    <n v="68.55"/>
    <n v="-1.8019243191787482E-2"/>
    <s v="1/22/2021"/>
    <n v="68.55"/>
    <n v="68.55"/>
    <n v="68.55"/>
    <n v="67.2"/>
    <n v="-0.26127902628089672"/>
  </r>
  <r>
    <n v="1"/>
    <s v="ORSTED DC Equity"/>
    <n v="1"/>
    <s v="DC"/>
    <x v="4"/>
    <x v="5"/>
    <n v="55"/>
    <e v="#NAME?"/>
    <x v="1"/>
    <n v="6"/>
    <n v="330"/>
    <n v="21315"/>
    <n v="65"/>
    <n v="65"/>
    <n v="1165"/>
    <n v="1495"/>
    <n v="1193.5"/>
    <s v="15-01-2021"/>
    <s v="19-01-2021"/>
    <n v="4"/>
    <n v="-0.09"/>
    <n v="-1852.5"/>
    <s v="DKK"/>
    <n v="0"/>
    <n v="3.9643443584330286E-2"/>
    <s v="1/18/2021"/>
    <n v="1178"/>
    <n v="1178"/>
    <n v="1152"/>
    <n v="1163"/>
    <n v="6.0989913206661974E-3"/>
    <s v="1/19/2021"/>
    <n v="1197.5"/>
    <n v="1197.5"/>
    <n v="1174"/>
    <n v="1193.5"/>
    <n v="-8.6910626319493312E-2"/>
    <s v="1/20/2021"/>
    <n v="1224.5"/>
    <n v="1224.5"/>
    <n v="1202"/>
    <n v="1224.5"/>
    <n v="-0.18144499178981938"/>
    <s v="1/21/2021"/>
    <n v="1255.5"/>
    <n v="1255.5"/>
    <n v="1237"/>
    <n v="1242"/>
    <n v="-0.2348111658456486"/>
  </r>
  <r>
    <n v="1"/>
    <s v="PGHN SW Equity"/>
    <n v="1"/>
    <s v="SW"/>
    <x v="8"/>
    <x v="9"/>
    <n v="20.75"/>
    <s v="QR+"/>
    <x v="0"/>
    <n v="2"/>
    <n v="41.5"/>
    <n v="3100"/>
    <n v="75"/>
    <n v="75"/>
    <n v="1035"/>
    <n v="993.5"/>
    <n v="1050"/>
    <s v="15-01-2021"/>
    <s v="19-01-2021"/>
    <n v="4"/>
    <n v="0.36"/>
    <n v="1125"/>
    <s v="CHF"/>
    <n v="1"/>
    <n v="0.62903225806451613"/>
    <s v="1/18/2021"/>
    <n v="1063"/>
    <n v="1063"/>
    <n v="1061"/>
    <n v="1052.5"/>
    <n v="0.42338709677419356"/>
    <s v="1/19/2021"/>
    <n v="1065"/>
    <n v="1065"/>
    <n v="1063"/>
    <n v="1050"/>
    <n v="0.36290322580645162"/>
    <s v="1/20/2021"/>
    <n v="1070.5"/>
    <n v="1070.5"/>
    <n v="1052.5"/>
    <n v="1065"/>
    <n v="0.72580645161290325"/>
    <s v="1/21/2021"/>
    <n v="1087.5"/>
    <n v="1087.5"/>
    <n v="1071"/>
    <n v="1082.5"/>
    <n v="1.1491935483870968"/>
  </r>
  <r>
    <n v="1"/>
    <s v="RNO FP Equity"/>
    <n v="1"/>
    <s v="FP"/>
    <x v="9"/>
    <x v="10"/>
    <n v="1.3580000000000001"/>
    <s v="QR-"/>
    <x v="1"/>
    <n v="2"/>
    <n v="2.72"/>
    <n v="2881"/>
    <n v="1061"/>
    <n v="1061"/>
    <n v="35.35"/>
    <n v="38.07"/>
    <n v="34.18"/>
    <s v="14-01-2021"/>
    <s v="19-01-2021"/>
    <n v="5"/>
    <n v="0.43"/>
    <n v="1246.67"/>
    <s v="EUR"/>
    <n v="1"/>
    <n v="0.20255119750086931"/>
    <s v="1/15/2021"/>
    <n v="35.15"/>
    <n v="35.15"/>
    <n v="34.799999999999997"/>
    <n v="34.07"/>
    <n v="0.47139187782020175"/>
    <s v="1/18/2021"/>
    <n v="34.814999999999998"/>
    <n v="34.814999999999998"/>
    <n v="33.729999999999997"/>
    <n v="34.630000000000003"/>
    <n v="0.26515793127386283"/>
    <s v="1/19/2021"/>
    <n v="35.159999999999997"/>
    <n v="35.159999999999997"/>
    <n v="34.979999999999997"/>
    <n v="34.18"/>
    <n v="0.43088163832002835"/>
    <s v="1/20/2021"/>
    <n v="35.215000000000003"/>
    <n v="35.215000000000003"/>
    <n v="34.32"/>
    <n v="34.814999999999998"/>
    <n v="0.19702707393266364"/>
  </r>
  <r>
    <n v="1"/>
    <s v="CFR SW Equity"/>
    <n v="1"/>
    <s v="SW"/>
    <x v="8"/>
    <x v="9"/>
    <n v="2.278"/>
    <m/>
    <x v="1"/>
    <n v="2"/>
    <n v="4.5599999999999996"/>
    <n v="3107"/>
    <n v="682"/>
    <n v="682"/>
    <n v="86.04"/>
    <n v="90.6"/>
    <n v="85.6"/>
    <s v="20-01-2021"/>
    <s v="20-01-2021"/>
    <n v="0"/>
    <n v="0.1"/>
    <n v="300.08"/>
    <s v="CHF"/>
    <n v="1"/>
    <n v="-6.5851303508206643E-2"/>
    <s v="1/21/2021"/>
    <n v="86.74"/>
    <n v="86.74"/>
    <n v="86.34"/>
    <n v="85.44"/>
    <n v="0.13170260701641642"/>
    <s v="1/22/2021"/>
    <n v="85.92"/>
    <n v="85.92"/>
    <n v="85"/>
    <n v="85.46"/>
    <n v="0.12731252011587013"/>
    <s v="1/25/2021"/>
    <n v="85.66"/>
    <n v="85.66"/>
    <n v="85.11"/>
    <n v="82.86"/>
    <n v="0.69802381718699869"/>
    <s v="1/26/2021"/>
    <n v="84.22"/>
    <n v="84.22"/>
    <n v="82.76"/>
    <n v="83.72"/>
    <n v="0.5092500804634712"/>
  </r>
  <r>
    <n v="1"/>
    <s v="A2A IM Equity"/>
    <n v="1"/>
    <s v="IM"/>
    <x v="10"/>
    <x v="11"/>
    <n v="3.1800000000000002E-2"/>
    <s v="AH+"/>
    <x v="0"/>
    <n v="1.25"/>
    <n v="0.04"/>
    <n v="2887"/>
    <n v="72625"/>
    <n v="72625"/>
    <n v="1.39"/>
    <n v="1.35"/>
    <n v="1.38"/>
    <s v="21-01-2021"/>
    <s v="21-01-2021"/>
    <n v="0"/>
    <n v="-0.21"/>
    <n v="-617.30999999999995"/>
    <s v="EUR"/>
    <n v="0"/>
    <n v="-0.32702632490474287"/>
    <s v="1/22/2021"/>
    <n v="1.379"/>
    <n v="1.379"/>
    <n v="1.377"/>
    <n v="1.3465"/>
    <n v="-1.094280394873568"/>
    <s v="1/25/2021"/>
    <n v="1.363"/>
    <n v="1.363"/>
    <n v="1.3594999999999999"/>
    <n v="1.3425"/>
    <n v="-1.1949038794596436"/>
    <s v="1/26/2021"/>
    <n v="1.3634999999999999"/>
    <n v="1.3634999999999999"/>
    <n v="1.34"/>
    <n v="1.3625"/>
    <n v="-0.69178645652926563"/>
    <s v="1/27/2021"/>
    <n v="1.379"/>
    <n v="1.379"/>
    <n v="1.367"/>
    <n v="1.3554999999999999"/>
    <n v="-0.86787755455490068"/>
  </r>
  <r>
    <n v="1"/>
    <s v="BOSS GY Equity"/>
    <n v="1"/>
    <s v="GY"/>
    <x v="5"/>
    <x v="6"/>
    <n v="0.92800000000000005"/>
    <s v="AH+, XR+"/>
    <x v="0"/>
    <n v="1"/>
    <n v="0.93"/>
    <n v="2882"/>
    <n v="3106"/>
    <n v="3106"/>
    <n v="27.5"/>
    <n v="26.57"/>
    <n v="27.77"/>
    <s v="20-01-2021"/>
    <s v="21-01-2021"/>
    <n v="1"/>
    <n v="0.28999999999999998"/>
    <n v="838.62"/>
    <s v="EUR"/>
    <n v="1"/>
    <n v="1.0777238029146425"/>
    <s v="1/21/2021"/>
    <n v="28.8"/>
    <n v="28.8"/>
    <n v="28.5"/>
    <n v="27.77"/>
    <n v="0.29098542678695305"/>
    <s v="1/22/2021"/>
    <n v="27.85"/>
    <n v="27.85"/>
    <n v="27.7"/>
    <n v="27.75"/>
    <n v="0.26943095072866063"/>
    <s v="1/25/2021"/>
    <n v="28.16"/>
    <n v="28.16"/>
    <n v="28"/>
    <n v="27.26"/>
    <n v="-0.25865371269951254"/>
    <s v="1/26/2021"/>
    <n v="29.08"/>
    <n v="29.08"/>
    <n v="27.2"/>
    <n v="28.64"/>
    <n v="1.2286051353226932"/>
  </r>
  <r>
    <n v="1"/>
    <s v="DPW GY Equity"/>
    <n v="1"/>
    <s v="GY"/>
    <x v="5"/>
    <x v="6"/>
    <n v="0.91900000000000004"/>
    <s v="reduced"/>
    <x v="0"/>
    <n v="6"/>
    <n v="5.51"/>
    <n v="2865"/>
    <n v="520"/>
    <n v="400"/>
    <n v="42.05"/>
    <n v="36.54"/>
    <n v="43.15"/>
    <s v="13-01-2021"/>
    <s v="21-01-2021"/>
    <n v="8"/>
    <n v="0.15"/>
    <n v="440"/>
    <s v="EUR"/>
    <n v="1"/>
    <n v="5.7242582897033677E-2"/>
    <s v="1/14/2021"/>
    <n v="43.64"/>
    <n v="43.64"/>
    <n v="42.46"/>
    <n v="43.6"/>
    <n v="0.21640488656195522"/>
    <s v="1/15/2021"/>
    <n v="43.52"/>
    <n v="43.52"/>
    <n v="43.48"/>
    <n v="42.7"/>
    <n v="9.0750436300175319E-2"/>
    <s v="1/18/2021"/>
    <n v="43.67"/>
    <n v="43.67"/>
    <n v="42.44"/>
    <n v="43.31"/>
    <n v="0.17591623036649287"/>
    <s v="1/19/2021"/>
    <n v="43.57"/>
    <n v="43.57"/>
    <n v="43.49"/>
    <n v="42.91"/>
    <n v="0.12006980802792314"/>
  </r>
  <r>
    <n v="1"/>
    <s v="FORN SW Equity"/>
    <n v="1"/>
    <s v="SW"/>
    <x v="8"/>
    <x v="9"/>
    <n v="30.2"/>
    <s v="QR+"/>
    <x v="0"/>
    <n v="3"/>
    <n v="90.6"/>
    <n v="3121"/>
    <n v="34"/>
    <n v="34"/>
    <n v="1554"/>
    <n v="1463.4"/>
    <n v="1576"/>
    <s v="18-01-2021"/>
    <s v="21-01-2021"/>
    <n v="3"/>
    <n v="0.24"/>
    <n v="748"/>
    <s v="CHF"/>
    <n v="1"/>
    <n v="0.58827298942646589"/>
    <s v="1/19/2021"/>
    <n v="1608"/>
    <n v="1608"/>
    <n v="1608"/>
    <n v="1572"/>
    <n v="0.19609099647548864"/>
    <s v="1/20/2021"/>
    <n v="1588"/>
    <n v="1588"/>
    <n v="1578"/>
    <n v="1576"/>
    <n v="0.23966677347004164"/>
    <s v="1/21/2021"/>
    <n v="1612"/>
    <n v="1612"/>
    <n v="1584"/>
    <n v="1592"/>
    <n v="0.41396988144825375"/>
    <s v="1/22/2021"/>
    <n v="1598"/>
    <n v="1598"/>
    <n v="1594"/>
    <n v="1580"/>
    <n v="0.28324255046459468"/>
  </r>
  <r>
    <n v="1"/>
    <s v="ONTEX BB Equity"/>
    <n v="1"/>
    <s v="BB"/>
    <x v="14"/>
    <x v="15"/>
    <n v="0.255"/>
    <s v="reduce"/>
    <x v="1"/>
    <n v="3"/>
    <n v="0.77"/>
    <n v="2887"/>
    <n v="3774"/>
    <n v="3774"/>
    <n v="10.32"/>
    <n v="11.09"/>
    <n v="9.66"/>
    <s v="21-01-2021"/>
    <s v="21-01-2021"/>
    <n v="0"/>
    <n v="0.86"/>
    <n v="2490.84"/>
    <s v="EUR"/>
    <n v="1"/>
    <n v="1.0588638725320407"/>
    <s v="1/22/2021"/>
    <n v="9.5549999999999997"/>
    <n v="9.5549999999999997"/>
    <n v="9.51"/>
    <n v="9.27"/>
    <n v="1.3726013162452382"/>
    <s v="1/25/2021"/>
    <n v="9.3699999999999992"/>
    <n v="9.3699999999999992"/>
    <n v="9.3149999999999995"/>
    <n v="9.2449999999999992"/>
    <n v="1.4052822999653634"/>
    <s v="1/26/2021"/>
    <n v="9.5"/>
    <n v="9.5"/>
    <n v="9.3049999999999997"/>
    <n v="9.27"/>
    <n v="1.3726013162452382"/>
    <s v="1/27/2021"/>
    <n v="9.8049999999999997"/>
    <n v="9.8049999999999997"/>
    <n v="9.3000000000000007"/>
    <n v="9.36"/>
    <n v="1.2549497748527894"/>
  </r>
  <r>
    <n v="1"/>
    <s v="RIO LN Equity"/>
    <n v="1"/>
    <s v="LN"/>
    <x v="6"/>
    <x v="7"/>
    <n v="187.6"/>
    <s v="sales"/>
    <x v="0"/>
    <n v="3"/>
    <n v="562.79999999999995"/>
    <n v="257683"/>
    <n v="458"/>
    <n v="458"/>
    <n v="6024"/>
    <n v="5461.2"/>
    <n v="5924"/>
    <s v="19-01-2021"/>
    <s v="21-01-2021"/>
    <n v="2"/>
    <n v="-0.18"/>
    <n v="-45800"/>
    <s v="GBp"/>
    <n v="0"/>
    <n v="-0.11375216836190202"/>
    <s v="1/20/2021"/>
    <n v="6047"/>
    <n v="6047"/>
    <n v="5960"/>
    <n v="6034"/>
    <n v="1.7773776306547192E-2"/>
    <s v="1/21/2021"/>
    <n v="6075"/>
    <n v="6075"/>
    <n v="6070"/>
    <n v="5924"/>
    <n v="-0.17773776306547193"/>
    <s v="1/22/2021"/>
    <n v="5907"/>
    <n v="5907"/>
    <n v="5901"/>
    <n v="5876"/>
    <n v="-0.26305188933689844"/>
    <s v="1/25/2021"/>
    <n v="5982"/>
    <n v="5982"/>
    <n v="5917"/>
    <n v="5877"/>
    <n v="-0.26127451170624372"/>
  </r>
  <r>
    <n v="1"/>
    <s v="SZG GY Equity"/>
    <n v="1"/>
    <s v="GY"/>
    <x v="5"/>
    <x v="6"/>
    <n v="0.91700000000000004"/>
    <s v="BR--(CS)"/>
    <x v="1"/>
    <n v="2"/>
    <n v="1.83"/>
    <n v="2898"/>
    <n v="1580"/>
    <n v="1580"/>
    <n v="21.06"/>
    <n v="22.89"/>
    <n v="23.1"/>
    <s v="18-01-2021"/>
    <s v="21-01-2021"/>
    <n v="3"/>
    <n v="-1.1100000000000001"/>
    <n v="-3223.2"/>
    <s v="EUR"/>
    <n v="0"/>
    <n v="-0.25079365079365123"/>
    <s v="1/19/2021"/>
    <n v="22"/>
    <n v="22"/>
    <n v="21.52"/>
    <n v="21.37"/>
    <n v="-0.1690131124913746"/>
    <s v="1/20/2021"/>
    <n v="21.93"/>
    <n v="21.93"/>
    <n v="21.32"/>
    <n v="21.29"/>
    <n v="-0.12539682539682562"/>
    <s v="1/21/2021"/>
    <n v="22.53"/>
    <n v="22.53"/>
    <n v="21.41"/>
    <n v="22.08"/>
    <n v="-0.55610766045548632"/>
    <s v="1/22/2021"/>
    <n v="23.23"/>
    <n v="23.23"/>
    <n v="22.45"/>
    <n v="21.87"/>
    <n v="-0.44161490683229937"/>
  </r>
  <r>
    <n v="1"/>
    <s v="BAS GY Equity"/>
    <n v="1"/>
    <s v="GY"/>
    <x v="5"/>
    <x v="6"/>
    <n v="1.59"/>
    <s v="QR+"/>
    <x v="0"/>
    <n v="2"/>
    <n v="3.18"/>
    <n v="2882"/>
    <n v="906"/>
    <n v="906"/>
    <n v="67.3"/>
    <n v="64.12"/>
    <n v="66.28"/>
    <s v="20-01-2021"/>
    <s v="22-01-2021"/>
    <n v="2"/>
    <n v="-0.32"/>
    <n v="-924.12"/>
    <s v="EUR"/>
    <n v="0"/>
    <n v="0.14146426092991066"/>
    <s v="1/21/2021"/>
    <n v="68.08"/>
    <n v="68.08"/>
    <n v="67.75"/>
    <n v="67.33"/>
    <n v="9.4309507286610104E-3"/>
    <s v="1/22/2021"/>
    <n v="66.72"/>
    <n v="66.72"/>
    <n v="66.7"/>
    <n v="66.28"/>
    <n v="-0.32065232477446093"/>
    <s v="1/25/2021"/>
    <n v="67.040000000000006"/>
    <n v="67.040000000000006"/>
    <n v="66.67"/>
    <n v="64.53"/>
    <n v="-0.87079111727966563"/>
    <s v="1/26/2021"/>
    <n v="65.89"/>
    <n v="65.89"/>
    <n v="64.650000000000006"/>
    <n v="65.239999999999995"/>
    <n v="-0.64759195003469883"/>
  </r>
  <r>
    <n v="1"/>
    <s v="DLG GY Equity"/>
    <n v="1"/>
    <s v="GY"/>
    <x v="5"/>
    <x v="6"/>
    <n v="1.458"/>
    <s v="QR+"/>
    <x v="0"/>
    <n v="2"/>
    <n v="2.92"/>
    <n v="2448"/>
    <n v="839"/>
    <n v="839"/>
    <n v="46.5"/>
    <n v="43.58"/>
    <n v="53.34"/>
    <s v="05-01-2021"/>
    <s v="22-01-2021"/>
    <n v="17"/>
    <n v="2.34"/>
    <n v="5738.76"/>
    <s v="EUR"/>
    <n v="1"/>
    <n v="9.5964052287582091E-2"/>
    <s v="1/6/2021"/>
    <n v="46.98"/>
    <n v="46.98"/>
    <n v="46.78"/>
    <n v="46.08"/>
    <n v="-0.14394607843137314"/>
    <s v="1/7/2021"/>
    <n v="46.1"/>
    <n v="46.1"/>
    <n v="46"/>
    <n v="45.7"/>
    <n v="-0.27418300653594674"/>
    <s v="1/8/2021"/>
    <n v="47.7"/>
    <n v="47.7"/>
    <n v="47.7"/>
    <n v="46.38"/>
    <n v="-4.1127450980391278E-2"/>
    <s v="1/11/2021"/>
    <n v="46.6"/>
    <n v="46.6"/>
    <n v="46.27"/>
    <n v="46.16"/>
    <n v="-0.11652777777777894"/>
  </r>
  <r>
    <n v="1"/>
    <s v="GFG GY Equity"/>
    <n v="1"/>
    <s v="GY"/>
    <x v="5"/>
    <x v="6"/>
    <n v="0.44340000000000002"/>
    <s v="BR+(GS)"/>
    <x v="0"/>
    <n v="2"/>
    <n v="0.89"/>
    <n v="2882"/>
    <n v="3250"/>
    <n v="3250"/>
    <n v="12.5"/>
    <n v="11.61"/>
    <n v="12.88"/>
    <s v="20-01-2021"/>
    <s v="22-01-2021"/>
    <n v="2"/>
    <n v="0.43"/>
    <n v="1241.5"/>
    <s v="EUR"/>
    <n v="1"/>
    <n v="0.2255378209576675"/>
    <s v="1/21/2021"/>
    <n v="12.786"/>
    <n v="12.786"/>
    <n v="12.7"/>
    <n v="12.536"/>
    <n v="4.0596807772379825E-2"/>
    <s v="1/22/2021"/>
    <n v="12.926"/>
    <n v="12.926"/>
    <n v="12.55"/>
    <n v="12.882"/>
    <n v="0.43077723802914603"/>
    <s v="1/25/2021"/>
    <n v="12.914"/>
    <n v="12.914"/>
    <n v="12.907999999999999"/>
    <n v="12.2"/>
    <n v="-0.33830673143650319"/>
    <s v="1/26/2021"/>
    <n v="12.39"/>
    <n v="12.39"/>
    <n v="12.2"/>
    <n v="11.724"/>
    <n v="-0.87508674531575281"/>
  </r>
  <r>
    <n v="1"/>
    <s v="LOGN SW Equity"/>
    <n v="1"/>
    <s v="SW"/>
    <x v="8"/>
    <x v="9"/>
    <n v="4.1580000000000004"/>
    <s v="QR+"/>
    <x v="0"/>
    <n v="2"/>
    <n v="8.32"/>
    <n v="3107"/>
    <n v="374"/>
    <n v="374"/>
    <n v="92.47"/>
    <n v="84.15"/>
    <n v="91.94"/>
    <s v="20-01-2021"/>
    <s v="22-01-2021"/>
    <n v="2"/>
    <n v="-0.06"/>
    <n v="-197.51"/>
    <s v="CHF"/>
    <n v="0"/>
    <n v="-0.29732217573221742"/>
    <s v="1/21/2021"/>
    <n v="92.5"/>
    <n v="92.5"/>
    <n v="90"/>
    <n v="91.86"/>
    <n v="-7.3427743804312773E-2"/>
    <s v="1/22/2021"/>
    <n v="93.24"/>
    <n v="93.24"/>
    <n v="92.6"/>
    <n v="91.94"/>
    <n v="-6.37978757644031E-2"/>
    <s v="1/25/2021"/>
    <n v="94.82"/>
    <n v="94.82"/>
    <n v="93.5"/>
    <n v="92.4"/>
    <n v="-8.4261345349203251E-3"/>
    <s v="1/26/2021"/>
    <n v="92.72"/>
    <n v="92.72"/>
    <n v="92.1"/>
    <n v="90.9"/>
    <n v="-0.18898616028323059"/>
  </r>
  <r>
    <n v="1"/>
    <s v="MC FP Equity"/>
    <n v="1"/>
    <s v="FP"/>
    <x v="9"/>
    <x v="10"/>
    <n v="11.15"/>
    <s v="XR+"/>
    <x v="0"/>
    <n v="1.5"/>
    <n v="16.73"/>
    <n v="2882"/>
    <n v="172"/>
    <n v="172"/>
    <n v="492.54"/>
    <n v="475.82"/>
    <n v="511.5"/>
    <s v="20-01-2021"/>
    <s v="22-01-2021"/>
    <n v="2"/>
    <n v="1.1299999999999999"/>
    <n v="3261.12"/>
    <s v="EUR"/>
    <n v="1"/>
    <n v="1.0957390700902125"/>
    <s v="1/21/2021"/>
    <n v="512.29999999999995"/>
    <n v="512.29999999999995"/>
    <n v="510.9"/>
    <n v="507.6"/>
    <n v="0.89879250520471921"/>
    <s v="1/22/2021"/>
    <n v="512.1"/>
    <n v="512.1"/>
    <n v="507"/>
    <n v="511.5"/>
    <n v="1.1315475364330314"/>
    <s v="1/25/2021"/>
    <n v="514.5"/>
    <n v="514.5"/>
    <n v="513.29999999999995"/>
    <n v="501.9"/>
    <n v="0.55861207494795018"/>
    <s v="1/26/2021"/>
    <n v="513.5"/>
    <n v="513.5"/>
    <n v="500.5"/>
    <n v="508"/>
    <n v="0.92266481609992934"/>
  </r>
  <r>
    <n v="1"/>
    <s v="PSM GY Equity"/>
    <n v="1"/>
    <s v="GY"/>
    <x v="5"/>
    <x v="6"/>
    <n v="0.39450000000000002"/>
    <s v="BR-(BOA)"/>
    <x v="1"/>
    <n v="2"/>
    <n v="0.79"/>
    <n v="2882"/>
    <n v="3653"/>
    <n v="3653"/>
    <n v="13.39"/>
    <n v="14.18"/>
    <n v="14.27"/>
    <s v="20-01-2021"/>
    <s v="22-01-2021"/>
    <n v="2"/>
    <n v="-1.1100000000000001"/>
    <n v="-3194.18"/>
    <s v="EUR"/>
    <n v="0"/>
    <n v="-0.15844031922276197"/>
    <s v="1/21/2021"/>
    <n v="14.05"/>
    <n v="14.05"/>
    <n v="13.515000000000001"/>
    <n v="13.76"/>
    <n v="-0.46898334489937443"/>
    <s v="1/22/2021"/>
    <n v="14.565"/>
    <n v="14.565"/>
    <n v="14.02"/>
    <n v="14.4"/>
    <n v="-1.2801977793199164"/>
    <s v="1/25/2021"/>
    <n v="14.595000000000001"/>
    <n v="14.595000000000001"/>
    <n v="14.55"/>
    <n v="13.78"/>
    <n v="-0.49433379597501581"/>
    <s v="1/26/2021"/>
    <n v="14.265000000000001"/>
    <n v="14.265000000000001"/>
    <n v="13.85"/>
    <n v="14.2"/>
    <n v="-1.026693268563496"/>
  </r>
  <r>
    <n v="1"/>
    <s v="SAE GY Equity"/>
    <n v="1"/>
    <s v="GY"/>
    <x v="5"/>
    <x v="6"/>
    <n v="9.1199999999999992"/>
    <s v="XR+"/>
    <x v="0"/>
    <n v="1.3"/>
    <n v="11.86"/>
    <n v="2887"/>
    <n v="243"/>
    <n v="243"/>
    <n v="186"/>
    <n v="174.14"/>
    <n v="196.4"/>
    <s v="21-01-2021"/>
    <s v="22-01-2021"/>
    <n v="1"/>
    <n v="0.88"/>
    <n v="2527.1999999999998"/>
    <s v="EUR"/>
    <n v="1"/>
    <n v="0.65652926913751397"/>
    <s v="1/22/2021"/>
    <n v="196.8"/>
    <n v="196.8"/>
    <n v="193.8"/>
    <n v="196.4"/>
    <n v="0.87537235885001774"/>
    <s v="1/25/2021"/>
    <n v="203"/>
    <n v="203"/>
    <n v="195.6"/>
    <n v="200"/>
    <n v="1.1783858676827157"/>
    <s v="1/26/2021"/>
    <n v="204.5"/>
    <n v="204.5"/>
    <n v="199.4"/>
    <n v="202"/>
    <n v="1.3467267059231036"/>
    <s v="1/27/2021"/>
    <n v="203"/>
    <n v="203"/>
    <n v="201"/>
    <n v="187"/>
    <n v="8.4170419120193976E-2"/>
  </r>
  <r>
    <n v="1"/>
    <s v="SGE LN Equity"/>
    <n v="1"/>
    <s v="LN"/>
    <x v="6"/>
    <x v="7"/>
    <n v="15.42"/>
    <s v="QR+"/>
    <x v="0"/>
    <n v="2"/>
    <n v="30.84"/>
    <n v="257683"/>
    <n v="8355"/>
    <n v="8355"/>
    <n v="603.66"/>
    <n v="572.82000000000005"/>
    <n v="607"/>
    <s v="21-01-2021"/>
    <s v="22-01-2021"/>
    <n v="1"/>
    <n v="0.11"/>
    <n v="27905.7"/>
    <s v="GBp"/>
    <n v="1"/>
    <n v="-5.3823108237639791E-2"/>
    <s v="1/22/2021"/>
    <n v="610.20000000000005"/>
    <n v="610.20000000000005"/>
    <n v="602"/>
    <n v="607"/>
    <n v="0.10829468765886871"/>
    <s v="1/25/2021"/>
    <n v="624.20000000000005"/>
    <n v="624.20000000000005"/>
    <n v="620.79999999999995"/>
    <n v="610.79999999999995"/>
    <n v="0.23150421254021369"/>
    <s v="1/26/2021"/>
    <n v="614.79999999999995"/>
    <n v="614.79999999999995"/>
    <n v="612.20000000000005"/>
    <n v="610.4"/>
    <n v="0.21853478886849376"/>
    <s v="1/27/2021"/>
    <n v="620.6"/>
    <n v="620.6"/>
    <n v="613.79999999999995"/>
    <n v="618.6"/>
    <n v="0.48440797413876918"/>
  </r>
  <r>
    <n v="1"/>
    <s v="SLR SM Equity"/>
    <n v="1"/>
    <s v="SM"/>
    <x v="15"/>
    <x v="16"/>
    <n v="1.8120000000000001"/>
    <s v="BR--(SG)"/>
    <x v="1"/>
    <n v="1"/>
    <n v="1.81"/>
    <n v="2887"/>
    <n v="1593"/>
    <n v="1593"/>
    <n v="25.68"/>
    <n v="27.49"/>
    <n v="26.3"/>
    <s v="22-01-2021"/>
    <s v="22-01-2021"/>
    <n v="0"/>
    <n v="-0.34"/>
    <n v="-987.66"/>
    <s v="EUR"/>
    <n v="0"/>
    <n v="-0.32003463803256077"/>
    <s v="1/25/2021"/>
    <n v="26.8"/>
    <n v="26.8"/>
    <n v="26.26"/>
    <n v="25.2"/>
    <n v="0.26485625216487729"/>
    <s v="1/26/2021"/>
    <n v="25.62"/>
    <n v="25.62"/>
    <n v="25.02"/>
    <n v="23.3"/>
    <n v="1.3132455836508481"/>
    <s v="1/27/2021"/>
    <n v="23.42"/>
    <n v="23.42"/>
    <n v="23.3"/>
    <n v="20.78"/>
    <n v="2.7037409075164525"/>
    <s v="1/28/2021"/>
    <n v="22.26"/>
    <n v="22.26"/>
    <n v="20.16"/>
    <n v="21.5"/>
    <n v="2.3064565292691372"/>
  </r>
  <r>
    <n v="1"/>
    <s v="SY1 GY Equity"/>
    <n v="1"/>
    <s v="GY"/>
    <x v="5"/>
    <x v="6"/>
    <n v="2.2000000000000002"/>
    <s v="BR--(MS, SG)"/>
    <x v="1"/>
    <n v="2"/>
    <n v="4.4000000000000004"/>
    <n v="2898"/>
    <n v="659"/>
    <n v="659"/>
    <n v="98.58"/>
    <n v="102.98"/>
    <n v="101.15"/>
    <s v="18-01-2021"/>
    <s v="22-01-2021"/>
    <n v="4"/>
    <n v="-0.57999999999999996"/>
    <n v="-1693.63"/>
    <s v="EUR"/>
    <n v="0"/>
    <n v="-0.41386473429951859"/>
    <s v="1/19/2021"/>
    <n v="101.65"/>
    <n v="101.65"/>
    <n v="100.4"/>
    <n v="101"/>
    <n v="-0.55030365769496248"/>
    <s v="1/20/2021"/>
    <n v="101.75"/>
    <n v="101.75"/>
    <n v="100.9"/>
    <n v="100.3"/>
    <n v="-0.39112491373360914"/>
    <s v="1/21/2021"/>
    <n v="101.45"/>
    <n v="101.45"/>
    <n v="100.6"/>
    <n v="101.3"/>
    <n v="-0.61852311939268434"/>
    <s v="1/22/2021"/>
    <n v="101.15"/>
    <n v="101.15"/>
    <n v="100.95"/>
    <n v="101.15"/>
    <n v="-0.58441338854382496"/>
  </r>
  <r>
    <n v="1"/>
    <s v="NEL NO Equity"/>
    <n v="1"/>
    <s v="NO"/>
    <x v="13"/>
    <x v="14"/>
    <n v="2.0920000000000001"/>
    <s v="BR+(citi)"/>
    <x v="0"/>
    <n v="1"/>
    <n v="2.09"/>
    <n v="29636"/>
    <n v="14166"/>
    <n v="14166"/>
    <n v="32.700000000000003"/>
    <n v="30.61"/>
    <n v="33.1"/>
    <s v="22-01-2021"/>
    <s v="26-01-2021"/>
    <n v="4"/>
    <n v="0.19"/>
    <n v="5666.4"/>
    <s v="NOK"/>
    <n v="1"/>
    <n v="0.43975975165339193"/>
    <s v="1/25/2021"/>
    <n v="33.869999999999997"/>
    <n v="33.869999999999997"/>
    <n v="33.619999999999997"/>
    <n v="33.76"/>
    <n v="0.50667971386151744"/>
    <s v="1/26/2021"/>
    <n v="34.03"/>
    <n v="34.03"/>
    <n v="33.1"/>
    <n v="33.75"/>
    <n v="0.50189971656093801"/>
    <s v="1/27/2021"/>
    <n v="34.96"/>
    <n v="34.96"/>
    <n v="33.86"/>
    <n v="31.06"/>
    <n v="-0.78391955729518359"/>
    <s v="1/28/2021"/>
    <n v="31.54"/>
    <n v="31.54"/>
    <n v="30.9"/>
    <n v="31.2"/>
    <n v="-0.71699959508705802"/>
  </r>
  <r>
    <n v="1"/>
    <s v="EVT GY Equity"/>
    <n v="1"/>
    <s v="GY"/>
    <x v="5"/>
    <x v="6"/>
    <n v="1.89"/>
    <s v="AH-"/>
    <x v="1"/>
    <n v="4"/>
    <n v="7.56"/>
    <n v="2875"/>
    <n v="380"/>
    <n v="380"/>
    <n v="39.200000000000003"/>
    <n v="46.76"/>
    <n v="36.42"/>
    <s v="27-01-2021"/>
    <s v="27-01-2021"/>
    <n v="0"/>
    <n v="0.37"/>
    <n v="1058"/>
    <s v="EUR"/>
    <n v="1"/>
    <n v="0.79436521739130506"/>
    <s v="1/28/2021"/>
    <n v="37.72"/>
    <n v="37.72"/>
    <n v="33.19"/>
    <n v="37.07"/>
    <n v="0.28153043478260903"/>
    <s v="1/29/2021"/>
    <n v="35.81"/>
    <n v="35.81"/>
    <n v="35"/>
    <n v="32.5"/>
    <n v="0.88556521739130467"/>
    <s v="2/1/2021"/>
    <n v="34.18"/>
    <n v="34.18"/>
    <n v="32.21"/>
    <n v="32.89"/>
    <n v="0.83401739130434815"/>
    <s v="2/2/2021"/>
    <n v="33.9"/>
    <n v="33.9"/>
    <n v="32.61"/>
    <n v="32.1"/>
    <n v="0.93843478260869584"/>
  </r>
  <r>
    <n v="1"/>
    <s v="EVT GY Equity"/>
    <n v="1"/>
    <s v="GY"/>
    <x v="5"/>
    <x v="6"/>
    <n v="1.89"/>
    <m/>
    <x v="0"/>
    <n v="2"/>
    <n v="3.78"/>
    <n v="2880"/>
    <n v="762"/>
    <n v="1023"/>
    <n v="34.92"/>
    <n v="31.14"/>
    <n v="35.020000000000003"/>
    <s v="27-01-2021"/>
    <s v="27-01-2021"/>
    <n v="0"/>
    <n v="0.04"/>
    <n v="102.3"/>
    <s v="EUR"/>
    <n v="1"/>
    <n v="-0.61451041666666806"/>
    <s v="1/28/2021"/>
    <n v="37.72"/>
    <n v="37.72"/>
    <n v="33.19"/>
    <n v="37.07"/>
    <n v="0.76369791666666609"/>
    <s v="1/29/2021"/>
    <n v="35.81"/>
    <n v="35.81"/>
    <n v="35"/>
    <n v="32.5"/>
    <n v="-0.85960416666666728"/>
    <s v="2/1/2021"/>
    <n v="34.18"/>
    <n v="34.18"/>
    <n v="32.21"/>
    <n v="32.89"/>
    <n v="-0.72107291666666695"/>
    <s v="2/2/2021"/>
    <n v="33.9"/>
    <n v="33.9"/>
    <n v="32.61"/>
    <n v="32.1"/>
    <n v="-1.0016875000000001"/>
  </r>
  <r>
    <n v="1"/>
    <s v="SOW GY Equity"/>
    <n v="1"/>
    <s v="GY"/>
    <x v="5"/>
    <x v="6"/>
    <n v="0.67"/>
    <s v="QR-"/>
    <x v="1"/>
    <n v="2"/>
    <n v="1.34"/>
    <n v="2880"/>
    <n v="2149"/>
    <n v="2149"/>
    <n v="33.54"/>
    <n v="34.880000000000003"/>
    <n v="35.89"/>
    <s v="27-01-2021"/>
    <s v="27-01-2021"/>
    <n v="0"/>
    <n v="-1.75"/>
    <n v="-5050.1499999999996"/>
    <s v="EUR"/>
    <n v="0"/>
    <n v="-1.5371319444444462"/>
    <s v="1/28/2021"/>
    <n v="35.700000000000003"/>
    <n v="35.700000000000003"/>
    <n v="35.6"/>
    <n v="34.6"/>
    <n v="-0.79095138888889061"/>
    <s v="1/29/2021"/>
    <n v="34.72"/>
    <n v="34.72"/>
    <n v="34.24"/>
    <n v="33.46"/>
    <n v="5.9694444444443169E-2"/>
    <s v="2/1/2021"/>
    <n v="35.22"/>
    <n v="35.22"/>
    <n v="33.76"/>
    <n v="34.94"/>
    <n v="-1.0446527777777765"/>
    <s v="2/2/2021"/>
    <n v="36.32"/>
    <n v="36.32"/>
    <n v="35.28"/>
    <n v="36.26"/>
    <n v="-2.0296111111111106"/>
  </r>
  <r>
    <n v="1"/>
    <s v="STM IM Equity"/>
    <n v="1"/>
    <s v="IM"/>
    <x v="10"/>
    <x v="11"/>
    <n v="0.82299999999999995"/>
    <s v="REDUCE"/>
    <x v="0"/>
    <n v="2"/>
    <n v="1.65"/>
    <n v="2875"/>
    <n v="1747"/>
    <n v="1794"/>
    <n v="33.15"/>
    <n v="31.5"/>
    <n v="31.63"/>
    <s v="27-01-2021"/>
    <s v="27-01-2021"/>
    <n v="0"/>
    <n v="-0.95"/>
    <n v="-2733.34"/>
    <s v="EUR"/>
    <n v="0"/>
    <n v="-1.235519999999998"/>
    <s v="1/28/2021"/>
    <n v="33.69"/>
    <n v="33.69"/>
    <n v="31.17"/>
    <n v="33.01"/>
    <n v="-8.7360000000000354E-2"/>
    <s v="1/29/2021"/>
    <n v="33.67"/>
    <n v="33.67"/>
    <n v="33"/>
    <n v="33.270000000000003"/>
    <n v="7.4880000000002833E-2"/>
    <s v="2/1/2021"/>
    <n v="33.99"/>
    <n v="33.99"/>
    <n v="33.619999999999997"/>
    <n v="33.94"/>
    <n v="0.49295999999999945"/>
    <s v="2/2/2021"/>
    <n v="34.47"/>
    <n v="34.47"/>
    <n v="34.15"/>
    <n v="33.93"/>
    <n v="0.48672000000000071"/>
  </r>
  <r>
    <n v="1"/>
    <s v="URW NA Equity"/>
    <n v="1"/>
    <s v="NA"/>
    <x v="11"/>
    <x v="12"/>
    <n v="3.8239999999999998"/>
    <m/>
    <x v="1"/>
    <n v="2"/>
    <n v="7.65"/>
    <n v="2880"/>
    <n v="377"/>
    <n v="377"/>
    <n v="67.489999999999995"/>
    <n v="75.13"/>
    <n v="69.680000000000007"/>
    <s v="27-01-2021"/>
    <s v="27-01-2021"/>
    <n v="0"/>
    <n v="-0.28999999999999998"/>
    <n v="-826.08"/>
    <s v="EUR"/>
    <n v="0"/>
    <n v="-6.6760416666667335E-2"/>
    <s v="1/28/2021"/>
    <n v="72.459999999999994"/>
    <n v="72.459999999999994"/>
    <n v="68"/>
    <n v="70.84"/>
    <n v="-0.43852430555555666"/>
    <s v="1/29/2021"/>
    <n v="70.62"/>
    <n v="70.62"/>
    <n v="68.599999999999994"/>
    <n v="69.5"/>
    <n v="-0.26311458333333398"/>
    <s v="2/1/2021"/>
    <n v="69.180000000000007"/>
    <n v="69.180000000000007"/>
    <n v="68"/>
    <n v="66.5"/>
    <n v="0.12959374999999934"/>
    <s v="2/2/2021"/>
    <n v="67.42"/>
    <n v="67.42"/>
    <n v="66.3"/>
    <n v="65.900000000000006"/>
    <n v="0.20813541666666527"/>
  </r>
  <r>
    <n v="1"/>
    <s v="GJF NO Equity"/>
    <n v="1"/>
    <s v="NO"/>
    <x v="13"/>
    <x v="14"/>
    <n v="2.81"/>
    <s v="QR+"/>
    <x v="0"/>
    <n v="2"/>
    <n v="5.62"/>
    <n v="29636"/>
    <n v="5273"/>
    <n v="5273"/>
    <n v="204"/>
    <n v="198.38"/>
    <n v="195.45"/>
    <s v="22-01-2021"/>
    <s v="28-01-2021"/>
    <n v="6"/>
    <n v="-1.52"/>
    <n v="-45058.84"/>
    <s v="NOK"/>
    <n v="0"/>
    <n v="0.49819138885139896"/>
    <s v="1/25/2021"/>
    <n v="212"/>
    <n v="212"/>
    <n v="206.8"/>
    <n v="204"/>
    <n v="0"/>
    <s v="1/26/2021"/>
    <n v="205.6"/>
    <n v="205.6"/>
    <n v="203"/>
    <n v="203.2"/>
    <n v="-0.14234039681468685"/>
    <s v="1/27/2021"/>
    <n v="202.6"/>
    <n v="202.6"/>
    <n v="201.2"/>
    <n v="197.4"/>
    <n v="-1.1743082737211488"/>
    <s v="1/28/2021"/>
    <n v="201.6"/>
    <n v="201.6"/>
    <n v="197"/>
    <n v="200.4"/>
    <n v="-0.64053178566608082"/>
  </r>
  <r>
    <n v="1"/>
    <s v="NOKIA FH Equity"/>
    <n v="1"/>
    <s v="FH"/>
    <x v="16"/>
    <x v="17"/>
    <n v="0.26600000000000001"/>
    <s v="TA"/>
    <x v="1"/>
    <n v="2"/>
    <n v="0.53"/>
    <n v="2887"/>
    <n v="5427"/>
    <n v="5427"/>
    <n v="4.4000000000000004"/>
    <n v="4.93"/>
    <n v="4.74"/>
    <s v="28-01-2021"/>
    <s v="28-01-2021"/>
    <n v="0"/>
    <n v="-0.65"/>
    <n v="-1870.69"/>
    <s v="EUR"/>
    <n v="0"/>
    <n v="0.87504970557672412"/>
    <s v="1/29/2021"/>
    <n v="4.2460000000000004"/>
    <n v="4.2460000000000004"/>
    <n v="3.9344999999999999"/>
    <n v="3.964"/>
    <n v="0.81959542777970296"/>
    <s v="2/1/2021"/>
    <n v="4.0774999999999997"/>
    <n v="4.0774999999999997"/>
    <n v="3.9"/>
    <n v="3.9495"/>
    <n v="0.84685261517145882"/>
    <s v="2/2/2021"/>
    <n v="4.01"/>
    <n v="4.01"/>
    <n v="3.9495"/>
    <n v="3.74"/>
    <n v="1.2406719778316593"/>
    <s v="2/3/2021"/>
    <n v="3.8769999999999998"/>
    <n v="3.8769999999999998"/>
    <n v="3.7484999999999999"/>
    <n v="3.7869999999999999"/>
    <n v="1.1523210945618299"/>
  </r>
  <r>
    <n v="1"/>
    <s v="ASML NA Equity"/>
    <n v="1"/>
    <s v="NA"/>
    <x v="11"/>
    <x v="12"/>
    <n v="11.315"/>
    <s v="splc+"/>
    <x v="0"/>
    <n v="2"/>
    <n v="22.63"/>
    <n v="2898"/>
    <n v="128"/>
    <n v="128"/>
    <n v="432.5"/>
    <n v="409.87"/>
    <n v="439.45"/>
    <s v="18-01-2021"/>
    <s v="29-01-2021"/>
    <n v="11"/>
    <n v="0.31"/>
    <n v="889.6"/>
    <s v="EUR"/>
    <n v="1"/>
    <n v="0.44830917874396037"/>
    <s v="1/19/2021"/>
    <n v="444.85"/>
    <n v="444.85"/>
    <n v="442.65"/>
    <n v="439.9"/>
    <n v="0.32684610075914322"/>
    <s v="1/20/2021"/>
    <n v="461.3"/>
    <n v="461.3"/>
    <n v="448"/>
    <n v="453.15"/>
    <n v="0.9120772946859893"/>
    <s v="1/21/2021"/>
    <n v="475.15"/>
    <n v="475.15"/>
    <n v="458.6"/>
    <n v="470.55"/>
    <n v="1.6806073153899246"/>
    <s v="1/22/2021"/>
    <n v="468.95"/>
    <n v="468.95"/>
    <n v="464.15"/>
    <n v="462.9"/>
    <n v="1.342719116632159"/>
  </r>
  <r>
    <n v="1"/>
    <s v="ELIOR FP Equity"/>
    <n v="1"/>
    <s v="FP"/>
    <x v="9"/>
    <x v="10"/>
    <n v="0.29899999999999999"/>
    <s v="QR-"/>
    <x v="1"/>
    <n v="2"/>
    <n v="0.6"/>
    <n v="2880"/>
    <n v="4816"/>
    <n v="4816"/>
    <n v="5.53"/>
    <n v="6.13"/>
    <n v="5.21"/>
    <s v="28-01-2021"/>
    <s v="29-01-2021"/>
    <n v="1"/>
    <n v="0.54"/>
    <n v="1565.2"/>
    <s v="EUR"/>
    <n v="1"/>
    <n v="0.58527777777777867"/>
    <s v="1/29/2021"/>
    <n v="5.28"/>
    <n v="5.28"/>
    <n v="5.18"/>
    <n v="5.2050000000000001"/>
    <n v="0.54347222222222258"/>
    <s v="2/1/2021"/>
    <n v="5.24"/>
    <n v="5.24"/>
    <n v="5.24"/>
    <n v="5.1550000000000002"/>
    <n v="0.62708333333333333"/>
    <s v="2/2/2021"/>
    <n v="5.4"/>
    <n v="5.4"/>
    <n v="5.2"/>
    <n v="5.33"/>
    <n v="0.33444444444444471"/>
    <s v="2/3/2021"/>
    <n v="5.44"/>
    <n v="5.44"/>
    <n v="5.38"/>
    <n v="5.31"/>
    <n v="0.36788888888888999"/>
  </r>
  <r>
    <n v="1"/>
    <s v="EVT GY Equity"/>
    <n v="1"/>
    <s v="GY"/>
    <x v="5"/>
    <x v="6"/>
    <n v="1.89"/>
    <s v="TA"/>
    <x v="0"/>
    <n v="2"/>
    <n v="3.78"/>
    <n v="2880"/>
    <n v="762"/>
    <n v="1000"/>
    <n v="34.92"/>
    <n v="31.14"/>
    <n v="32.5"/>
    <s v="27-01-2021"/>
    <s v="29-01-2021"/>
    <n v="2"/>
    <n v="-0.84"/>
    <n v="-2420"/>
    <s v="EUR"/>
    <n v="0"/>
    <n v="-0.60069444444444586"/>
    <s v="1/28/2021"/>
    <n v="37.72"/>
    <n v="37.72"/>
    <n v="33.19"/>
    <n v="37.07"/>
    <n v="0.74652777777777735"/>
    <s v="1/29/2021"/>
    <n v="35.81"/>
    <n v="35.81"/>
    <n v="35"/>
    <n v="32.5"/>
    <n v="-0.84027777777777846"/>
    <s v="2/1/2021"/>
    <n v="34.18"/>
    <n v="34.18"/>
    <n v="32.21"/>
    <n v="32.89"/>
    <n v="-0.70486111111111149"/>
    <s v="2/2/2021"/>
    <n v="33.9"/>
    <n v="33.9"/>
    <n v="32.61"/>
    <n v="32.1"/>
    <n v="-0.97916666666666685"/>
  </r>
  <r>
    <n v="1"/>
    <s v="HDD GY Equity"/>
    <n v="1"/>
    <s v="GY"/>
    <x v="5"/>
    <x v="6"/>
    <n v="9.9400000000000002E-2"/>
    <s v="QR-"/>
    <x v="1"/>
    <n v="2"/>
    <n v="0.2"/>
    <n v="2875"/>
    <n v="14464"/>
    <n v="14464"/>
    <n v="1.2"/>
    <n v="1.4"/>
    <n v="1.31"/>
    <s v="26-01-2021"/>
    <s v="29-01-2021"/>
    <n v="3"/>
    <n v="-0.55000000000000004"/>
    <n v="-1576.58"/>
    <s v="EUR"/>
    <n v="0"/>
    <n v="-0.27167165217391331"/>
    <s v="1/27/2021"/>
    <n v="1.286"/>
    <n v="1.286"/>
    <n v="1.254"/>
    <n v="1.2190000000000001"/>
    <n v="-9.5588173913044125E-2"/>
    <s v="1/28/2021"/>
    <n v="1.3220000000000001"/>
    <n v="1.3220000000000001"/>
    <n v="1.21"/>
    <n v="1.2989999999999999"/>
    <n v="-0.49806469565217382"/>
    <s v="1/29/2021"/>
    <n v="1.333"/>
    <n v="1.333"/>
    <n v="1.278"/>
    <n v="1.3089999999999999"/>
    <n v="-0.5483742608695652"/>
    <s v="2/1/2021"/>
    <n v="1.2989999999999999"/>
    <n v="1.2989999999999999"/>
    <n v="1.2989999999999999"/>
    <n v="1.1299999999999999"/>
    <n v="0.35216695652173946"/>
  </r>
  <r>
    <n v="1"/>
    <s v="INRN SW Equity"/>
    <n v="1"/>
    <s v="SW"/>
    <x v="8"/>
    <x v="9"/>
    <n v="104"/>
    <s v="2dt"/>
    <x v="0"/>
    <n v="1.5"/>
    <n v="156"/>
    <n v="3104"/>
    <n v="20"/>
    <n v="20"/>
    <n v="2820"/>
    <n v="2664"/>
    <n v="2935"/>
    <s v="27-01-2021"/>
    <s v="29-01-2021"/>
    <n v="2"/>
    <n v="0.74"/>
    <n v="2300"/>
    <s v="CHF"/>
    <n v="1"/>
    <n v="0.22551546391752578"/>
    <s v="1/28/2021"/>
    <n v="2950"/>
    <n v="2950"/>
    <n v="2855"/>
    <n v="2905"/>
    <n v="0.54768041237113407"/>
    <s v="1/29/2021"/>
    <n v="2945"/>
    <n v="2945"/>
    <n v="2900"/>
    <n v="2935"/>
    <n v="0.740979381443299"/>
    <s v="2/1/2021"/>
    <n v="2975"/>
    <n v="2975"/>
    <n v="2925"/>
    <n v="2935"/>
    <n v="0.740979381443299"/>
    <s v="2/2/2021"/>
    <n v="3050"/>
    <n v="3050"/>
    <n v="2920"/>
    <n v="3040"/>
    <n v="1.4175257731958764"/>
  </r>
  <r>
    <n v="1"/>
    <s v="KOMN SW Equity"/>
    <n v="1"/>
    <s v="SW"/>
    <x v="8"/>
    <x v="9"/>
    <n v="6.4"/>
    <s v="QR+"/>
    <x v="0"/>
    <n v="2"/>
    <n v="12.8"/>
    <n v="3099"/>
    <n v="242"/>
    <n v="242"/>
    <n v="198.26"/>
    <n v="185.46"/>
    <n v="228.4"/>
    <s v="26-01-2021"/>
    <s v="29-01-2021"/>
    <n v="3"/>
    <n v="2.35"/>
    <n v="7293.37"/>
    <s v="CHF"/>
    <n v="1"/>
    <n v="0.85430138754436902"/>
    <s v="1/27/2021"/>
    <n v="219.8"/>
    <n v="219.8"/>
    <n v="209.2"/>
    <n v="212"/>
    <n v="1.07295256534366"/>
    <s v="1/28/2021"/>
    <n v="220"/>
    <n v="220"/>
    <n v="210"/>
    <n v="219.4"/>
    <n v="1.6508163923846415"/>
    <s v="1/29/2021"/>
    <n v="229.8"/>
    <n v="229.8"/>
    <n v="220"/>
    <n v="228.4"/>
    <n v="2.3536237495966454"/>
    <s v="2/1/2021"/>
    <n v="238"/>
    <n v="238"/>
    <n v="228.8"/>
    <n v="231.2"/>
    <n v="2.572274927395934"/>
  </r>
  <r>
    <n v="1"/>
    <s v="MC FP Equity"/>
    <n v="1"/>
    <s v="FP"/>
    <x v="9"/>
    <x v="10"/>
    <n v="11.1"/>
    <s v="CIR+"/>
    <x v="0"/>
    <n v="2"/>
    <n v="22.2"/>
    <n v="2875"/>
    <n v="130"/>
    <n v="130"/>
    <n v="508"/>
    <n v="485.8"/>
    <n v="498.3"/>
    <s v="26-01-2021"/>
    <s v="29-01-2021"/>
    <n v="3"/>
    <n v="-0.44"/>
    <n v="-1261"/>
    <s v="EUR"/>
    <n v="0"/>
    <n v="0.3165217391304348"/>
    <s v="1/27/2021"/>
    <n v="518"/>
    <n v="518"/>
    <n v="515"/>
    <n v="506.4"/>
    <n v="-7.2347826086957556E-2"/>
    <s v="1/28/2021"/>
    <n v="517.1"/>
    <n v="517.1"/>
    <n v="504"/>
    <n v="517"/>
    <n v="0.40695652173913044"/>
    <s v="1/29/2021"/>
    <n v="510.6"/>
    <n v="510.6"/>
    <n v="507.5"/>
    <n v="498.3"/>
    <n v="-0.43860869565217342"/>
    <s v="2/1/2021"/>
    <n v="509.6"/>
    <n v="509.6"/>
    <n v="505"/>
    <n v="507.7"/>
    <n v="-1.3565217391304863E-2"/>
  </r>
  <r>
    <n v="1"/>
    <s v="ONTEX BB Equity"/>
    <n v="1"/>
    <s v="BB"/>
    <x v="14"/>
    <x v="15"/>
    <n v="0.255"/>
    <s v="BR-(GS)"/>
    <x v="1"/>
    <n v="3"/>
    <n v="0.77"/>
    <n v="2887"/>
    <n v="3774"/>
    <n v="3773"/>
    <n v="10.32"/>
    <n v="11.09"/>
    <n v="9.3699999999999992"/>
    <s v="21-01-2021"/>
    <s v="29-01-2021"/>
    <n v="8"/>
    <n v="1.25"/>
    <n v="3603.22"/>
    <s v="EUR"/>
    <n v="1"/>
    <n v="1.0585833044683068"/>
    <s v="1/22/2021"/>
    <n v="9.5549999999999997"/>
    <n v="9.5549999999999997"/>
    <n v="9.51"/>
    <n v="9.27"/>
    <n v="1.3722376169033608"/>
    <s v="1/25/2021"/>
    <n v="9.3699999999999992"/>
    <n v="9.3699999999999992"/>
    <n v="9.3149999999999995"/>
    <n v="9.2449999999999992"/>
    <n v="1.4049099411153461"/>
    <s v="1/26/2021"/>
    <n v="9.5"/>
    <n v="9.5"/>
    <n v="9.3049999999999997"/>
    <n v="9.27"/>
    <n v="1.3722376169033608"/>
    <s v="1/27/2021"/>
    <n v="9.8049999999999997"/>
    <n v="9.8049999999999997"/>
    <n v="9.3000000000000007"/>
    <n v="9.36"/>
    <n v="1.2546172497402159"/>
  </r>
  <r>
    <n v="1"/>
    <s v="PNL NA Equity"/>
    <n v="1"/>
    <s v="NA"/>
    <x v="11"/>
    <x v="12"/>
    <n v="8.4400000000000003E-2"/>
    <s v="QR+"/>
    <x v="0"/>
    <n v="2"/>
    <n v="0.17"/>
    <n v="2887"/>
    <n v="17102"/>
    <n v="17102"/>
    <n v="3.3"/>
    <n v="3.13"/>
    <n v="3.41"/>
    <s v="21-01-2021"/>
    <s v="29-01-2021"/>
    <n v="8"/>
    <n v="0.62"/>
    <n v="1795.71"/>
    <s v="EUR"/>
    <n v="1"/>
    <n v="0.23695185313474215"/>
    <s v="1/22/2021"/>
    <n v="3.411"/>
    <n v="3.411"/>
    <n v="3.34"/>
    <n v="3.4"/>
    <n v="0.59237963283685535"/>
    <s v="1/25/2021"/>
    <n v="3.5"/>
    <n v="3.5"/>
    <n v="3.423"/>
    <n v="3.4359999999999999"/>
    <n v="0.80563630065812331"/>
    <s v="1/26/2021"/>
    <n v="3.47"/>
    <n v="3.47"/>
    <n v="3.4409999999999998"/>
    <n v="3.4390000000000001"/>
    <n v="0.82340768964322963"/>
    <s v="1/27/2021"/>
    <n v="3.444"/>
    <n v="3.444"/>
    <n v="3.44"/>
    <n v="3.2450000000000001"/>
    <n v="-0.32580879806026847"/>
  </r>
  <r>
    <n v="1"/>
    <s v="RMS FP Equity"/>
    <n v="1"/>
    <s v="FP"/>
    <x v="9"/>
    <x v="10"/>
    <n v="14.58"/>
    <s v="XR+"/>
    <x v="0"/>
    <n v="2"/>
    <n v="29.16"/>
    <n v="2880"/>
    <n v="99"/>
    <n v="99"/>
    <n v="873.31"/>
    <n v="844.15"/>
    <n v="842.6"/>
    <s v="27-01-2021"/>
    <s v="29-01-2021"/>
    <n v="2"/>
    <n v="-1.06"/>
    <n v="-3040.59"/>
    <s v="EUR"/>
    <n v="0"/>
    <n v="-0.80815624999999958"/>
    <s v="1/28/2021"/>
    <n v="863.6"/>
    <n v="863.6"/>
    <n v="849.8"/>
    <n v="861.6"/>
    <n v="-0.40253124999999729"/>
    <s v="1/29/2021"/>
    <n v="853.4"/>
    <n v="853.4"/>
    <n v="853.4"/>
    <n v="842.6"/>
    <n v="-1.0556562499999973"/>
    <s v="2/1/2021"/>
    <n v="856.4"/>
    <n v="856.4"/>
    <n v="850"/>
    <n v="854.2"/>
    <n v="-0.65690624999999658"/>
    <s v="2/2/2021"/>
    <n v="884.8"/>
    <n v="884.8"/>
    <n v="860.6"/>
    <n v="884.8"/>
    <n v="0.39496875000000031"/>
  </r>
  <r>
    <n v="1"/>
    <s v="UBSG SW Equity"/>
    <n v="1"/>
    <s v="SW"/>
    <x v="8"/>
    <x v="9"/>
    <n v="0.23949999999999999"/>
    <s v="QR+"/>
    <x v="0"/>
    <n v="2"/>
    <n v="0.48"/>
    <n v="3099"/>
    <n v="6469"/>
    <n v="6469"/>
    <n v="13.28"/>
    <n v="12.8"/>
    <n v="12.88"/>
    <s v="26-01-2021"/>
    <s v="29-01-2021"/>
    <n v="3"/>
    <n v="-0.85"/>
    <n v="-2619.94"/>
    <s v="CHF"/>
    <n v="0"/>
    <n v="-6.2623426911905741E-2"/>
    <s v="1/27/2021"/>
    <n v="13.25"/>
    <n v="13.25"/>
    <n v="13.25"/>
    <n v="13.074999999999999"/>
    <n v="-0.42792675056469842"/>
    <s v="1/28/2021"/>
    <n v="13.33"/>
    <n v="13.33"/>
    <n v="12.994999999999999"/>
    <n v="13.28"/>
    <n v="0"/>
    <s v="1/29/2021"/>
    <n v="13.17"/>
    <n v="13.17"/>
    <n v="13.11"/>
    <n v="12.875"/>
    <n v="-0.84541626331074415"/>
    <s v="2/1/2021"/>
    <n v="13.085000000000001"/>
    <n v="13.085000000000001"/>
    <n v="12.93"/>
    <n v="13.07"/>
    <n v="-0.43836398838334756"/>
  </r>
  <r>
    <n v="1"/>
    <s v="VAR1 GY Equity"/>
    <n v="1"/>
    <s v="GY"/>
    <x v="5"/>
    <x v="6"/>
    <n v="9.23"/>
    <s v="TA"/>
    <x v="0"/>
    <n v="1.5"/>
    <n v="13.85"/>
    <n v="2880"/>
    <n v="208"/>
    <n v="245"/>
    <n v="158.97999999999999"/>
    <n v="145.13999999999999"/>
    <n v="147.19999999999999"/>
    <s v="27-01-2021"/>
    <s v="29-01-2021"/>
    <n v="2"/>
    <n v="-1"/>
    <n v="-2886.1"/>
    <s v="EUR"/>
    <n v="0"/>
    <n v="-1.1892708333333326"/>
    <s v="1/28/2021"/>
    <n v="181.3"/>
    <n v="181.3"/>
    <n v="145"/>
    <n v="181.3"/>
    <n v="1.8987500000000017"/>
    <s v="1/29/2021"/>
    <n v="176.8"/>
    <n v="176.8"/>
    <n v="171"/>
    <n v="147.19999999999999"/>
    <n v="-1.0021180555555558"/>
    <s v="2/1/2021"/>
    <n v="147.80000000000001"/>
    <n v="147.80000000000001"/>
    <n v="146.69999999999999"/>
    <n v="135.4"/>
    <n v="-2.0059374999999986"/>
    <s v="2/2/2021"/>
    <n v="141.1"/>
    <n v="141.1"/>
    <n v="134"/>
    <n v="136.69999999999999"/>
    <n v="-1.8953472222222223"/>
  </r>
  <r>
    <n v="1"/>
    <s v="ASC LN Equity"/>
    <n v="1"/>
    <s v="LN"/>
    <x v="6"/>
    <x v="7"/>
    <n v="284"/>
    <s v="BR+(BOA)"/>
    <x v="0"/>
    <n v="2"/>
    <n v="568"/>
    <n v="217849"/>
    <n v="384"/>
    <n v="384"/>
    <n v="5046.91"/>
    <n v="4478.91"/>
    <n v="5772"/>
    <s v="09-02-2021"/>
    <s v="19-02-2021"/>
    <n v="10"/>
    <n v="1.28"/>
    <n v="278434.56"/>
    <s v="GBp"/>
    <n v="1"/>
    <n v="-8.2687733246422729E-2"/>
    <s v="2/10/2021"/>
    <n v="5050"/>
    <n v="5050"/>
    <n v="5000"/>
    <n v="4916"/>
    <n v="-0.23075359538028609"/>
    <s v="2/11/2021"/>
    <n v="5062"/>
    <n v="5062"/>
    <n v="5030"/>
    <n v="5062"/>
    <n v="2.6598974519047854E-2"/>
    <s v="2/12/2021"/>
    <n v="5310"/>
    <n v="5310"/>
    <n v="5100"/>
    <n v="5300"/>
    <n v="0.44611891723166069"/>
    <s v="2/15/2021"/>
    <n v="5604"/>
    <n v="5604"/>
    <n v="5310"/>
    <n v="5496"/>
    <n v="0.79160592887734194"/>
  </r>
  <r>
    <n v="1"/>
    <s v="DAI GY Equity"/>
    <n v="1"/>
    <s v="GY"/>
    <x v="5"/>
    <x v="6"/>
    <n v="2.117"/>
    <s v="AH+"/>
    <x v="0"/>
    <n v="1"/>
    <n v="2.12"/>
    <n v="2492"/>
    <n v="1177"/>
    <n v="1177"/>
    <n v="60.59"/>
    <n v="58.47"/>
    <n v="67.22"/>
    <s v="03-02-2021"/>
    <s v="19-02-2021"/>
    <n v="16"/>
    <n v="3.13"/>
    <n v="7803.51"/>
    <s v="EUR"/>
    <n v="1"/>
    <n v="2.0262158908507186"/>
    <s v="2/4/2021"/>
    <n v="66.150000000000006"/>
    <n v="66.150000000000006"/>
    <n v="64.88"/>
    <n v="65.900000000000006"/>
    <n v="2.5079735152487972"/>
    <s v="2/5/2021"/>
    <n v="67.11"/>
    <n v="67.11"/>
    <n v="65.989999999999995"/>
    <n v="66.989999999999995"/>
    <n v="3.0227929373996751"/>
    <s v="2/8/2021"/>
    <n v="67.44"/>
    <n v="67.44"/>
    <n v="67"/>
    <n v="66.400000000000006"/>
    <n v="2.7441292134831472"/>
    <s v="2/9/2021"/>
    <n v="66.25"/>
    <n v="66.25"/>
    <n v="66.11"/>
    <n v="65.8"/>
    <n v="2.4607423756019231"/>
  </r>
  <r>
    <n v="1"/>
    <s v="GXH1 Index"/>
    <n v="0"/>
    <s v="XH"/>
    <x v="3"/>
    <x v="4"/>
    <n v="253.1"/>
    <s v="HEDGE"/>
    <x v="1"/>
    <n v="1"/>
    <n v="253.1"/>
    <n v="2887"/>
    <n v="11"/>
    <n v="25"/>
    <n v="13531"/>
    <n v="13784.1"/>
    <n v="13998"/>
    <s v="01-02-2021"/>
    <s v="19-02-2021"/>
    <n v="18"/>
    <n v="-4.04"/>
    <n v="-11675"/>
    <s v="EUR"/>
    <n v="0"/>
    <n v="-0.98718392795289223"/>
    <s v="2/2/2021"/>
    <n v="13876"/>
    <n v="13876"/>
    <n v="13645"/>
    <n v="13825"/>
    <n v="-2.5458953931416697"/>
    <s v="2/3/2021"/>
    <n v="13983"/>
    <n v="13983"/>
    <n v="13881"/>
    <n v="13916"/>
    <n v="-3.3339106338759956"/>
    <s v="2/4/2021"/>
    <n v="14061"/>
    <n v="14061"/>
    <n v="13960"/>
    <n v="14044"/>
    <n v="-4.4423276757880155"/>
    <s v="2/5/2021"/>
    <n v="14105"/>
    <n v="14105"/>
    <n v="14049"/>
    <n v="14041"/>
    <n v="-4.4163491513682027"/>
  </r>
  <r>
    <n v="1"/>
    <s v="HLAG GY Equity"/>
    <n v="1"/>
    <s v="GY"/>
    <x v="5"/>
    <x v="6"/>
    <n v="4.1399999999999997"/>
    <s v="QR+"/>
    <x v="0"/>
    <n v="2"/>
    <n v="8.2799999999999994"/>
    <n v="2472"/>
    <n v="299"/>
    <n v="299"/>
    <n v="110.46"/>
    <n v="102.18"/>
    <n v="124.2"/>
    <s v="16-02-2021"/>
    <s v="19-02-2021"/>
    <n v="3"/>
    <n v="1.66"/>
    <n v="4107.3599999999997"/>
    <s v="EUR"/>
    <n v="1"/>
    <n v="1.5651537216828493"/>
    <s v="2/17/2021"/>
    <n v="123.8"/>
    <n v="123.8"/>
    <n v="123.4"/>
    <n v="120.6"/>
    <n v="1.2264805825242719"/>
    <s v="2/18/2021"/>
    <n v="121.4"/>
    <n v="121.4"/>
    <n v="121.2"/>
    <n v="116.4"/>
    <n v="0.71847087378640917"/>
    <s v="2/19/2021"/>
    <n v="125.8"/>
    <n v="125.8"/>
    <n v="116.6"/>
    <n v="124.2"/>
    <n v="1.6619174757281565"/>
    <s v="2/22/2021"/>
    <n v="130"/>
    <n v="130"/>
    <n v="130"/>
    <n v="120.4"/>
    <n v="1.2022896440129465"/>
  </r>
  <r>
    <n v="1"/>
    <s v="LHA GY Equity"/>
    <n v="1"/>
    <s v="GY"/>
    <x v="5"/>
    <x v="6"/>
    <n v="0.32950000000000002"/>
    <s v="reduce"/>
    <x v="1"/>
    <n v="3"/>
    <n v="0.98850000000000005"/>
    <n v="2479"/>
    <n v="2479"/>
    <n v="2500"/>
    <n v="10.73"/>
    <n v="11.718500000000001"/>
    <n v="10.82"/>
    <s v="19-02-2021"/>
    <s v="19-02-2021"/>
    <n v="0"/>
    <n v="-0.09"/>
    <n v="-225.25"/>
    <s v="EUR"/>
    <n v="0"/>
    <n v="-0.32271077047196478"/>
    <s v="2/22/2021"/>
    <n v="11.42"/>
    <n v="11.42"/>
    <n v="11.05"/>
    <n v="11.42"/>
    <n v="-0.69584509883017298"/>
    <s v="2/23/2021"/>
    <n v="12.175000000000001"/>
    <n v="12.175000000000001"/>
    <n v="11.55"/>
    <n v="11.66"/>
    <n v="-0.93787817668414641"/>
    <s v="2/24/2021"/>
    <n v="12.11"/>
    <n v="12.11"/>
    <n v="11.68"/>
    <n v="12.07"/>
    <n v="-1.3513513513513511"/>
    <s v="2/25/2021"/>
    <n v="12.47"/>
    <n v="12.47"/>
    <n v="12.25"/>
    <n v="12.07"/>
    <n v="-1.3513513513513511"/>
  </r>
  <r>
    <n v="1"/>
    <s v="RXL FP Equity"/>
    <n v="1"/>
    <s v="FP"/>
    <x v="9"/>
    <x v="10"/>
    <n v="0.40899999999999997"/>
    <s v="QR+"/>
    <x v="0"/>
    <n v="2"/>
    <n v="0.82"/>
    <n v="2474"/>
    <n v="3024"/>
    <n v="3024"/>
    <n v="14.04"/>
    <n v="13.22"/>
    <n v="15.56"/>
    <s v="11-02-2021"/>
    <s v="19-02-2021"/>
    <n v="8"/>
    <n v="1.86"/>
    <n v="4596.4799999999996"/>
    <s v="EUR"/>
    <n v="1"/>
    <n v="0.56837510105093159"/>
    <s v="2/12/2021"/>
    <n v="15.164999999999999"/>
    <n v="15.164999999999999"/>
    <n v="14.505000000000001"/>
    <n v="15.154999999999999"/>
    <n v="1.3628779304769607"/>
    <s v="2/15/2021"/>
    <n v="15.6"/>
    <n v="15.6"/>
    <n v="15.28"/>
    <n v="15.6"/>
    <n v="1.9068067906224744"/>
    <s v="2/16/2021"/>
    <n v="15.81"/>
    <n v="15.81"/>
    <n v="15.565"/>
    <n v="15.54"/>
    <n v="1.8334680679062247"/>
    <s v="2/17/2021"/>
    <n v="15.824999999999999"/>
    <n v="15.824999999999999"/>
    <n v="15.605"/>
    <n v="15.51"/>
    <n v="1.7967987065481008"/>
  </r>
  <r>
    <n v="1"/>
    <s v="SHL GY Equity"/>
    <n v="1"/>
    <s v="GY"/>
    <x v="5"/>
    <x v="6"/>
    <n v="0.82450000000000001"/>
    <s v="QR+"/>
    <x v="0"/>
    <n v="4"/>
    <n v="3.3"/>
    <n v="2880"/>
    <n v="873"/>
    <n v="874"/>
    <n v="45.36"/>
    <n v="42.06"/>
    <n v="46.8"/>
    <s v="27-01-2021"/>
    <s v="19-02-2021"/>
    <n v="23"/>
    <n v="0.44"/>
    <n v="1258.56"/>
    <s v="EUR"/>
    <n v="1"/>
    <n v="4.2486111111111287E-2"/>
    <s v="1/28/2021"/>
    <n v="46.23"/>
    <n v="46.23"/>
    <n v="45.5"/>
    <n v="46.185000000000002"/>
    <n v="0.25036458333333417"/>
    <s v="1/29/2021"/>
    <n v="46.505000000000003"/>
    <n v="46.505000000000003"/>
    <n v="45.975000000000001"/>
    <n v="46.28"/>
    <n v="0.27919444444444497"/>
    <s v="2/1/2021"/>
    <n v="47.47"/>
    <n v="47.47"/>
    <n v="46.64"/>
    <n v="47.07"/>
    <n v="0.51893750000000027"/>
    <s v="2/2/2021"/>
    <n v="48.115000000000002"/>
    <n v="48.115000000000002"/>
    <n v="47.5"/>
    <n v="48.115000000000002"/>
    <n v="0.83606597222222301"/>
  </r>
  <r>
    <n v="1"/>
    <s v="DAI GY Equity"/>
    <n v="1"/>
    <s v="GY"/>
    <x v="5"/>
    <x v="6"/>
    <n v="2.133"/>
    <s v="QR+"/>
    <x v="0"/>
    <n v="1.5"/>
    <n v="3.2"/>
    <n v="2891"/>
    <n v="904"/>
    <n v="904"/>
    <n v="56.89"/>
    <n v="53.69"/>
    <n v="67.22"/>
    <s v="29-01-2021"/>
    <s v="19-02-2021"/>
    <n v="21"/>
    <n v="3.23"/>
    <n v="9338.32"/>
    <s v="EUR"/>
    <n v="1"/>
    <n v="0.59724662746454404"/>
    <s v="2/1/2021"/>
    <n v="58.81"/>
    <n v="58.81"/>
    <n v="58.8"/>
    <n v="58.39"/>
    <n v="0.46904185402974752"/>
    <s v="2/2/2021"/>
    <n v="60.22"/>
    <n v="60.22"/>
    <n v="58.9"/>
    <n v="59.28"/>
    <n v="0.74734002075406447"/>
    <s v="2/3/2021"/>
    <n v="65"/>
    <n v="65"/>
    <n v="60.59"/>
    <n v="64.56"/>
    <n v="2.3983673469387758"/>
    <s v="2/4/2021"/>
    <n v="66.150000000000006"/>
    <n v="66.150000000000006"/>
    <n v="64.88"/>
    <n v="65.900000000000006"/>
    <n v="2.8173780698720181"/>
  </r>
  <r>
    <n v="1"/>
    <s v="SIE GY Equity"/>
    <n v="1"/>
    <s v="GY"/>
    <x v="5"/>
    <x v="6"/>
    <n v="1.98"/>
    <s v="QR+"/>
    <x v="0"/>
    <n v="3"/>
    <n v="5.94"/>
    <n v="2887"/>
    <n v="486"/>
    <n v="486"/>
    <n v="130.18"/>
    <n v="124.24"/>
    <n v="132.47999999999999"/>
    <s v="22-01-2021"/>
    <s v="19-02-2021"/>
    <n v="28"/>
    <n v="0.39"/>
    <n v="1120.1300000000001"/>
    <s v="EUR"/>
    <n v="1"/>
    <n v="0.42758572913058407"/>
    <s v="1/25/2021"/>
    <n v="133.26"/>
    <n v="133.26"/>
    <n v="132.72"/>
    <n v="128.36000000000001"/>
    <n v="-0.30638032559750489"/>
    <s v="1/26/2021"/>
    <n v="131.78"/>
    <n v="131.78"/>
    <n v="128.58000000000001"/>
    <n v="130.66"/>
    <n v="8.0803602355384488E-2"/>
    <s v="1/27/2021"/>
    <n v="132.9"/>
    <n v="132.9"/>
    <n v="131.1"/>
    <n v="129.34"/>
    <n v="-0.14140630412192645"/>
    <s v="1/28/2021"/>
    <n v="130.06"/>
    <n v="130.06"/>
    <n v="128.69999999999999"/>
    <n v="129.72"/>
    <n v="-7.7436785590579801E-2"/>
  </r>
  <r>
    <n v="1"/>
    <s v="LHA GY Equity"/>
    <n v="1"/>
    <s v="GY"/>
    <x v="5"/>
    <x v="6"/>
    <n v="0.32950000000000002"/>
    <s v="AH-"/>
    <x v="1"/>
    <n v="3"/>
    <n v="0.99"/>
    <n v="2479"/>
    <n v="2507"/>
    <n v="2515"/>
    <n v="10.73"/>
    <n v="11.72"/>
    <n v="11.42"/>
    <s v="19-02-2021"/>
    <s v="22-02-2021"/>
    <n v="3"/>
    <n v="-0.7"/>
    <n v="-1735.35"/>
    <s v="EUR"/>
    <n v="0"/>
    <n v="-0.32464703509479659"/>
    <s v="2/22/2021"/>
    <n v="11.42"/>
    <n v="11.42"/>
    <n v="11.05"/>
    <n v="11.42"/>
    <n v="-0.70002016942315404"/>
    <s v="2/23/2021"/>
    <n v="12.175000000000001"/>
    <n v="12.175000000000001"/>
    <n v="11.55"/>
    <n v="11.66"/>
    <n v="-0.94350544574425144"/>
    <s v="2/24/2021"/>
    <n v="12.11"/>
    <n v="12.11"/>
    <n v="11.68"/>
    <n v="12.07"/>
    <n v="-1.3594594594594593"/>
    <s v="2/25/2021"/>
    <n v="12.47"/>
    <n v="12.47"/>
    <n v="12.25"/>
    <n v="12.07"/>
    <n v="-1.3594594594594593"/>
  </r>
  <r>
    <n v="1"/>
    <s v="VGH1 Equity"/>
    <n v="1"/>
    <s v="H1"/>
    <x v="3"/>
    <x v="4"/>
    <n v="43.6"/>
    <s v="hedge"/>
    <x v="1"/>
    <n v="2"/>
    <n v="87.2"/>
    <n v="2476"/>
    <n v="28"/>
    <n v="40"/>
    <n v="3692"/>
    <n v="3779.2"/>
    <n v="3701"/>
    <s v="23-02-2021"/>
    <s v="23-02-2021"/>
    <n v="0"/>
    <n v="-0.15"/>
    <n v="-360"/>
    <s v="EUR"/>
    <n v="0"/>
    <n v="0.14539579967689822"/>
    <s v="2/24/2021"/>
    <n v="3715"/>
    <n v="3715"/>
    <n v="3683"/>
    <n v="3702"/>
    <n v="-0.16155088852988692"/>
    <s v="2/25/2021"/>
    <n v="3727"/>
    <n v="3727"/>
    <n v="3715"/>
    <n v="3688"/>
    <n v="6.4620355411954766E-2"/>
    <s v="2/26/2021"/>
    <n v="3673"/>
    <n v="3673"/>
    <n v="3639"/>
    <n v="3627"/>
    <n v="1.0500807754442649"/>
    <s v="3/1/2021"/>
    <n v="3713"/>
    <n v="3713"/>
    <n v="3660"/>
    <n v="3701"/>
    <n v="-0.14539579967689822"/>
  </r>
  <r>
    <n v="1"/>
    <s v="AENA SM Equity"/>
    <n v="1"/>
    <s v="SM"/>
    <x v="15"/>
    <x v="16"/>
    <n v="3.1"/>
    <s v="BR+(MF)"/>
    <x v="0"/>
    <n v="3"/>
    <n v="9.3000000000000007"/>
    <n v="2476"/>
    <n v="266"/>
    <n v="266"/>
    <n v="130.69999999999999"/>
    <n v="121.4"/>
    <n v="142.80000000000001"/>
    <s v="22-02-2021"/>
    <s v="25-02-2021"/>
    <n v="3"/>
    <n v="1.3"/>
    <n v="3218.6"/>
    <s v="EUR"/>
    <n v="1"/>
    <n v="0.6768174474959624"/>
    <s v="2/23/2021"/>
    <n v="142.69999999999999"/>
    <n v="142.69999999999999"/>
    <n v="137"/>
    <n v="141.5"/>
    <n v="1.160258481421649"/>
    <s v="2/24/2021"/>
    <n v="145.30000000000001"/>
    <n v="145.30000000000001"/>
    <n v="143.1"/>
    <n v="144.19999999999999"/>
    <n v="1.4503231017770597"/>
    <s v="2/25/2021"/>
    <n v="149.6"/>
    <n v="149.6"/>
    <n v="146.6"/>
    <n v="142.80000000000001"/>
    <n v="1.2999192245557374"/>
    <s v="2/26/2021"/>
    <n v="143.19999999999999"/>
    <n v="143.19999999999999"/>
    <n v="140.30000000000001"/>
    <n v="140.9"/>
    <n v="1.0957996768982248"/>
  </r>
  <r>
    <n v="1"/>
    <s v="AENA SM Equity"/>
    <n v="1"/>
    <s v="SM"/>
    <x v="15"/>
    <x v="16"/>
    <n v="3.1"/>
    <s v="x2"/>
    <x v="0"/>
    <n v="3"/>
    <n v="9.3000000000000007"/>
    <n v="2476"/>
    <n v="266"/>
    <n v="266"/>
    <n v="139.91"/>
    <n v="130.61000000000001"/>
    <n v="142.80000000000001"/>
    <s v="23-02-2021"/>
    <s v="25-02-2021"/>
    <n v="2"/>
    <n v="0.31"/>
    <n v="768.1"/>
    <s v="EUR"/>
    <n v="1"/>
    <n v="0.34270597738287534"/>
    <s v="2/24/2021"/>
    <n v="145.30000000000001"/>
    <n v="145.30000000000001"/>
    <n v="143.1"/>
    <n v="144.19999999999999"/>
    <n v="0.46088045234248698"/>
    <s v="2/25/2021"/>
    <n v="149.6"/>
    <n v="149.6"/>
    <n v="146.6"/>
    <n v="142.80000000000001"/>
    <n v="0.31047657512116472"/>
    <s v="2/26/2021"/>
    <n v="143.19999999999999"/>
    <n v="143.19999999999999"/>
    <n v="140.30000000000001"/>
    <n v="140.9"/>
    <n v="0.10635702746365203"/>
    <s v="3/1/2021"/>
    <n v="142.30000000000001"/>
    <n v="142.30000000000001"/>
    <n v="141.4"/>
    <n v="141.1"/>
    <n v="0.12784329563812577"/>
  </r>
  <r>
    <n v="1"/>
    <s v="AGS BB Equity"/>
    <n v="1"/>
    <s v="BB"/>
    <x v="14"/>
    <x v="15"/>
    <n v="0.85799999999999998"/>
    <s v="QR-"/>
    <x v="1"/>
    <n v="2"/>
    <n v="1.72"/>
    <n v="2468"/>
    <n v="1438"/>
    <n v="1438"/>
    <n v="47.14"/>
    <n v="48.86"/>
    <n v="46.84"/>
    <s v="24-02-2021"/>
    <s v="25-02-2021"/>
    <n v="1"/>
    <n v="0.17"/>
    <n v="431.4"/>
    <s v="EUR"/>
    <n v="1"/>
    <n v="0.18062398703403698"/>
    <s v="2/25/2021"/>
    <n v="47.13"/>
    <n v="47.13"/>
    <n v="46.83"/>
    <n v="46.84"/>
    <n v="0.1747974068071296"/>
    <s v="2/26/2021"/>
    <n v="46.71"/>
    <n v="46.71"/>
    <n v="46.04"/>
    <n v="46.46"/>
    <n v="0.39620745542949742"/>
    <s v="3/1/2021"/>
    <n v="48.3"/>
    <n v="48.3"/>
    <n v="47.1"/>
    <n v="48.17"/>
    <n v="-0.60013776337115143"/>
    <s v="3/2/2021"/>
    <n v="48.88"/>
    <n v="48.88"/>
    <n v="47.98"/>
    <n v="48.83"/>
    <n v="-0.98469205834683815"/>
  </r>
  <r>
    <n v="1"/>
    <s v="BSGR NA Equity"/>
    <n v="1"/>
    <s v="NA"/>
    <x v="11"/>
    <x v="12"/>
    <n v="0.27900000000000003"/>
    <s v="QR+"/>
    <x v="0"/>
    <n v="3"/>
    <n v="0.84"/>
    <n v="2476"/>
    <n v="2958"/>
    <n v="2958"/>
    <n v="8.01"/>
    <n v="7.17"/>
    <n v="8.3000000000000007"/>
    <s v="22-02-2021"/>
    <s v="25-02-2021"/>
    <n v="3"/>
    <n v="0.35"/>
    <n v="857.82"/>
    <s v="EUR"/>
    <n v="1"/>
    <n v="-7.1680129240710364E-2"/>
    <s v="2/23/2021"/>
    <n v="8.3000000000000007"/>
    <n v="8.3000000000000007"/>
    <n v="7.95"/>
    <n v="8.07"/>
    <n v="7.1680129240711418E-2"/>
    <s v="2/24/2021"/>
    <n v="8.3000000000000007"/>
    <n v="8.3000000000000007"/>
    <n v="8.06"/>
    <n v="8.3000000000000007"/>
    <n v="0.34645395799677009"/>
    <s v="2/25/2021"/>
    <n v="8.44"/>
    <n v="8.44"/>
    <n v="8.27"/>
    <n v="8.3000000000000007"/>
    <n v="0.34645395799677009"/>
    <s v="2/26/2021"/>
    <n v="8.44"/>
    <n v="8.44"/>
    <n v="8.1"/>
    <n v="8.18"/>
    <n v="0.20309369951534725"/>
  </r>
  <r>
    <n v="1"/>
    <s v="CCAP GY Equity"/>
    <n v="1"/>
    <s v="GY"/>
    <x v="5"/>
    <x v="6"/>
    <n v="0.496"/>
    <s v="QR-"/>
    <x v="1"/>
    <n v="3"/>
    <n v="1.49"/>
    <n v="2468"/>
    <n v="1659"/>
    <n v="1659"/>
    <n v="14.14"/>
    <n v="15.63"/>
    <n v="13.82"/>
    <s v="24-02-2021"/>
    <s v="25-02-2021"/>
    <n v="1"/>
    <n v="0.22"/>
    <n v="530.88"/>
    <s v="EUR"/>
    <n v="1"/>
    <n v="0.62514991896272265"/>
    <s v="2/25/2021"/>
    <n v="13.98"/>
    <n v="13.98"/>
    <n v="13.21"/>
    <n v="13.82"/>
    <n v="0.21510534846029192"/>
    <s v="2/26/2021"/>
    <n v="13.98"/>
    <n v="13.98"/>
    <n v="13.98"/>
    <n v="13.72"/>
    <n v="0.28232576985413282"/>
    <s v="3/1/2021"/>
    <n v="14.15"/>
    <n v="14.15"/>
    <n v="13.8"/>
    <n v="13.88"/>
    <n v="0.17477309562398688"/>
    <s v="3/2/2021"/>
    <n v="14.48"/>
    <n v="14.48"/>
    <n v="14"/>
    <n v="14.38"/>
    <n v="-0.16132901134521896"/>
  </r>
  <r>
    <n v="1"/>
    <s v="EL FP Equity"/>
    <n v="1"/>
    <s v="FP"/>
    <x v="9"/>
    <x v="10"/>
    <n v="3.3050000000000002"/>
    <s v="BR-(MF)"/>
    <x v="1"/>
    <n v="2"/>
    <n v="6.61"/>
    <n v="2060"/>
    <n v="312"/>
    <n v="312"/>
    <n v="138.05000000000001"/>
    <n v="144.66"/>
    <n v="137.5"/>
    <s v="17-02-2021"/>
    <s v="25-02-2021"/>
    <n v="8"/>
    <n v="0.08"/>
    <n v="171.6"/>
    <s v="EUR"/>
    <n v="1"/>
    <n v="0.15902912621359397"/>
    <s v="2/18/2021"/>
    <n v="139.6"/>
    <n v="139.6"/>
    <n v="137"/>
    <n v="137.44999999999999"/>
    <n v="9.087378640777044E-2"/>
    <s v="2/19/2021"/>
    <n v="138.25"/>
    <n v="138.25"/>
    <n v="137.85"/>
    <n v="136.44999999999999"/>
    <n v="0.2423300970873821"/>
    <s v="2/22/2021"/>
    <n v="137.19999999999999"/>
    <n v="137.19999999999999"/>
    <n v="135.65"/>
    <n v="136.94999999999999"/>
    <n v="0.16660194174757625"/>
    <s v="2/23/2021"/>
    <n v="137.05000000000001"/>
    <n v="137.05000000000001"/>
    <n v="136.5"/>
    <n v="136.44999999999999"/>
    <n v="0.2423300970873821"/>
  </r>
  <r>
    <n v="1"/>
    <s v="ELE SM Equity"/>
    <n v="1"/>
    <s v="SM"/>
    <x v="15"/>
    <x v="16"/>
    <n v="0.374"/>
    <s v="BR++(CS)"/>
    <x v="0"/>
    <n v="2"/>
    <n v="0.75"/>
    <n v="2487"/>
    <n v="3325"/>
    <n v="3325"/>
    <n v="22"/>
    <n v="21.25"/>
    <n v="20.7"/>
    <s v="18-02-2021"/>
    <s v="25-02-2021"/>
    <n v="7"/>
    <n v="-1.74"/>
    <n v="-4322.5"/>
    <s v="EUR"/>
    <n v="0"/>
    <n v="-0.33423803779654204"/>
    <s v="2/19/2021"/>
    <n v="21.93"/>
    <n v="21.93"/>
    <n v="21.75"/>
    <n v="21.71"/>
    <n v="-0.38771612384398763"/>
    <s v="2/22/2021"/>
    <n v="21.74"/>
    <n v="21.74"/>
    <n v="21.7"/>
    <n v="21.38"/>
    <n v="-0.82891033373542544"/>
    <s v="2/23/2021"/>
    <n v="21.57"/>
    <n v="21.57"/>
    <n v="21.47"/>
    <n v="21.57"/>
    <n v="-0.57488942501005191"/>
    <s v="2/24/2021"/>
    <n v="22.29"/>
    <n v="22.29"/>
    <n v="22.17"/>
    <n v="21.22"/>
    <n v="-1.0428226779252125"/>
  </r>
  <r>
    <n v="1"/>
    <s v="ELE SM Equity"/>
    <n v="1"/>
    <s v="SM"/>
    <x v="15"/>
    <x v="16"/>
    <n v="0.42799999999999999"/>
    <s v="BR+(GS)"/>
    <x v="0"/>
    <n v="2"/>
    <n v="0.86"/>
    <n v="2473"/>
    <n v="2889"/>
    <n v="2889"/>
    <n v="21.56"/>
    <n v="20.7"/>
    <n v="20.7"/>
    <s v="10-02-2021"/>
    <s v="25-02-2021"/>
    <n v="15"/>
    <n v="-1"/>
    <n v="-2479.92"/>
    <s v="EUR"/>
    <n v="0"/>
    <n v="0.18691467852810367"/>
    <s v="2/11/2021"/>
    <n v="21.72"/>
    <n v="21.72"/>
    <n v="21.72"/>
    <n v="21.46"/>
    <n v="-0.11682167408006221"/>
    <s v="2/12/2021"/>
    <n v="21.93"/>
    <n v="21.93"/>
    <n v="21.49"/>
    <n v="21.93"/>
    <n v="0.43224019409624054"/>
    <s v="2/15/2021"/>
    <n v="21.95"/>
    <n v="21.95"/>
    <n v="21.95"/>
    <n v="21.83"/>
    <n v="0.31541852001617415"/>
    <s v="2/16/2021"/>
    <n v="21.89"/>
    <n v="21.89"/>
    <n v="21.89"/>
    <n v="21.64"/>
    <n v="9.3457339264053918E-2"/>
  </r>
  <r>
    <n v="1"/>
    <s v="EMBRACB SS Equity"/>
    <n v="1"/>
    <s v="SS"/>
    <x v="7"/>
    <x v="8"/>
    <n v="11.26"/>
    <s v="QR+"/>
    <x v="0"/>
    <n v="2"/>
    <n v="22.52"/>
    <n v="24993"/>
    <n v="1110"/>
    <n v="1110"/>
    <n v="254"/>
    <n v="231.48"/>
    <n v="230.8"/>
    <s v="18-02-2021"/>
    <s v="25-02-2021"/>
    <n v="7"/>
    <n v="-1.03"/>
    <n v="-25752"/>
    <s v="SEK"/>
    <n v="0"/>
    <n v="-0.20429720321690048"/>
    <s v="2/19/2021"/>
    <n v="257.8"/>
    <n v="257.8"/>
    <n v="249.4"/>
    <n v="255"/>
    <n v="4.4412435481934943E-2"/>
    <s v="2/22/2021"/>
    <n v="256.89999999999998"/>
    <n v="256.89999999999998"/>
    <n v="256.8"/>
    <n v="249.1"/>
    <n v="-0.21762093386148146"/>
    <s v="2/23/2021"/>
    <n v="248.4"/>
    <n v="248.4"/>
    <n v="248"/>
    <n v="235.5"/>
    <n v="-0.82163005641579645"/>
    <s v="2/24/2021"/>
    <n v="239.9"/>
    <n v="239.9"/>
    <n v="235"/>
    <n v="231.5"/>
    <n v="-0.9992797983435362"/>
  </r>
  <r>
    <n v="1"/>
    <s v="ENR GY Equity"/>
    <n v="1"/>
    <s v="GY"/>
    <x v="5"/>
    <x v="6"/>
    <n v="0.96599999999999997"/>
    <s v="BR+(DB)"/>
    <x v="0"/>
    <n v="2"/>
    <n v="1.93"/>
    <n v="2060"/>
    <n v="1066"/>
    <n v="1066"/>
    <n v="32.590000000000003"/>
    <n v="30.66"/>
    <n v="30.48"/>
    <s v="17-02-2021"/>
    <s v="25-02-2021"/>
    <n v="8"/>
    <n v="-1.0900000000000001"/>
    <n v="-2249.2600000000002"/>
    <s v="EUR"/>
    <n v="0"/>
    <n v="0.21216504854368756"/>
    <s v="2/18/2021"/>
    <n v="33.630000000000003"/>
    <n v="33.630000000000003"/>
    <n v="33"/>
    <n v="32.51"/>
    <n v="-4.1398058252429981E-2"/>
    <s v="2/19/2021"/>
    <n v="32.97"/>
    <n v="32.97"/>
    <n v="32.5"/>
    <n v="32.32"/>
    <n v="-0.13971844660194338"/>
    <s v="2/22/2021"/>
    <n v="32.200000000000003"/>
    <n v="32.200000000000003"/>
    <n v="32.200000000000003"/>
    <n v="31.43"/>
    <n v="-0.60027184466019612"/>
    <s v="2/23/2021"/>
    <n v="32"/>
    <n v="32"/>
    <n v="31.53"/>
    <n v="30.32"/>
    <n v="-1.1746699029126231"/>
  </r>
  <r>
    <n v="1"/>
    <s v="FP FP Equity"/>
    <n v="1"/>
    <s v="FP"/>
    <x v="9"/>
    <x v="10"/>
    <n v="0.96"/>
    <s v="QR+"/>
    <x v="0"/>
    <n v="2"/>
    <n v="1.92"/>
    <n v="2484"/>
    <n v="1294"/>
    <n v="1294"/>
    <n v="36.17"/>
    <n v="34.25"/>
    <n v="39.46"/>
    <s v="09-02-2021"/>
    <s v="25-02-2021"/>
    <n v="16"/>
    <n v="1.71"/>
    <n v="4246.13"/>
    <s v="EUR"/>
    <n v="1"/>
    <n v="-0.7319122383252824"/>
    <s v="2/10/2021"/>
    <n v="34.89"/>
    <n v="34.89"/>
    <n v="34.765000000000001"/>
    <n v="34.744999999999997"/>
    <n v="-0.74233091787439831"/>
    <s v="2/11/2021"/>
    <n v="34.89"/>
    <n v="34.89"/>
    <n v="34.76"/>
    <n v="34.64"/>
    <n v="-0.79702898550724699"/>
    <s v="2/12/2021"/>
    <n v="35.055"/>
    <n v="35.055"/>
    <n v="34.53"/>
    <n v="34.975000000000001"/>
    <n v="-0.62251610305958149"/>
    <s v="2/15/2021"/>
    <n v="36.54"/>
    <n v="36.54"/>
    <n v="35.6"/>
    <n v="36.54"/>
    <n v="0.19274557165861381"/>
  </r>
  <r>
    <n v="1"/>
    <s v="MT NA Equity"/>
    <n v="1"/>
    <s v="NA"/>
    <x v="11"/>
    <x v="12"/>
    <n v="0.71399999999999997"/>
    <s v="AH+"/>
    <x v="0"/>
    <n v="2"/>
    <n v="1.43"/>
    <n v="2471"/>
    <n v="1731"/>
    <n v="1731"/>
    <n v="19.16"/>
    <n v="17.73"/>
    <n v="20.2"/>
    <s v="15-02-2021"/>
    <s v="25-02-2021"/>
    <n v="10"/>
    <n v="0.73"/>
    <n v="1795.05"/>
    <s v="EUR"/>
    <n v="1"/>
    <n v="0.30823148522865329"/>
    <s v="2/16/2021"/>
    <n v="19.824000000000002"/>
    <n v="19.824000000000002"/>
    <n v="19.600000000000001"/>
    <n v="19.763999999999999"/>
    <n v="0.42311776608660401"/>
    <s v="2/17/2021"/>
    <n v="20.114999999999998"/>
    <n v="20.114999999999998"/>
    <n v="19.788"/>
    <n v="19.584"/>
    <n v="0.29702306758397379"/>
    <s v="2/18/2021"/>
    <n v="19.87"/>
    <n v="19.87"/>
    <n v="19.577999999999999"/>
    <n v="19.038"/>
    <n v="-8.5464184540671714E-2"/>
    <s v="2/19/2021"/>
    <n v="19.824000000000002"/>
    <n v="19.824000000000002"/>
    <n v="19.065999999999999"/>
    <n v="19.771999999999998"/>
    <n v="0.42872197490894259"/>
  </r>
  <r>
    <n v="1"/>
    <s v="NEX FP Equity"/>
    <n v="1"/>
    <s v="FP"/>
    <x v="9"/>
    <x v="10"/>
    <n v="1.615"/>
    <s v="AH+, 2dt"/>
    <x v="0"/>
    <n v="2"/>
    <n v="3.23"/>
    <n v="2487"/>
    <n v="770"/>
    <n v="770"/>
    <n v="71.05"/>
    <n v="67.819999999999993"/>
    <n v="62.65"/>
    <s v="18-02-2021"/>
    <s v="25-02-2021"/>
    <n v="7"/>
    <n v="-2.6"/>
    <n v="-6468"/>
    <s v="EUR"/>
    <n v="0"/>
    <n v="-1.0681544028950551"/>
    <s v="2/19/2021"/>
    <n v="68"/>
    <n v="68"/>
    <n v="67.599999999999994"/>
    <n v="65.849999999999994"/>
    <n v="-1.6099718536389234"/>
    <s v="2/22/2021"/>
    <n v="67.25"/>
    <n v="67.25"/>
    <n v="66"/>
    <n v="66.7"/>
    <n v="-1.3468033775633275"/>
    <s v="2/23/2021"/>
    <n v="67.849999999999994"/>
    <n v="67.849999999999994"/>
    <n v="67.400000000000006"/>
    <n v="62.6"/>
    <n v="-2.6162042621632473"/>
    <s v="2/24/2021"/>
    <n v="64.900000000000006"/>
    <n v="64.900000000000006"/>
    <n v="63.4"/>
    <n v="62.65"/>
    <n v="-2.6007237635705667"/>
  </r>
  <r>
    <n v="1"/>
    <s v="NKT DC Equity"/>
    <n v="1"/>
    <s v="DC"/>
    <x v="4"/>
    <x v="5"/>
    <n v="9.7799999999999994"/>
    <s v="QR-"/>
    <x v="1"/>
    <n v="3"/>
    <n v="29.34"/>
    <n v="18360"/>
    <n v="626"/>
    <n v="626"/>
    <n v="248"/>
    <n v="277.33999999999997"/>
    <n v="244"/>
    <s v="24-02-2021"/>
    <s v="25-02-2021"/>
    <n v="1"/>
    <n v="0.14000000000000001"/>
    <n v="2504"/>
    <s v="DKK"/>
    <n v="1"/>
    <n v="0"/>
    <s v="2/25/2021"/>
    <n v="255.6"/>
    <n v="255.6"/>
    <n v="248"/>
    <n v="244"/>
    <n v="0.13638344226579521"/>
    <s v="2/26/2021"/>
    <n v="243.4"/>
    <n v="243.4"/>
    <n v="237"/>
    <n v="240.4"/>
    <n v="0.2591285403050107"/>
    <s v="3/1/2021"/>
    <n v="248"/>
    <n v="248"/>
    <n v="243.2"/>
    <n v="239.6"/>
    <n v="0.28640522875817009"/>
    <s v="3/2/2021"/>
    <n v="241.2"/>
    <n v="241.2"/>
    <n v="240.2"/>
    <n v="237.8"/>
    <n v="0.34777777777777735"/>
  </r>
  <r>
    <n v="1"/>
    <s v="REP SM Equity"/>
    <n v="1"/>
    <s v="SM"/>
    <x v="15"/>
    <x v="16"/>
    <n v="0.29360000000000003"/>
    <s v="QR+"/>
    <x v="0"/>
    <n v="2"/>
    <n v="0.59"/>
    <n v="2487"/>
    <n v="4235"/>
    <n v="4235"/>
    <n v="9.5"/>
    <n v="8.91"/>
    <n v="10.62"/>
    <s v="18-02-2021"/>
    <s v="25-02-2021"/>
    <n v="7"/>
    <n v="1.91"/>
    <n v="4743.2"/>
    <s v="EUR"/>
    <n v="1"/>
    <n v="-2.3839967832729084E-2"/>
    <s v="2/19/2021"/>
    <n v="9.9640000000000004"/>
    <n v="9.9640000000000004"/>
    <n v="9.4860000000000007"/>
    <n v="9.94"/>
    <n v="0.74925613188580531"/>
    <s v="2/22/2021"/>
    <n v="10.210000000000001"/>
    <n v="10.210000000000001"/>
    <n v="9.91"/>
    <n v="10.15"/>
    <n v="1.1068556493767596"/>
    <s v="2/23/2021"/>
    <n v="10.4"/>
    <n v="10.4"/>
    <n v="10.19"/>
    <n v="10.145"/>
    <n v="1.0983413751507833"/>
    <s v="2/24/2021"/>
    <n v="10.324999999999999"/>
    <n v="10.324999999999999"/>
    <n v="10.225"/>
    <n v="10.32"/>
    <n v="1.3963409730599121"/>
  </r>
  <r>
    <n v="1"/>
    <s v="RWE GY Equity"/>
    <n v="1"/>
    <s v="GY"/>
    <x v="5"/>
    <x v="6"/>
    <n v="0.93500000000000005"/>
    <s v="PW-"/>
    <x v="0"/>
    <n v="2"/>
    <n v="1.87"/>
    <n v="2479"/>
    <n v="1325"/>
    <n v="1325"/>
    <n v="31.7"/>
    <n v="29.83"/>
    <n v="31.3"/>
    <s v="19-02-2021"/>
    <s v="25-02-2021"/>
    <n v="6"/>
    <n v="-0.21"/>
    <n v="-530"/>
    <s v="EUR"/>
    <n v="0"/>
    <n v="0.40621218233158612"/>
    <s v="2/22/2021"/>
    <n v="32.5"/>
    <n v="32.5"/>
    <n v="32.46"/>
    <n v="31.73"/>
    <n v="1.6034691407826342E-2"/>
    <s v="2/23/2021"/>
    <n v="32.049999999999997"/>
    <n v="32.049999999999997"/>
    <n v="31.9"/>
    <n v="31.54"/>
    <n v="-8.5518354175070671E-2"/>
    <s v="2/24/2021"/>
    <n v="31.88"/>
    <n v="31.88"/>
    <n v="31.55"/>
    <n v="31.52"/>
    <n v="-9.6208148446954272E-2"/>
    <s v="2/25/2021"/>
    <n v="31.83"/>
    <n v="31.83"/>
    <n v="31.83"/>
    <n v="31.3"/>
    <n v="-0.21379588543767569"/>
  </r>
  <r>
    <n v="1"/>
    <s v="UTDI GY Equity"/>
    <n v="1"/>
    <s v="GY"/>
    <x v="5"/>
    <x v="6"/>
    <n v="0.73299999999999998"/>
    <s v="AH+"/>
    <x v="0"/>
    <n v="2"/>
    <n v="1.47"/>
    <n v="2491"/>
    <n v="1699"/>
    <n v="1699"/>
    <n v="38.799999999999997"/>
    <n v="37.33"/>
    <n v="36.97"/>
    <s v="08-02-2021"/>
    <s v="25-02-2021"/>
    <n v="17"/>
    <n v="-1.25"/>
    <n v="-3109.17"/>
    <s v="EUR"/>
    <n v="0"/>
    <n v="-0.25236049779204967"/>
    <s v="2/9/2021"/>
    <n v="38.5"/>
    <n v="38.5"/>
    <n v="38.43"/>
    <n v="37.54"/>
    <n v="-0.85938980329184933"/>
    <s v="2/10/2021"/>
    <n v="37.71"/>
    <n v="37.71"/>
    <n v="37.67"/>
    <n v="37.58"/>
    <n v="-0.83210758731433077"/>
    <s v="2/11/2021"/>
    <n v="38.46"/>
    <n v="38.46"/>
    <n v="37.65"/>
    <n v="38.1"/>
    <n v="-0.47743877960658077"/>
    <s v="2/12/2021"/>
    <n v="38.08"/>
    <n v="38.08"/>
    <n v="38.08"/>
    <n v="37.89"/>
    <n v="-0.62067041348855645"/>
  </r>
  <r>
    <n v="1"/>
    <s v="VAR1 GY Equity"/>
    <n v="1"/>
    <s v="GY"/>
    <x v="5"/>
    <x v="6"/>
    <n v="5.96"/>
    <s v="QR-"/>
    <x v="1"/>
    <n v="3"/>
    <n v="17.88"/>
    <n v="2487"/>
    <n v="139"/>
    <n v="139"/>
    <n v="142.46"/>
    <n v="160.34"/>
    <n v="115.8"/>
    <s v="18-02-2021"/>
    <s v="25-02-2021"/>
    <n v="7"/>
    <n v="1.49"/>
    <n v="3705.25"/>
    <s v="EUR"/>
    <n v="1"/>
    <n v="0.46165661439485428"/>
    <s v="2/19/2021"/>
    <n v="134.6"/>
    <n v="134.6"/>
    <n v="134.19999999999999"/>
    <n v="131.30000000000001"/>
    <n v="0.62373944511459567"/>
    <s v="2/22/2021"/>
    <n v="124.6"/>
    <n v="124.6"/>
    <n v="122.9"/>
    <n v="117.3"/>
    <n v="1.4062082830719749"/>
    <s v="2/23/2021"/>
    <n v="118.7"/>
    <n v="118.7"/>
    <n v="115"/>
    <n v="113.6"/>
    <n v="1.6130036188178536"/>
    <s v="2/24/2021"/>
    <n v="119.4"/>
    <n v="119.4"/>
    <n v="115.4"/>
    <n v="114.8"/>
    <n v="1.5459348612786497"/>
  </r>
  <r>
    <n v="1"/>
    <s v="VAR1 GY Equity"/>
    <n v="1"/>
    <s v="GY"/>
    <x v="5"/>
    <x v="6"/>
    <n v="5.96"/>
    <s v="x2"/>
    <x v="1"/>
    <n v="3"/>
    <n v="17.88"/>
    <n v="2479"/>
    <n v="139"/>
    <n v="139"/>
    <n v="126.9"/>
    <n v="144.78"/>
    <n v="115.8"/>
    <s v="19-02-2021"/>
    <s v="25-02-2021"/>
    <n v="6"/>
    <n v="0.62"/>
    <n v="1542.9"/>
    <s v="EUR"/>
    <n v="1"/>
    <n v="0.22428398547801534"/>
    <s v="2/22/2021"/>
    <n v="124.6"/>
    <n v="124.6"/>
    <n v="122.9"/>
    <n v="117.3"/>
    <n v="0.53828156514723724"/>
    <s v="2/23/2021"/>
    <n v="118.7"/>
    <n v="118.7"/>
    <n v="115"/>
    <n v="113.6"/>
    <n v="0.74574425171440162"/>
    <s v="2/24/2021"/>
    <n v="119.4"/>
    <n v="119.4"/>
    <n v="115.4"/>
    <n v="114.8"/>
    <n v="0.67845905607099688"/>
    <s v="2/25/2021"/>
    <n v="122.9"/>
    <n v="122.9"/>
    <n v="118"/>
    <n v="115.8"/>
    <n v="0.62238805970149302"/>
  </r>
  <r>
    <n v="1"/>
    <s v="CGIX US Equity"/>
    <n v="1"/>
    <s v="US"/>
    <x v="0"/>
    <x v="0"/>
    <n v="0.72"/>
    <s v="10ATR"/>
    <x v="0"/>
    <n v="2"/>
    <n v="1.44"/>
    <n v="1200"/>
    <n v="833.33"/>
    <n v="831"/>
    <n v="16.28"/>
    <n v="14.84"/>
    <n v="15.25"/>
    <s v="10-02-2021"/>
    <s v="10-02-2021"/>
    <n v="0"/>
    <n v="-0.71"/>
    <n v="-855.93"/>
    <s v="USD"/>
    <n v="0"/>
    <n v="-6.426400000000001"/>
    <s v="2/11/2021"/>
    <n v="7.7"/>
    <n v="7.7"/>
    <n v="7"/>
    <n v="7.04"/>
    <n v="-6.3987000000000016"/>
    <s v="2/12/2021"/>
    <n v="7.03"/>
    <n v="7.03"/>
    <n v="6.9389000000000003"/>
    <n v="6.72"/>
    <n v="-6.6203000000000012"/>
    <s v="2/16/2021"/>
    <n v="7.2"/>
    <n v="7.2"/>
    <n v="7.0115999999999996"/>
    <n v="7.18"/>
    <n v="-6.3017500000000011"/>
    <s v="2/17/2021"/>
    <n v="6.95"/>
    <n v="6.95"/>
    <n v="6.8630000000000004"/>
    <n v="6.55"/>
    <n v="-6.7380250000000004"/>
  </r>
  <r>
    <n v="1"/>
    <s v="CGIX US Equity"/>
    <n v="1"/>
    <s v="US"/>
    <x v="0"/>
    <x v="0"/>
    <n v="0.72"/>
    <s v="10ATR"/>
    <x v="0"/>
    <n v="3"/>
    <n v="2.16"/>
    <n v="1200"/>
    <n v="555.55999999999995"/>
    <n v="554"/>
    <n v="16.3"/>
    <n v="14.14"/>
    <n v="14.08"/>
    <s v="10-02-2021"/>
    <s v="10-02-2021"/>
    <n v="0"/>
    <n v="-1.02"/>
    <n v="-1229.8800000000001"/>
    <s v="USD"/>
    <n v="0"/>
    <n v="-4.2935000000000008"/>
    <s v="2/11/2021"/>
    <n v="7.7"/>
    <n v="7.7"/>
    <n v="7"/>
    <n v="7.04"/>
    <n v="-4.2750333333333339"/>
    <s v="2/12/2021"/>
    <n v="7.03"/>
    <n v="7.03"/>
    <n v="6.9389000000000003"/>
    <n v="6.72"/>
    <n v="-4.422766666666667"/>
    <s v="2/16/2021"/>
    <n v="7.2"/>
    <n v="7.2"/>
    <n v="7.0115999999999996"/>
    <n v="7.18"/>
    <n v="-4.2104000000000008"/>
    <s v="2/17/2021"/>
    <n v="6.95"/>
    <n v="6.95"/>
    <n v="6.8630000000000004"/>
    <n v="6.55"/>
    <n v="-4.5012499999999998"/>
  </r>
  <r>
    <n v="1"/>
    <s v="CLPS US Equity"/>
    <n v="1"/>
    <s v="US"/>
    <x v="0"/>
    <x v="0"/>
    <n v="0.3"/>
    <s v="10ATR"/>
    <x v="1"/>
    <n v="2"/>
    <n v="0.6"/>
    <n v="1200"/>
    <n v="2006.69"/>
    <n v="1337"/>
    <n v="13.43"/>
    <n v="14.03"/>
    <n v="16.010000000000002"/>
    <s v="17-02-2021"/>
    <s v="17-02-2021"/>
    <n v="0"/>
    <n v="-2.87"/>
    <n v="-3449.46"/>
    <s v="USD"/>
    <n v="0"/>
    <n v="4.4455249999999999"/>
    <s v="2/18/2021"/>
    <n v="9.8000000000000007"/>
    <n v="9.8000000000000007"/>
    <n v="9.44"/>
    <n v="9.3000000000000007"/>
    <n v="4.6015083333333324"/>
    <s v="2/19/2021"/>
    <n v="9.6999999999999993"/>
    <n v="9.6999999999999993"/>
    <n v="9.42"/>
    <n v="8.2100000000000009"/>
    <n v="5.8159499999999991"/>
    <s v="2/22/2021"/>
    <n v="8.36"/>
    <n v="8.36"/>
    <n v="8"/>
    <n v="7.66"/>
    <n v="6.4287416666666664"/>
    <s v="2/23/2021"/>
    <n v="7.56"/>
    <n v="7.56"/>
    <n v="7.47"/>
    <n v="6.76"/>
    <n v="7.4314916666666662"/>
  </r>
  <r>
    <n v="1"/>
    <s v="CLPS US Equity"/>
    <n v="1"/>
    <s v="US"/>
    <x v="0"/>
    <x v="0"/>
    <n v="0.26"/>
    <s v="10ATR"/>
    <x v="0"/>
    <n v="2"/>
    <n v="0.51"/>
    <n v="800"/>
    <n v="1556.42"/>
    <n v="1337"/>
    <n v="13.15"/>
    <n v="12.64"/>
    <n v="13.06"/>
    <s v="17-02-2021"/>
    <s v="17-02-2021"/>
    <n v="0"/>
    <n v="-0.16"/>
    <n v="-124.47"/>
    <s v="USD"/>
    <n v="0"/>
    <n v="-6.2003375000000016"/>
    <s v="2/18/2021"/>
    <n v="9.8000000000000007"/>
    <n v="9.8000000000000007"/>
    <n v="9.44"/>
    <n v="9.3000000000000007"/>
    <n v="-6.4343124999999999"/>
    <s v="2/19/2021"/>
    <n v="9.6999999999999993"/>
    <n v="9.6999999999999993"/>
    <n v="9.42"/>
    <n v="8.2100000000000009"/>
    <n v="-8.2559749999999994"/>
    <s v="2/22/2021"/>
    <n v="8.36"/>
    <n v="8.36"/>
    <n v="8"/>
    <n v="7.66"/>
    <n v="-9.1751625000000008"/>
    <s v="2/23/2021"/>
    <n v="7.56"/>
    <n v="7.56"/>
    <n v="7.47"/>
    <n v="6.76"/>
    <n v="-10.679287500000001"/>
  </r>
  <r>
    <n v="1"/>
    <s v="PETZ US Equity"/>
    <n v="1"/>
    <s v="US"/>
    <x v="0"/>
    <x v="0"/>
    <n v="0.25"/>
    <s v="10ATR"/>
    <x v="1"/>
    <n v="2"/>
    <n v="0.5"/>
    <n v="800"/>
    <n v="1589.83"/>
    <n v="1285"/>
    <n v="8.66"/>
    <n v="9.16"/>
    <n v="8.5"/>
    <s v="17-02-2021"/>
    <s v="17-02-2021"/>
    <n v="0"/>
    <n v="0.26"/>
    <n v="209.46"/>
    <s v="USD"/>
    <n v="1"/>
    <n v="6.7221562500000003"/>
    <s v="2/18/2021"/>
    <n v="4.6391999999999998"/>
    <n v="4.6391999999999998"/>
    <n v="4.4749999999999996"/>
    <n v="3.65"/>
    <n v="8.0473124999999985"/>
    <s v="2/19/2021"/>
    <n v="4.0999999999999996"/>
    <n v="4.0999999999999996"/>
    <n v="3.6"/>
    <n v="3.6"/>
    <n v="8.1276250000000001"/>
    <s v="2/22/2021"/>
    <n v="3.5398999999999998"/>
    <n v="3.5398999999999998"/>
    <n v="3.45"/>
    <n v="3.1"/>
    <n v="8.9307499999999997"/>
    <s v="2/23/2021"/>
    <n v="3.03"/>
    <n v="3.03"/>
    <n v="2.92"/>
    <n v="2.62"/>
    <n v="9.7017499999999988"/>
  </r>
  <r>
    <n v="1"/>
    <s v="LODE US Equity"/>
    <n v="1"/>
    <s v="US"/>
    <x v="0"/>
    <x v="0"/>
    <n v="0.62"/>
    <s v="10ATR"/>
    <x v="0"/>
    <n v="2"/>
    <n v="1.25"/>
    <n v="800"/>
    <n v="641.19000000000005"/>
    <n v="1105"/>
    <n v="9.74"/>
    <n v="8.49"/>
    <n v="8.59"/>
    <s v="17-02-2021"/>
    <s v="17-02-2021"/>
    <n v="0"/>
    <n v="-1.59"/>
    <n v="-1271.74"/>
    <s v="USD"/>
    <n v="0"/>
    <n v="-5.9255624999999998"/>
    <s v="2/18/2021"/>
    <n v="5.47"/>
    <n v="5.47"/>
    <n v="5.45"/>
    <n v="4.55"/>
    <n v="-7.1686875000000008"/>
    <s v="2/19/2021"/>
    <n v="6.29"/>
    <n v="6.29"/>
    <n v="5.01"/>
    <n v="5.67"/>
    <n v="-5.6216875000000002"/>
    <s v="2/22/2021"/>
    <n v="6.1"/>
    <n v="6.1"/>
    <n v="5.69"/>
    <n v="5.44"/>
    <n v="-5.9393750000000001"/>
    <s v="2/23/2021"/>
    <n v="6.35"/>
    <n v="6.35"/>
    <n v="5.13"/>
    <n v="6.34"/>
    <n v="-4.6962500000000009"/>
  </r>
  <r>
    <n v="1"/>
    <s v="DOGZ US Equity"/>
    <n v="1"/>
    <s v="US"/>
    <x v="0"/>
    <x v="0"/>
    <n v="0.15"/>
    <s v="10ATR"/>
    <x v="0"/>
    <n v="2"/>
    <n v="0.28999999999999998"/>
    <n v="800"/>
    <n v="2752.17"/>
    <n v="2678"/>
    <n v="3.71"/>
    <n v="3.42"/>
    <n v="3.41"/>
    <s v="17-02-2021"/>
    <s v="17-02-2021"/>
    <n v="0"/>
    <n v="-1.02"/>
    <n v="-815.72"/>
    <s v="USD"/>
    <n v="0"/>
    <n v="-3.9835249999999998"/>
    <s v="2/18/2021"/>
    <n v="2.71"/>
    <n v="2.71"/>
    <n v="2.52"/>
    <n v="2.5099999999999998"/>
    <n v="-4.0170000000000003"/>
    <s v="2/19/2021"/>
    <n v="2.6"/>
    <n v="2.6"/>
    <n v="2.5299999999999998"/>
    <n v="2.4"/>
    <n v="-4.3852250000000002"/>
    <s v="2/22/2021"/>
    <n v="2.5299999999999998"/>
    <n v="2.5299999999999998"/>
    <n v="2.39"/>
    <n v="2.48"/>
    <n v="-4.1174249999999999"/>
    <s v="2/23/2021"/>
    <n v="2.2400000000000002"/>
    <n v="2.2400000000000002"/>
    <n v="2.2200000000000002"/>
    <n v="2.09"/>
    <n v="-5.422950000000001"/>
  </r>
  <r>
    <n v="1"/>
    <s v="DOGZ US Equity"/>
    <n v="1"/>
    <s v="US"/>
    <x v="0"/>
    <x v="0"/>
    <n v="0.15"/>
    <s v="10ATR"/>
    <x v="0"/>
    <n v="2"/>
    <n v="0.28999999999999998"/>
    <n v="800"/>
    <n v="2752.17"/>
    <n v="2678"/>
    <n v="3.77"/>
    <n v="3.48"/>
    <n v="3.4"/>
    <s v="17-02-2021"/>
    <s v="17-02-2021"/>
    <n v="0"/>
    <n v="-1.25"/>
    <n v="-1003.71"/>
    <s v="USD"/>
    <n v="0"/>
    <n v="-4.1843750000000002"/>
    <s v="2/18/2021"/>
    <n v="2.71"/>
    <n v="2.71"/>
    <n v="2.52"/>
    <n v="2.5099999999999998"/>
    <n v="-4.2178500000000012"/>
    <s v="2/19/2021"/>
    <n v="2.6"/>
    <n v="2.6"/>
    <n v="2.5299999999999998"/>
    <n v="2.4"/>
    <n v="-4.5860750000000001"/>
    <s v="2/22/2021"/>
    <n v="2.5299999999999998"/>
    <n v="2.5299999999999998"/>
    <n v="2.39"/>
    <n v="2.48"/>
    <n v="-4.3182749999999999"/>
    <s v="2/23/2021"/>
    <n v="2.2400000000000002"/>
    <n v="2.2400000000000002"/>
    <n v="2.2200000000000002"/>
    <n v="2.09"/>
    <n v="-5.623800000000001"/>
  </r>
  <r>
    <n v="1"/>
    <s v="ALJJ US Equity"/>
    <n v="1"/>
    <s v="US"/>
    <x v="0"/>
    <x v="0"/>
    <n v="0.08"/>
    <s v="10ATR"/>
    <x v="1"/>
    <n v="2"/>
    <n v="0.16"/>
    <n v="1200"/>
    <n v="7317.07"/>
    <n v="7317"/>
    <n v="2.33"/>
    <n v="2.4900000000000002"/>
    <n v="2.2400000000000002"/>
    <s v="16-02-2021"/>
    <s v="16-02-2021"/>
    <n v="0"/>
    <n v="0.55000000000000004"/>
    <n v="664.38"/>
    <s v="USD"/>
    <n v="1"/>
    <n v="3.841425000000001"/>
    <s v="2/17/2021"/>
    <n v="1.87"/>
    <n v="1.87"/>
    <n v="1.7"/>
    <n v="1.82"/>
    <n v="3.1097250000000001"/>
    <s v="2/18/2021"/>
    <n v="1.8"/>
    <n v="1.8"/>
    <n v="1.76"/>
    <n v="1.69"/>
    <n v="3.902400000000001"/>
    <s v="2/19/2021"/>
    <n v="1.73"/>
    <n v="1.73"/>
    <n v="1.67"/>
    <n v="1.61"/>
    <n v="4.3902000000000001"/>
    <s v="2/22/2021"/>
    <n v="1.75"/>
    <n v="1.75"/>
    <n v="1.6"/>
    <n v="1.63"/>
    <n v="4.268250000000001"/>
  </r>
  <r>
    <n v="1"/>
    <s v="ALJJ US Equity"/>
    <n v="1"/>
    <s v="US"/>
    <x v="0"/>
    <x v="0"/>
    <n v="0.08"/>
    <s v="10ATR"/>
    <x v="1"/>
    <n v="2"/>
    <n v="0.16"/>
    <n v="1200"/>
    <n v="7317.07"/>
    <n v="7317"/>
    <n v="2.06"/>
    <n v="2.23"/>
    <n v="2.25"/>
    <s v="16-02-2021"/>
    <s v="16-02-2021"/>
    <n v="0"/>
    <n v="-1.1299999999999999"/>
    <n v="-1355.84"/>
    <s v="USD"/>
    <n v="0"/>
    <n v="2.1951000000000005"/>
    <s v="2/17/2021"/>
    <n v="1.87"/>
    <n v="1.87"/>
    <n v="1.7"/>
    <n v="1.82"/>
    <n v="1.4634"/>
    <s v="2/18/2021"/>
    <n v="1.8"/>
    <n v="1.8"/>
    <n v="1.76"/>
    <n v="1.69"/>
    <n v="2.2560750000000009"/>
    <s v="2/19/2021"/>
    <n v="1.73"/>
    <n v="1.73"/>
    <n v="1.67"/>
    <n v="1.61"/>
    <n v="2.7438749999999996"/>
    <s v="2/22/2021"/>
    <n v="1.75"/>
    <n v="1.75"/>
    <n v="1.6"/>
    <n v="1.63"/>
    <n v="2.6219250000000009"/>
  </r>
  <r>
    <n v="1"/>
    <s v="ALJJ US Equity"/>
    <n v="1"/>
    <s v="US"/>
    <x v="0"/>
    <x v="0"/>
    <n v="0.08"/>
    <s v="10ATR"/>
    <x v="1"/>
    <n v="2"/>
    <n v="0.16"/>
    <n v="1200"/>
    <n v="7317.07"/>
    <n v="7317"/>
    <n v="2.4300000000000002"/>
    <n v="2.6"/>
    <n v="2.46"/>
    <s v="16-02-2021"/>
    <s v="16-02-2021"/>
    <n v="0"/>
    <n v="-0.16"/>
    <n v="-188.05"/>
    <s v="USD"/>
    <n v="0"/>
    <n v="4.451175000000001"/>
    <s v="2/17/2021"/>
    <n v="1.87"/>
    <n v="1.87"/>
    <n v="1.7"/>
    <n v="1.82"/>
    <n v="3.7194750000000005"/>
    <s v="2/18/2021"/>
    <n v="1.8"/>
    <n v="1.8"/>
    <n v="1.76"/>
    <n v="1.69"/>
    <n v="4.5121500000000019"/>
    <s v="2/19/2021"/>
    <n v="1.73"/>
    <n v="1.73"/>
    <n v="1.67"/>
    <n v="1.61"/>
    <n v="4.9999500000000001"/>
    <s v="2/22/2021"/>
    <n v="1.75"/>
    <n v="1.75"/>
    <n v="1.6"/>
    <n v="1.63"/>
    <n v="4.8780000000000019"/>
  </r>
  <r>
    <n v="1"/>
    <s v="SCKT US Equity"/>
    <n v="1"/>
    <s v="US"/>
    <x v="0"/>
    <x v="0"/>
    <n v="2.5299999999999998"/>
    <s v="10ATR"/>
    <x v="1"/>
    <n v="1"/>
    <n v="2.5299999999999998"/>
    <n v="1400"/>
    <n v="553.55999999999995"/>
    <n v="237"/>
    <n v="22.85"/>
    <n v="25.38"/>
    <n v="24.64"/>
    <s v="16-02-2021"/>
    <s v="16-02-2021"/>
    <n v="0"/>
    <n v="-0.3"/>
    <n v="-423.8"/>
    <s v="USD"/>
    <n v="0"/>
    <n v="1.2103928571428575"/>
    <s v="2/17/2021"/>
    <n v="17.440000000000001"/>
    <n v="17.440000000000001"/>
    <n v="15.7"/>
    <n v="13.05"/>
    <n v="1.6590000000000003"/>
    <s v="2/18/2021"/>
    <n v="15.8"/>
    <n v="15.8"/>
    <n v="12.18"/>
    <n v="13.79"/>
    <n v="1.533728571428572"/>
    <s v="2/19/2021"/>
    <n v="13.79"/>
    <n v="13.79"/>
    <n v="13.5335"/>
    <n v="12.22"/>
    <n v="1.7995071428571432"/>
    <s v="2/22/2021"/>
    <n v="12.62"/>
    <n v="12.62"/>
    <n v="11.85"/>
    <n v="11.1"/>
    <n v="1.9891071428571432"/>
  </r>
  <r>
    <n v="1"/>
    <s v="AKU US Equity"/>
    <n v="1"/>
    <s v="US"/>
    <x v="0"/>
    <x v="0"/>
    <n v="0.1"/>
    <s v="10ATR"/>
    <x v="1"/>
    <n v="2"/>
    <n v="0.21"/>
    <n v="1200"/>
    <n v="5741.63"/>
    <n v="3677"/>
    <n v="4.0199999999999996"/>
    <n v="4.2300000000000004"/>
    <n v="3.74"/>
    <s v="17-02-2021"/>
    <s v="17-02-2021"/>
    <n v="0"/>
    <n v="0.84"/>
    <n v="1008.97"/>
    <s v="USD"/>
    <n v="1"/>
    <n v="1.3788749999999992"/>
    <s v="2/18/2021"/>
    <n v="3.75"/>
    <n v="3.75"/>
    <n v="3.57"/>
    <n v="3.63"/>
    <n v="1.1950249999999991"/>
    <s v="2/19/2021"/>
    <n v="3.74"/>
    <n v="3.74"/>
    <n v="3.62"/>
    <n v="3.72"/>
    <n v="0.91924999999999801"/>
    <s v="2/22/2021"/>
    <n v="3.77"/>
    <n v="3.77"/>
    <n v="3.64"/>
    <n v="3.59"/>
    <n v="1.3175916666666658"/>
    <s v="2/23/2021"/>
    <n v="3.57"/>
    <n v="3.57"/>
    <n v="3.55"/>
    <n v="3.5"/>
    <n v="1.5933666666666653"/>
  </r>
  <r>
    <n v="1"/>
    <s v="ONCY US Equity"/>
    <n v="1"/>
    <s v="US"/>
    <x v="0"/>
    <x v="0"/>
    <n v="0.19"/>
    <s v="10ATR"/>
    <x v="1"/>
    <n v="2"/>
    <n v="0.38"/>
    <n v="1200"/>
    <n v="3126.79"/>
    <n v="1861"/>
    <n v="4.66"/>
    <n v="5.04"/>
    <n v="3.82"/>
    <s v="17-02-2021"/>
    <s v="17-02-2021"/>
    <n v="0"/>
    <n v="1.3"/>
    <n v="1562.31"/>
    <s v="USD"/>
    <n v="1"/>
    <n v="1.4577833333333332"/>
    <s v="2/18/2021"/>
    <n v="3.76"/>
    <n v="3.76"/>
    <n v="3.72"/>
    <n v="3.5"/>
    <n v="1.7989666666666668"/>
    <s v="2/19/2021"/>
    <n v="3.504"/>
    <n v="3.504"/>
    <n v="3.5"/>
    <n v="3.39"/>
    <n v="1.9695583333333335"/>
    <s v="2/22/2021"/>
    <n v="3.48"/>
    <n v="3.48"/>
    <n v="3.3671000000000002"/>
    <n v="3.3"/>
    <n v="2.1091333333333337"/>
    <s v="2/23/2021"/>
    <n v="3.75"/>
    <n v="3.75"/>
    <n v="3.43"/>
    <n v="3.73"/>
    <n v="1.4422750000000002"/>
  </r>
  <r>
    <n v="1"/>
    <s v="SCKT US Equity"/>
    <n v="1"/>
    <s v="US"/>
    <x v="0"/>
    <x v="0"/>
    <n v="2.5299999999999998"/>
    <s v="10ATR"/>
    <x v="1"/>
    <n v="1.5"/>
    <n v="3.79"/>
    <n v="1200"/>
    <n v="316.32"/>
    <n v="237"/>
    <n v="21.63"/>
    <n v="25.42"/>
    <n v="25.57"/>
    <s v="16-02-2021"/>
    <s v="16-02-2021"/>
    <n v="0"/>
    <n v="-0.78"/>
    <n v="-933.78"/>
    <s v="USD"/>
    <n v="0"/>
    <n v="1.1711749999999999"/>
    <s v="2/17/2021"/>
    <n v="17.440000000000001"/>
    <n v="17.440000000000001"/>
    <n v="15.7"/>
    <n v="13.05"/>
    <n v="1.6945499999999996"/>
    <s v="2/18/2021"/>
    <n v="15.8"/>
    <n v="15.8"/>
    <n v="12.18"/>
    <n v="13.79"/>
    <n v="1.5484"/>
    <s v="2/19/2021"/>
    <n v="13.79"/>
    <n v="13.79"/>
    <n v="13.5335"/>
    <n v="12.22"/>
    <n v="1.8584749999999997"/>
    <s v="2/22/2021"/>
    <n v="12.62"/>
    <n v="12.62"/>
    <n v="11.85"/>
    <n v="11.1"/>
    <n v="2.0796749999999999"/>
  </r>
  <r>
    <n v="1"/>
    <s v="SCKT US Equity"/>
    <n v="1"/>
    <s v="US"/>
    <x v="0"/>
    <x v="0"/>
    <n v="0.24"/>
    <s v="10ATR"/>
    <x v="1"/>
    <n v="3"/>
    <n v="0.72"/>
    <n v="1200"/>
    <n v="1666.67"/>
    <n v="1635"/>
    <n v="11.21"/>
    <n v="11.93"/>
    <n v="11.17"/>
    <s v="16-02-2021"/>
    <s v="16-02-2021"/>
    <n v="0"/>
    <n v="0.06"/>
    <n v="72.430000000000007"/>
    <s v="USD"/>
    <n v="1"/>
    <n v="-6.1176249999999985"/>
    <s v="2/17/2021"/>
    <n v="17.440000000000001"/>
    <n v="17.440000000000001"/>
    <n v="15.7"/>
    <n v="13.05"/>
    <n v="-2.5069999999999997"/>
    <s v="2/18/2021"/>
    <n v="15.8"/>
    <n v="15.8"/>
    <n v="12.18"/>
    <n v="13.79"/>
    <n v="-3.5152499999999978"/>
    <s v="2/19/2021"/>
    <n v="13.79"/>
    <n v="13.79"/>
    <n v="13.5335"/>
    <n v="12.22"/>
    <n v="-1.3761249999999998"/>
    <s v="2/22/2021"/>
    <n v="12.62"/>
    <n v="12.62"/>
    <n v="11.85"/>
    <n v="11.1"/>
    <n v="0.14987500000000165"/>
  </r>
  <r>
    <n v="1"/>
    <s v="SCKT US Equity"/>
    <n v="1"/>
    <s v="US"/>
    <x v="0"/>
    <x v="0"/>
    <n v="2.5299999999999998"/>
    <s v="10ATR"/>
    <x v="1"/>
    <n v="1"/>
    <n v="2.5299999999999998"/>
    <n v="800"/>
    <n v="316.20999999999998"/>
    <n v="316"/>
    <n v="21.33"/>
    <n v="23.86"/>
    <n v="24.64"/>
    <s v="16-02-2021"/>
    <s v="16-02-2021"/>
    <n v="0"/>
    <n v="-1.31"/>
    <n v="-1045.3900000000001"/>
    <s v="USD"/>
    <n v="0"/>
    <n v="2.2238499999999997"/>
    <s v="2/17/2021"/>
    <n v="17.440000000000001"/>
    <n v="17.440000000000001"/>
    <n v="15.7"/>
    <n v="13.05"/>
    <n v="3.2705999999999991"/>
    <s v="2/18/2021"/>
    <n v="15.8"/>
    <n v="15.8"/>
    <n v="12.18"/>
    <n v="13.79"/>
    <n v="2.9782999999999999"/>
    <s v="2/19/2021"/>
    <n v="13.79"/>
    <n v="13.79"/>
    <n v="13.5335"/>
    <n v="12.22"/>
    <n v="3.5984499999999993"/>
    <s v="2/22/2021"/>
    <n v="12.62"/>
    <n v="12.62"/>
    <n v="11.85"/>
    <n v="11.1"/>
    <n v="4.0408499999999989"/>
  </r>
  <r>
    <n v="1"/>
    <s v="CLEU US Equity"/>
    <n v="1"/>
    <s v="US"/>
    <x v="0"/>
    <x v="0"/>
    <n v="0.42"/>
    <s v="10ATR"/>
    <x v="0"/>
    <n v="2"/>
    <n v="0.84"/>
    <n v="1200"/>
    <n v="1429.73"/>
    <n v="1430"/>
    <n v="7.19"/>
    <n v="6.35"/>
    <n v="7.28"/>
    <s v="12-02-2021"/>
    <s v="12-02-2021"/>
    <n v="0"/>
    <n v="0.1"/>
    <n v="125.11"/>
    <s v="USD"/>
    <n v="1"/>
    <n v="-2.2522500000000005"/>
    <s v="2/16/2021"/>
    <n v="5.75"/>
    <n v="5.75"/>
    <n v="5.3"/>
    <n v="5.2"/>
    <n v="-2.3714166666666667"/>
    <s v="2/17/2021"/>
    <n v="5.15"/>
    <n v="5.15"/>
    <n v="5.0599999999999996"/>
    <n v="4.59"/>
    <n v="-3.098333333333334"/>
    <s v="2/18/2021"/>
    <n v="5.0999999999999996"/>
    <n v="5.0999999999999996"/>
    <n v="4.51"/>
    <n v="4.72"/>
    <n v="-2.9434166666666672"/>
    <s v="2/19/2021"/>
    <n v="4.93"/>
    <n v="4.93"/>
    <n v="4.87"/>
    <n v="4.53"/>
    <n v="-3.1698333333333335"/>
  </r>
  <r>
    <n v="1"/>
    <s v="CLEU US Equity"/>
    <n v="1"/>
    <s v="US"/>
    <x v="0"/>
    <x v="0"/>
    <n v="0.42"/>
    <s v="10ATR"/>
    <x v="0"/>
    <n v="2"/>
    <n v="0.84"/>
    <n v="1200"/>
    <n v="1428.57"/>
    <n v="1430"/>
    <n v="7.76"/>
    <n v="6.92"/>
    <n v="6.92"/>
    <s v="12-02-2021"/>
    <s v="12-02-2021"/>
    <n v="0"/>
    <n v="-1"/>
    <n v="-1205.75"/>
    <s v="USD"/>
    <n v="0"/>
    <n v="-2.9314999999999998"/>
    <s v="2/16/2021"/>
    <n v="5.75"/>
    <n v="5.75"/>
    <n v="5.3"/>
    <n v="5.2"/>
    <n v="-3.050666666666666"/>
    <s v="2/17/2021"/>
    <n v="5.15"/>
    <n v="5.15"/>
    <n v="5.0599999999999996"/>
    <n v="4.59"/>
    <n v="-3.7775833333333328"/>
    <s v="2/18/2021"/>
    <n v="5.0999999999999996"/>
    <n v="5.0999999999999996"/>
    <n v="4.51"/>
    <n v="4.72"/>
    <n v="-3.6226666666666665"/>
    <s v="2/19/2021"/>
    <n v="4.93"/>
    <n v="4.93"/>
    <n v="4.87"/>
    <n v="4.53"/>
    <n v="-3.8490833333333332"/>
  </r>
  <r>
    <n v="1"/>
    <s v="RCMT US Equity"/>
    <n v="1"/>
    <s v="US"/>
    <x v="0"/>
    <x v="0"/>
    <n v="1.22"/>
    <s v="10ATR"/>
    <x v="0"/>
    <n v="1"/>
    <n v="1.22"/>
    <n v="1200"/>
    <n v="980.47"/>
    <n v="490"/>
    <n v="7.9"/>
    <n v="6.67"/>
    <n v="6.61"/>
    <s v="11-02-2021"/>
    <s v="11-02-2021"/>
    <n v="0"/>
    <n v="-0.52"/>
    <n v="-629.30999999999995"/>
    <s v="USD"/>
    <n v="0"/>
    <n v="-0.94018750000000006"/>
    <s v="2/12/2021"/>
    <n v="6.4999000000000002"/>
    <n v="6.4999000000000002"/>
    <n v="5.5975000000000001"/>
    <n v="5.94"/>
    <n v="-0.80033333333333334"/>
    <s v="2/16/2021"/>
    <n v="5.75"/>
    <n v="5.75"/>
    <n v="5.7"/>
    <n v="5.2"/>
    <n v="-1.1025"/>
    <s v="2/17/2021"/>
    <n v="5.29"/>
    <n v="5.29"/>
    <n v="4.87"/>
    <n v="5.25"/>
    <n v="-1.0820833333333335"/>
    <s v="2/18/2021"/>
    <n v="5.0994000000000002"/>
    <n v="5.0994000000000002"/>
    <n v="5.05"/>
    <n v="4.91"/>
    <n v="-1.2209166666666669"/>
  </r>
  <r>
    <n v="1"/>
    <s v="RCMT US Equity"/>
    <n v="1"/>
    <s v="US"/>
    <x v="0"/>
    <x v="0"/>
    <n v="1.22"/>
    <s v="10ATR"/>
    <x v="1"/>
    <n v="2"/>
    <n v="2.4500000000000002"/>
    <n v="1200"/>
    <n v="490.6"/>
    <n v="1648"/>
    <n v="7.9"/>
    <n v="10.35"/>
    <n v="7.49"/>
    <s v="10-02-2021"/>
    <s v="10-02-2021"/>
    <n v="0"/>
    <n v="0.56000000000000005"/>
    <n v="677.16"/>
    <s v="USD"/>
    <n v="1"/>
    <n v="-2.7397999999999989"/>
    <s v="2/11/2021"/>
    <n v="12.49"/>
    <n v="12.49"/>
    <n v="9.8949999999999996"/>
    <n v="6.1"/>
    <n v="2.4720000000000009"/>
    <s v="2/12/2021"/>
    <n v="6.4999000000000002"/>
    <n v="6.4999000000000002"/>
    <n v="5.5975000000000001"/>
    <n v="5.94"/>
    <n v="2.6917333333333331"/>
    <s v="2/16/2021"/>
    <n v="5.75"/>
    <n v="5.75"/>
    <n v="5.7"/>
    <n v="5.2"/>
    <n v="3.7080000000000002"/>
    <s v="2/17/2021"/>
    <n v="5.29"/>
    <n v="5.29"/>
    <n v="4.87"/>
    <n v="5.25"/>
    <n v="3.639333333333334"/>
  </r>
  <r>
    <n v="1"/>
    <s v="SNDL US Equity"/>
    <n v="1"/>
    <s v="US"/>
    <x v="0"/>
    <x v="0"/>
    <n v="0.4"/>
    <s v="AH-"/>
    <x v="1"/>
    <n v="2"/>
    <n v="0.8"/>
    <n v="1200"/>
    <n v="1500"/>
    <n v="1403"/>
    <n v="3.95"/>
    <n v="4.75"/>
    <n v="3.12"/>
    <s v="10-02-2021"/>
    <s v="10-02-2021"/>
    <n v="0"/>
    <n v="0.97"/>
    <n v="1164.49"/>
    <s v="USD"/>
    <n v="1"/>
    <n v="-1.1691666666666418E-2"/>
    <s v="2/11/2021"/>
    <n v="3.96"/>
    <n v="3.96"/>
    <n v="3.96"/>
    <n v="2.38"/>
    <n v="1.8355916666666672"/>
    <s v="2/12/2021"/>
    <n v="2.2999999999999998"/>
    <n v="2.2999999999999998"/>
    <n v="1.93"/>
    <n v="2.08"/>
    <n v="2.1863416666666668"/>
    <s v="2/16/2021"/>
    <n v="2.25"/>
    <n v="2.25"/>
    <n v="2.2400000000000002"/>
    <n v="2.19"/>
    <n v="2.0577333333333336"/>
    <s v="2/17/2021"/>
    <n v="1.96"/>
    <n v="1.96"/>
    <n v="1.94"/>
    <n v="1.72"/>
    <n v="2.6072416666666669"/>
  </r>
  <r>
    <n v="1"/>
    <s v="RCMT US Equity"/>
    <n v="1"/>
    <s v="US"/>
    <x v="0"/>
    <x v="0"/>
    <n v="0.36"/>
    <s v="AH+"/>
    <x v="1"/>
    <n v="2"/>
    <n v="0.73"/>
    <n v="1200"/>
    <n v="1648.94"/>
    <n v="1648"/>
    <n v="9.1"/>
    <n v="9.83"/>
    <n v="10.45"/>
    <s v="11-02-2021"/>
    <s v="11-02-2021"/>
    <n v="0"/>
    <n v="-1.85"/>
    <n v="-2218.87"/>
    <s v="USD"/>
    <n v="0"/>
    <n v="4.8100999999999994"/>
    <s v="2/12/2021"/>
    <n v="6.4999000000000002"/>
    <n v="6.4999000000000002"/>
    <n v="5.5975000000000001"/>
    <n v="5.94"/>
    <n v="4.3397333333333323"/>
    <s v="2/16/2021"/>
    <n v="5.75"/>
    <n v="5.75"/>
    <n v="5.7"/>
    <n v="5.2"/>
    <n v="5.355999999999999"/>
    <s v="2/17/2021"/>
    <n v="5.29"/>
    <n v="5.29"/>
    <n v="4.87"/>
    <n v="5.25"/>
    <n v="5.2873333333333328"/>
    <s v="2/18/2021"/>
    <n v="5.0994000000000002"/>
    <n v="5.0994000000000002"/>
    <n v="5.05"/>
    <n v="4.91"/>
    <n v="5.7542666666666662"/>
  </r>
  <r>
    <n v="1"/>
    <s v="RCMT US Equity"/>
    <n v="1"/>
    <s v="US"/>
    <x v="0"/>
    <x v="0"/>
    <n v="0.36"/>
    <s v="10ATR-PRE"/>
    <x v="1"/>
    <n v="2"/>
    <n v="0.73"/>
    <n v="1200"/>
    <n v="1648.94"/>
    <n v="1649"/>
    <n v="6.87"/>
    <n v="7.6"/>
    <n v="7.46"/>
    <s v="11-02-2021"/>
    <s v="11-02-2021"/>
    <n v="0"/>
    <n v="-0.81"/>
    <n v="-971.92"/>
    <s v="USD"/>
    <n v="0"/>
    <n v="1.7486270833333333"/>
    <s v="2/12/2021"/>
    <n v="6.4999000000000002"/>
    <n v="6.4999000000000002"/>
    <n v="5.5975000000000001"/>
    <n v="5.94"/>
    <n v="1.2779749999999996"/>
    <s v="2/16/2021"/>
    <n v="5.75"/>
    <n v="5.75"/>
    <n v="5.7"/>
    <n v="5.2"/>
    <n v="2.2948583333333334"/>
    <s v="2/17/2021"/>
    <n v="5.29"/>
    <n v="5.29"/>
    <n v="4.87"/>
    <n v="5.25"/>
    <n v="2.2261500000000001"/>
    <s v="2/18/2021"/>
    <n v="5.0994000000000002"/>
    <n v="5.0994000000000002"/>
    <n v="5.05"/>
    <n v="4.91"/>
    <n v="2.6933666666666665"/>
  </r>
  <r>
    <n v="1"/>
    <s v="BPTH US Equity"/>
    <n v="1"/>
    <s v="US"/>
    <x v="0"/>
    <x v="0"/>
    <n v="0.39"/>
    <s v="10ATR"/>
    <x v="1"/>
    <n v="3"/>
    <n v="1.17"/>
    <n v="1200"/>
    <n v="1025.6400000000001"/>
    <n v="824"/>
    <n v="18.21"/>
    <n v="19.38"/>
    <n v="18.149999999999999"/>
    <s v="10-02-2021"/>
    <s v="10-02-2021"/>
    <n v="0"/>
    <n v="0.04"/>
    <n v="49.44"/>
    <s v="USD"/>
    <n v="1"/>
    <n v="4.6762000000000006"/>
    <s v="2/11/2021"/>
    <n v="11.48"/>
    <n v="11.48"/>
    <n v="11.4"/>
    <n v="9.5"/>
    <n v="5.9808666666666674"/>
    <s v="2/12/2021"/>
    <n v="9.3994"/>
    <n v="9.3994"/>
    <n v="9.09"/>
    <n v="8.93"/>
    <n v="6.3722666666666674"/>
    <s v="2/16/2021"/>
    <n v="8.0399999999999991"/>
    <n v="8.0399999999999991"/>
    <n v="7.96"/>
    <n v="7.6"/>
    <n v="7.2855333333333343"/>
    <s v="2/17/2021"/>
    <n v="7.59"/>
    <n v="7.59"/>
    <n v="7.54"/>
    <n v="7.06"/>
    <n v="7.6563333333333352"/>
  </r>
  <r>
    <n v="1"/>
    <s v="BPTH US Equity"/>
    <n v="1"/>
    <s v="US"/>
    <x v="0"/>
    <x v="0"/>
    <n v="0.39"/>
    <s v="10ATR"/>
    <x v="0"/>
    <n v="3"/>
    <n v="1.17"/>
    <n v="1200"/>
    <n v="1025.6400000000001"/>
    <n v="1025"/>
    <n v="20.190000000000001"/>
    <n v="19.02"/>
    <n v="19.87"/>
    <s v="10-02-2021"/>
    <s v="10-02-2021"/>
    <n v="0"/>
    <n v="-0.28000000000000003"/>
    <n v="-333.84"/>
    <s v="USD"/>
    <n v="0"/>
    <n v="-7.5081250000000015"/>
    <s v="2/11/2021"/>
    <n v="11.48"/>
    <n v="11.48"/>
    <n v="11.4"/>
    <n v="9.5"/>
    <n v="-9.1310416666666683"/>
    <s v="2/12/2021"/>
    <n v="9.3994"/>
    <n v="9.3994"/>
    <n v="9.09"/>
    <n v="8.93"/>
    <n v="-9.6179166666666678"/>
    <s v="2/16/2021"/>
    <n v="8.0399999999999991"/>
    <n v="8.0399999999999991"/>
    <n v="7.96"/>
    <n v="7.6"/>
    <n v="-10.753958333333335"/>
    <s v="2/17/2021"/>
    <n v="7.59"/>
    <n v="7.59"/>
    <n v="7.54"/>
    <n v="7.06"/>
    <n v="-11.215208333333335"/>
  </r>
  <r>
    <n v="1"/>
    <s v="BPTH US Equity"/>
    <n v="1"/>
    <s v="US"/>
    <x v="0"/>
    <x v="0"/>
    <n v="0.39"/>
    <s v="10ATR"/>
    <x v="1"/>
    <n v="3"/>
    <n v="1.17"/>
    <n v="1200"/>
    <n v="1025.6400000000001"/>
    <n v="1025"/>
    <n v="18.23"/>
    <n v="19.399999999999999"/>
    <n v="17.29"/>
    <s v="10-02-2021"/>
    <s v="10-02-2021"/>
    <n v="0"/>
    <n v="0.8"/>
    <n v="965.75"/>
    <s v="USD"/>
    <n v="1"/>
    <n v="5.8339583333333334"/>
    <s v="2/11/2021"/>
    <n v="11.48"/>
    <n v="11.48"/>
    <n v="11.4"/>
    <n v="9.5"/>
    <n v="7.4568750000000001"/>
    <s v="2/12/2021"/>
    <n v="9.3994"/>
    <n v="9.3994"/>
    <n v="9.09"/>
    <n v="8.93"/>
    <n v="7.9437499999999996"/>
    <s v="2/16/2021"/>
    <n v="8.0399999999999991"/>
    <n v="8.0399999999999991"/>
    <n v="7.96"/>
    <n v="7.6"/>
    <n v="9.0797916666666669"/>
    <s v="2/17/2021"/>
    <n v="7.59"/>
    <n v="7.59"/>
    <n v="7.54"/>
    <n v="7.06"/>
    <n v="9.5410416666666684"/>
  </r>
  <r>
    <n v="1"/>
    <s v="BPTH US Equity"/>
    <n v="1"/>
    <s v="US"/>
    <x v="0"/>
    <x v="0"/>
    <n v="0.39"/>
    <s v="10ATR"/>
    <x v="1"/>
    <n v="3"/>
    <n v="1.17"/>
    <n v="1200"/>
    <n v="1025.6400000000001"/>
    <n v="1554"/>
    <n v="21.19"/>
    <n v="22.36"/>
    <n v="19.53"/>
    <s v="10-02-2021"/>
    <s v="10-02-2021"/>
    <n v="0"/>
    <n v="2.15"/>
    <n v="2579.64"/>
    <s v="USD"/>
    <n v="1"/>
    <n v="12.678050000000001"/>
    <s v="2/11/2021"/>
    <n v="11.48"/>
    <n v="11.48"/>
    <n v="11.4"/>
    <n v="9.5"/>
    <n v="15.138550000000002"/>
    <s v="2/12/2021"/>
    <n v="9.3994"/>
    <n v="9.3994"/>
    <n v="9.09"/>
    <n v="8.93"/>
    <n v="15.876700000000001"/>
    <s v="2/16/2021"/>
    <n v="8.0399999999999991"/>
    <n v="8.0399999999999991"/>
    <n v="7.96"/>
    <n v="7.6"/>
    <n v="17.599050000000002"/>
    <s v="2/17/2021"/>
    <n v="7.59"/>
    <n v="7.59"/>
    <n v="7.54"/>
    <n v="7.06"/>
    <n v="18.298350000000003"/>
  </r>
  <r>
    <n v="1"/>
    <s v="BPTH US Equity"/>
    <n v="1"/>
    <s v="US"/>
    <x v="0"/>
    <x v="0"/>
    <n v="1.74"/>
    <s v="AH+"/>
    <x v="0"/>
    <n v="2"/>
    <n v="3.48"/>
    <n v="1200"/>
    <n v="344.83"/>
    <n v="350"/>
    <n v="23.31"/>
    <n v="19.829999999999998"/>
    <n v="19.399999999999999"/>
    <s v="10-02-2021"/>
    <s v="10-02-2021"/>
    <n v="0"/>
    <n v="-1.1399999999999999"/>
    <n v="-1368.5"/>
    <s v="USD"/>
    <n v="0"/>
    <n v="-3.4737499999999994"/>
    <s v="2/11/2021"/>
    <n v="11.48"/>
    <n v="11.48"/>
    <n v="11.4"/>
    <n v="9.5"/>
    <n v="-4.027916666666667"/>
    <s v="2/12/2021"/>
    <n v="9.3994"/>
    <n v="9.3994"/>
    <n v="9.09"/>
    <n v="8.93"/>
    <n v="-4.1941666666666668"/>
    <s v="2/16/2021"/>
    <n v="8.0399999999999991"/>
    <n v="8.0399999999999991"/>
    <n v="7.96"/>
    <n v="7.6"/>
    <n v="-4.5820833333333333"/>
    <s v="2/17/2021"/>
    <n v="7.59"/>
    <n v="7.59"/>
    <n v="7.54"/>
    <n v="7.06"/>
    <n v="-4.739583333333333"/>
  </r>
  <r>
    <n v="1"/>
    <s v="CHCI US Equity"/>
    <n v="1"/>
    <s v="US"/>
    <x v="0"/>
    <x v="0"/>
    <n v="0.28000000000000003"/>
    <s v="10ATR"/>
    <x v="0"/>
    <n v="2"/>
    <n v="0.56999999999999995"/>
    <n v="1200"/>
    <n v="2118.0500000000002"/>
    <n v="1412"/>
    <n v="13"/>
    <n v="12.43"/>
    <n v="12.49"/>
    <s v="09-02-2021"/>
    <s v="09-02-2021"/>
    <n v="0"/>
    <n v="-0.61"/>
    <n v="-726.05"/>
    <s v="USD"/>
    <n v="0"/>
    <n v="-7.1776666666666662"/>
    <s v="2/10/2021"/>
    <n v="7.02"/>
    <n v="7.02"/>
    <n v="6.9"/>
    <n v="6.62"/>
    <n v="-7.507133333333333"/>
    <s v="2/11/2021"/>
    <n v="7.42"/>
    <n v="7.42"/>
    <n v="7.35"/>
    <n v="6.54"/>
    <n v="-7.6012666666666666"/>
    <s v="2/12/2021"/>
    <n v="6.69"/>
    <n v="6.69"/>
    <n v="6.2"/>
    <n v="6.69"/>
    <n v="-7.4247666666666658"/>
    <s v="2/16/2021"/>
    <n v="6.6992000000000003"/>
    <n v="6.6992000000000003"/>
    <n v="6.6992000000000003"/>
    <n v="6.29"/>
    <n v="-7.895433333333334"/>
  </r>
  <r>
    <n v="1"/>
    <s v="CHCI US Equity"/>
    <n v="1"/>
    <s v="US"/>
    <x v="0"/>
    <x v="0"/>
    <n v="0.28000000000000003"/>
    <s v="10ATR"/>
    <x v="1"/>
    <n v="2"/>
    <n v="0.56000000000000005"/>
    <n v="1200"/>
    <n v="2142.86"/>
    <n v="1412"/>
    <n v="13.37"/>
    <n v="13.93"/>
    <n v="13.64"/>
    <s v="09-02-2021"/>
    <s v="09-02-2021"/>
    <n v="0"/>
    <n v="-0.32"/>
    <n v="-384.06"/>
    <s v="USD"/>
    <n v="0"/>
    <n v="7.6130333333333313"/>
    <s v="2/10/2021"/>
    <n v="7.02"/>
    <n v="7.02"/>
    <n v="6.9"/>
    <n v="6.62"/>
    <n v="7.9424999999999981"/>
    <s v="2/11/2021"/>
    <n v="7.42"/>
    <n v="7.42"/>
    <n v="7.35"/>
    <n v="6.54"/>
    <n v="8.0366333333333326"/>
    <s v="2/12/2021"/>
    <n v="6.69"/>
    <n v="6.69"/>
    <n v="6.2"/>
    <n v="6.69"/>
    <n v="7.8601333333333319"/>
    <s v="2/16/2021"/>
    <n v="6.6992000000000003"/>
    <n v="6.6992000000000003"/>
    <n v="6.6992000000000003"/>
    <n v="6.29"/>
    <n v="8.3308"/>
  </r>
  <r>
    <n v="1"/>
    <s v="KALV US Equity"/>
    <n v="1"/>
    <s v="US"/>
    <x v="0"/>
    <x v="0"/>
    <n v="1.05"/>
    <s v="10ATR"/>
    <x v="1"/>
    <n v="3"/>
    <n v="3.14"/>
    <n v="1200"/>
    <n v="382.15"/>
    <n v="382"/>
    <n v="35.99"/>
    <n v="39.130000000000003"/>
    <n v="40.51"/>
    <s v="09-02-2021"/>
    <s v="09-02-2021"/>
    <n v="0"/>
    <n v="-1.44"/>
    <n v="-1726.64"/>
    <s v="USD"/>
    <n v="0"/>
    <n v="-0.28649999999999953"/>
    <s v="2/10/2021"/>
    <n v="40.799999999999997"/>
    <n v="40.799999999999997"/>
    <n v="36.89"/>
    <n v="37.46"/>
    <n v="-0.46794999999999959"/>
    <s v="2/11/2021"/>
    <n v="42.92"/>
    <n v="42.92"/>
    <n v="40.9"/>
    <n v="40.450000000000003"/>
    <n v="-1.4197666666666668"/>
    <s v="2/12/2021"/>
    <n v="43.079900000000002"/>
    <n v="43.079900000000002"/>
    <n v="39.021000000000001"/>
    <n v="42.57"/>
    <n v="-2.0946333333333329"/>
    <s v="2/16/2021"/>
    <n v="42.314900000000002"/>
    <n v="42.314900000000002"/>
    <n v="41.75"/>
    <n v="42.1"/>
    <n v="-1.9450166666666666"/>
  </r>
  <r>
    <n v="1"/>
    <s v="KALV US Equity"/>
    <n v="1"/>
    <s v="US"/>
    <x v="0"/>
    <x v="0"/>
    <n v="1.05"/>
    <s v="10ATR"/>
    <x v="1"/>
    <n v="2"/>
    <n v="2.1"/>
    <n v="1200"/>
    <n v="571.42999999999995"/>
    <n v="573"/>
    <n v="40.799999999999997"/>
    <n v="42.9"/>
    <n v="37.869999999999997"/>
    <s v="09-02-2021"/>
    <s v="09-02-2021"/>
    <n v="0"/>
    <n v="1.4"/>
    <n v="1679.63"/>
    <s v="USD"/>
    <n v="1"/>
    <n v="1.8670249999999984"/>
    <s v="2/10/2021"/>
    <n v="40.799999999999997"/>
    <n v="40.799999999999997"/>
    <n v="36.89"/>
    <n v="37.46"/>
    <n v="1.5948499999999983"/>
    <s v="2/11/2021"/>
    <n v="42.92"/>
    <n v="42.92"/>
    <n v="40.9"/>
    <n v="40.450000000000003"/>
    <n v="0.16712499999999728"/>
    <s v="2/12/2021"/>
    <n v="43.079900000000002"/>
    <n v="43.079900000000002"/>
    <n v="39.021000000000001"/>
    <n v="42.57"/>
    <n v="-0.84517500000000145"/>
    <s v="2/16/2021"/>
    <n v="42.314900000000002"/>
    <n v="42.314900000000002"/>
    <n v="41.75"/>
    <n v="42.1"/>
    <n v="-0.62075000000000202"/>
  </r>
  <r>
    <n v="1"/>
    <s v="CHCI US Equity"/>
    <n v="1"/>
    <s v="US"/>
    <x v="0"/>
    <x v="0"/>
    <n v="0.28000000000000003"/>
    <s v="10ATR"/>
    <x v="1"/>
    <n v="2"/>
    <n v="0.56000000000000005"/>
    <n v="1200"/>
    <n v="2142.86"/>
    <n v="2118"/>
    <n v="13.65"/>
    <n v="14.21"/>
    <n v="14.21"/>
    <s v="09-02-2021"/>
    <s v="09-02-2021"/>
    <n v="0"/>
    <n v="-0.99"/>
    <n v="-1184.3900000000001"/>
    <s v="USD"/>
    <n v="0"/>
    <n v="11.91375"/>
    <s v="2/10/2021"/>
    <n v="7.02"/>
    <n v="7.02"/>
    <n v="6.9"/>
    <n v="6.62"/>
    <n v="12.407950000000001"/>
    <s v="2/11/2021"/>
    <n v="7.42"/>
    <n v="7.42"/>
    <n v="7.35"/>
    <n v="6.54"/>
    <n v="12.549150000000001"/>
    <s v="2/12/2021"/>
    <n v="6.69"/>
    <n v="6.69"/>
    <n v="6.2"/>
    <n v="6.69"/>
    <n v="12.2844"/>
    <s v="2/16/2021"/>
    <n v="6.6992000000000003"/>
    <n v="6.6992000000000003"/>
    <n v="6.6992000000000003"/>
    <n v="6.29"/>
    <n v="12.990400000000001"/>
  </r>
  <r>
    <n v="1"/>
    <s v="SNPR US Equity"/>
    <n v="1"/>
    <s v="US"/>
    <x v="0"/>
    <x v="0"/>
    <n v="0.78"/>
    <s v="AH+"/>
    <x v="0"/>
    <n v="1.5"/>
    <n v="1.17"/>
    <n v="1200"/>
    <n v="1025.6400000000001"/>
    <n v="767"/>
    <n v="17.309999999999999"/>
    <n v="16.14"/>
    <n v="16.18"/>
    <s v="08-02-2021"/>
    <s v="09-02-2021"/>
    <n v="1"/>
    <n v="-0.72"/>
    <n v="-862.49"/>
    <s v="USD"/>
    <n v="0"/>
    <n v="-0.26205833333333339"/>
    <s v="2/9/2021"/>
    <n v="16.919899999999998"/>
    <n v="16.919899999999998"/>
    <n v="16.899999999999999"/>
    <n v="16.399999999999999"/>
    <n v="-0.58164166666666683"/>
    <s v="2/10/2021"/>
    <n v="17.22"/>
    <n v="17.22"/>
    <n v="16.649999999999999"/>
    <n v="15.7"/>
    <n v="-1.029058333333333"/>
    <s v="2/11/2021"/>
    <n v="15.994"/>
    <n v="15.994"/>
    <n v="15.96"/>
    <n v="14.87"/>
    <n v="-1.5595666666666663"/>
    <s v="2/12/2021"/>
    <n v="15.32"/>
    <n v="15.32"/>
    <n v="14.94"/>
    <n v="15.03"/>
    <n v="-1.4572999999999996"/>
  </r>
  <r>
    <n v="1"/>
    <s v="WPRT US Equity"/>
    <n v="1"/>
    <s v="US"/>
    <x v="0"/>
    <x v="0"/>
    <n v="0.63"/>
    <s v="10ATR"/>
    <x v="1"/>
    <n v="2"/>
    <n v="1.26"/>
    <n v="1200"/>
    <n v="952.38"/>
    <n v="954"/>
    <n v="12.5"/>
    <n v="13.76"/>
    <n v="11.93"/>
    <s v="08-02-2021"/>
    <s v="08-02-2021"/>
    <n v="0"/>
    <n v="0.46"/>
    <n v="546.92999999999995"/>
    <s v="USD"/>
    <n v="1"/>
    <n v="0.57240000000000046"/>
    <s v="2/9/2021"/>
    <n v="12.79"/>
    <n v="12.79"/>
    <n v="11.78"/>
    <n v="12.14"/>
    <n v="0.28619999999999957"/>
    <s v="2/10/2021"/>
    <n v="12.48"/>
    <n v="12.48"/>
    <n v="12.39"/>
    <n v="11.44"/>
    <n v="0.84270000000000034"/>
    <s v="2/11/2021"/>
    <n v="11.68"/>
    <n v="11.68"/>
    <n v="11.43"/>
    <n v="11.42"/>
    <n v="0.85860000000000014"/>
    <s v="2/12/2021"/>
    <n v="11.95"/>
    <n v="11.95"/>
    <n v="11.2"/>
    <n v="11.93"/>
    <n v="0.45315000000000027"/>
  </r>
  <r>
    <n v="1"/>
    <s v="REI US Equity"/>
    <n v="1"/>
    <s v="US"/>
    <x v="0"/>
    <x v="0"/>
    <n v="0.17"/>
    <s v="10ATR"/>
    <x v="1"/>
    <n v="1"/>
    <n v="0.17"/>
    <n v="1200"/>
    <n v="7058.82"/>
    <n v="3550"/>
    <n v="2"/>
    <n v="2.17"/>
    <n v="2.29"/>
    <s v="08-02-2021"/>
    <s v="08-02-2021"/>
    <n v="0"/>
    <n v="-0.86"/>
    <n v="-1028.08"/>
    <s v="USD"/>
    <n v="0"/>
    <n v="-0.65083333333333393"/>
    <s v="2/9/2021"/>
    <n v="2.4"/>
    <n v="2.4"/>
    <n v="2.2200000000000002"/>
    <n v="2.14"/>
    <n v="-0.41416666666666707"/>
    <s v="2/10/2021"/>
    <n v="2.35"/>
    <n v="2.35"/>
    <n v="2.35"/>
    <n v="2.14"/>
    <n v="-0.41416666666666707"/>
    <s v="2/11/2021"/>
    <n v="2.21"/>
    <n v="2.21"/>
    <n v="2.2000000000000002"/>
    <n v="2.13"/>
    <n v="-0.384583333333333"/>
    <s v="2/12/2021"/>
    <n v="2.13"/>
    <n v="2.13"/>
    <n v="2.08"/>
    <n v="2.11"/>
    <n v="-0.3254166666666663"/>
  </r>
  <r>
    <n v="1"/>
    <s v="NMRD US Equity"/>
    <n v="1"/>
    <s v="US"/>
    <x v="0"/>
    <x v="0"/>
    <n v="0.65"/>
    <s v="10ATR"/>
    <x v="1"/>
    <n v="2"/>
    <n v="1.3"/>
    <n v="1200"/>
    <n v="923.08"/>
    <n v="924"/>
    <n v="11"/>
    <n v="12.3"/>
    <n v="11.99"/>
    <s v="08-02-2021"/>
    <s v="08-02-2021"/>
    <n v="0"/>
    <n v="-0.76"/>
    <n v="-911.8"/>
    <s v="USD"/>
    <n v="0"/>
    <n v="1.6939999999999993"/>
    <s v="2/9/2021"/>
    <n v="9.75"/>
    <n v="9.75"/>
    <n v="8.8000000000000007"/>
    <n v="9.73"/>
    <n v="0.97789999999999966"/>
    <s v="2/10/2021"/>
    <n v="9.81"/>
    <n v="9.81"/>
    <n v="9.81"/>
    <n v="9.43"/>
    <n v="1.2089000000000003"/>
    <s v="2/11/2021"/>
    <n v="9.6245999999999992"/>
    <n v="9.6245999999999992"/>
    <n v="9.6245999999999992"/>
    <n v="8.14"/>
    <n v="2.2021999999999995"/>
    <s v="2/12/2021"/>
    <n v="8.44"/>
    <n v="8.44"/>
    <n v="8.19"/>
    <n v="7.92"/>
    <n v="2.3715999999999999"/>
  </r>
  <r>
    <n v="1"/>
    <s v="CGIX US Equity"/>
    <n v="1"/>
    <s v="US"/>
    <x v="0"/>
    <x v="0"/>
    <n v="0.72"/>
    <s v="10ATR"/>
    <x v="0"/>
    <n v="2"/>
    <n v="1.44"/>
    <n v="1200"/>
    <n v="833.33"/>
    <n v="831"/>
    <n v="16.28"/>
    <n v="14.84"/>
    <n v="15.25"/>
    <s v="10-02-2021"/>
    <s v="10-02-2021"/>
    <n v="0"/>
    <n v="-0.71"/>
    <n v="-855.35"/>
    <s v="USD"/>
    <n v="0"/>
    <n v="-6.426400000000001"/>
    <s v="2/11/2021"/>
    <n v="7.7"/>
    <n v="7.7"/>
    <n v="7"/>
    <n v="7.04"/>
    <n v="-6.3987000000000016"/>
    <s v="2/12/2021"/>
    <n v="7.03"/>
    <n v="7.03"/>
    <n v="6.9389000000000003"/>
    <n v="6.72"/>
    <n v="-6.6203000000000012"/>
    <s v="2/16/2021"/>
    <n v="7.2"/>
    <n v="7.2"/>
    <n v="7.0115999999999996"/>
    <n v="7.18"/>
    <n v="-6.3017500000000011"/>
    <s v="2/17/2021"/>
    <n v="6.95"/>
    <n v="6.95"/>
    <n v="6.8630000000000004"/>
    <n v="6.55"/>
    <n v="-6.7380250000000004"/>
  </r>
  <r>
    <n v="1"/>
    <s v="CGIX US Equity"/>
    <n v="1"/>
    <s v="US"/>
    <x v="0"/>
    <x v="0"/>
    <n v="0.72"/>
    <s v="10ATR"/>
    <x v="0"/>
    <n v="3"/>
    <n v="2.16"/>
    <n v="1200"/>
    <n v="555.55999999999995"/>
    <n v="554"/>
    <n v="16.3"/>
    <n v="14.14"/>
    <n v="14.09"/>
    <s v="10-02-2021"/>
    <s v="10-02-2021"/>
    <n v="0"/>
    <n v="-1.02"/>
    <n v="-1225.1199999999999"/>
    <s v="USD"/>
    <n v="0"/>
    <n v="-4.2935000000000008"/>
    <s v="2/11/2021"/>
    <n v="7.7"/>
    <n v="7.7"/>
    <n v="7"/>
    <n v="7.04"/>
    <n v="-4.2750333333333339"/>
    <s v="2/12/2021"/>
    <n v="7.03"/>
    <n v="7.03"/>
    <n v="6.9389000000000003"/>
    <n v="6.72"/>
    <n v="-4.422766666666667"/>
    <s v="2/16/2021"/>
    <n v="7.2"/>
    <n v="7.2"/>
    <n v="7.0115999999999996"/>
    <n v="7.18"/>
    <n v="-4.2104000000000008"/>
    <s v="2/17/2021"/>
    <n v="6.95"/>
    <n v="6.95"/>
    <n v="6.8630000000000004"/>
    <n v="6.55"/>
    <n v="-4.5012499999999998"/>
  </r>
  <r>
    <n v="1"/>
    <s v="AAME US Equity"/>
    <n v="1"/>
    <s v="US"/>
    <x v="0"/>
    <x v="0"/>
    <n v="1.22"/>
    <s v="10ATR"/>
    <x v="1"/>
    <n v="1"/>
    <n v="1.22"/>
    <n v="1200"/>
    <n v="982.16"/>
    <n v="600"/>
    <n v="9.06"/>
    <n v="10.29"/>
    <n v="9.2899999999999991"/>
    <s v="05-02-2021"/>
    <s v="05-02-2021"/>
    <n v="0"/>
    <n v="-0.11"/>
    <n v="-137.4"/>
    <s v="USD"/>
    <n v="0"/>
    <n v="2.08"/>
    <s v="2/8/2021"/>
    <n v="7.85"/>
    <n v="7.85"/>
    <n v="4.9000000000000004"/>
    <n v="6.5"/>
    <n v="1.2800000000000002"/>
    <s v="2/9/2021"/>
    <n v="7.5"/>
    <n v="7.5"/>
    <n v="6.15"/>
    <n v="6.53"/>
    <n v="1.2650000000000001"/>
    <s v="2/10/2021"/>
    <n v="6.3"/>
    <n v="6.3"/>
    <n v="6.27"/>
    <n v="5.7"/>
    <n v="1.6800000000000002"/>
    <s v="2/11/2021"/>
    <n v="5.63"/>
    <n v="5.63"/>
    <n v="5.61"/>
    <n v="5.26"/>
    <n v="1.9000000000000004"/>
  </r>
  <r>
    <n v="1"/>
    <s v="AAME US Equity"/>
    <n v="1"/>
    <s v="US"/>
    <x v="0"/>
    <x v="0"/>
    <n v="1.36"/>
    <s v="10ATR"/>
    <x v="1"/>
    <n v="1"/>
    <n v="1.36"/>
    <n v="1200"/>
    <n v="882.35"/>
    <n v="1529"/>
    <n v="9.51"/>
    <n v="10.87"/>
    <n v="9.59"/>
    <s v="05-02-2021"/>
    <s v="05-02-2021"/>
    <n v="0"/>
    <n v="-0.11"/>
    <n v="-132.87"/>
    <s v="USD"/>
    <n v="0"/>
    <n v="5.8739083333333326"/>
    <s v="2/8/2021"/>
    <n v="7.85"/>
    <n v="7.85"/>
    <n v="4.9000000000000004"/>
    <n v="6.5"/>
    <n v="3.8352416666666667"/>
    <s v="2/9/2021"/>
    <n v="7.5"/>
    <n v="7.5"/>
    <n v="6.15"/>
    <n v="6.53"/>
    <n v="3.797016666666666"/>
    <s v="2/10/2021"/>
    <n v="6.3"/>
    <n v="6.3"/>
    <n v="6.27"/>
    <n v="5.7"/>
    <n v="4.8545749999999996"/>
    <s v="2/11/2021"/>
    <n v="5.63"/>
    <n v="5.63"/>
    <n v="5.61"/>
    <n v="5.26"/>
    <n v="5.4152083333333332"/>
  </r>
  <r>
    <n v="1"/>
    <s v="VCVC US Equity"/>
    <n v="1"/>
    <s v="US"/>
    <x v="0"/>
    <x v="0"/>
    <n v="0.33"/>
    <s v="10ATR"/>
    <x v="1"/>
    <n v="1"/>
    <n v="0.33"/>
    <n v="1200"/>
    <n v="3664.23"/>
    <n v="1526"/>
    <n v="16.350000000000001"/>
    <n v="16.68"/>
    <n v="15.71"/>
    <s v="03-02-2021"/>
    <s v="03-02-2021"/>
    <n v="0"/>
    <n v="0.81"/>
    <n v="977.1"/>
    <s v="USD"/>
    <n v="1"/>
    <n v="1.5005666666666686"/>
    <s v="2/4/2021"/>
    <n v="15.54"/>
    <n v="15.54"/>
    <n v="15.17"/>
    <n v="14.82"/>
    <n v="1.9456500000000012"/>
    <s v="2/5/2021"/>
    <n v="14.75"/>
    <n v="14.75"/>
    <n v="14.55"/>
    <n v="14.7"/>
    <n v="2.0982500000000028"/>
    <s v="2/8/2021"/>
    <n v="14.95"/>
    <n v="14.95"/>
    <n v="14.95"/>
    <n v="13.9"/>
    <n v="3.1155833333333347"/>
    <s v="2/9/2021"/>
    <n v="14.14"/>
    <n v="14.14"/>
    <n v="13.95"/>
    <n v="13.41"/>
    <n v="3.7387000000000019"/>
  </r>
  <r>
    <n v="1"/>
    <s v="AAME US Equity"/>
    <n v="1"/>
    <s v="US"/>
    <x v="0"/>
    <x v="0"/>
    <n v="1.22"/>
    <s v="10ATR"/>
    <x v="1"/>
    <n v="1"/>
    <n v="1.22"/>
    <n v="1200"/>
    <n v="982.16"/>
    <n v="500"/>
    <n v="8.25"/>
    <n v="9.4700000000000006"/>
    <n v="9.83"/>
    <s v="05-02-2021"/>
    <s v="05-02-2021"/>
    <n v="0"/>
    <n v="-0.66"/>
    <n v="-790"/>
    <s v="USD"/>
    <n v="0"/>
    <n v="1.395833333333333"/>
    <s v="2/8/2021"/>
    <n v="7.85"/>
    <n v="7.85"/>
    <n v="4.9000000000000004"/>
    <n v="6.5"/>
    <n v="0.72916666666666663"/>
    <s v="2/9/2021"/>
    <n v="7.5"/>
    <n v="7.5"/>
    <n v="6.15"/>
    <n v="6.53"/>
    <n v="0.71666666666666656"/>
    <s v="2/10/2021"/>
    <n v="6.3"/>
    <n v="6.3"/>
    <n v="6.27"/>
    <n v="5.7"/>
    <n v="1.0625"/>
    <s v="2/11/2021"/>
    <n v="5.63"/>
    <n v="5.63"/>
    <n v="5.61"/>
    <n v="5.26"/>
    <n v="1.2458333333333333"/>
  </r>
  <r>
    <n v="1"/>
    <s v="THTX US Equity"/>
    <n v="1"/>
    <s v="US"/>
    <x v="0"/>
    <x v="0"/>
    <n v="0.11"/>
    <s v="10ATR"/>
    <x v="1"/>
    <n v="2"/>
    <n v="0.22"/>
    <n v="1200"/>
    <n v="5338.08"/>
    <n v="5336"/>
    <n v="3.1"/>
    <n v="3.33"/>
    <n v="2.77"/>
    <s v="04-02-2021"/>
    <s v="04-02-2021"/>
    <n v="0"/>
    <n v="1.47"/>
    <n v="1761.41"/>
    <s v="USD"/>
    <n v="1"/>
    <n v="2.3122666666666669"/>
    <s v="2/5/2021"/>
    <n v="2.66"/>
    <n v="2.66"/>
    <n v="2.58"/>
    <n v="2.5499999999999998"/>
    <n v="2.4456666666666678"/>
    <s v="2/8/2021"/>
    <n v="2.73"/>
    <n v="2.73"/>
    <n v="2.5099999999999998"/>
    <n v="2.64"/>
    <n v="2.0454666666666665"/>
    <s v="2/9/2021"/>
    <n v="2.8"/>
    <n v="2.8"/>
    <n v="2.8"/>
    <n v="2.68"/>
    <n v="1.8675999999999995"/>
    <s v="2/10/2021"/>
    <n v="2.83"/>
    <n v="2.83"/>
    <n v="2.71"/>
    <n v="2.77"/>
    <n v="1.4674000000000003"/>
  </r>
  <r>
    <n v="1"/>
    <s v="LAIX US Equity"/>
    <n v="1"/>
    <s v="US"/>
    <x v="0"/>
    <x v="0"/>
    <n v="0.32"/>
    <s v="10ATR"/>
    <x v="1"/>
    <n v="2"/>
    <n v="0.63"/>
    <n v="1200"/>
    <n v="1897.53"/>
    <n v="1684"/>
    <n v="9.25"/>
    <n v="9.8800000000000008"/>
    <n v="7.34"/>
    <s v="05-02-2021"/>
    <s v="05-02-2021"/>
    <n v="0"/>
    <n v="2.67"/>
    <n v="3207.35"/>
    <s v="USD"/>
    <n v="1"/>
    <n v="5.6975333333333325"/>
    <s v="2/8/2021"/>
    <n v="5.21"/>
    <n v="5.21"/>
    <n v="5.19"/>
    <n v="4.28"/>
    <n v="6.9745666666666661"/>
    <s v="2/9/2021"/>
    <n v="4.0999999999999996"/>
    <n v="4.0999999999999996"/>
    <n v="4"/>
    <n v="3.84"/>
    <n v="7.5920333333333341"/>
    <s v="2/10/2021"/>
    <n v="4.17"/>
    <n v="4.17"/>
    <n v="3.95"/>
    <n v="3.54"/>
    <n v="8.0130333333333326"/>
    <s v="2/11/2021"/>
    <n v="3.75"/>
    <n v="3.75"/>
    <n v="3.59"/>
    <n v="3.62"/>
    <n v="7.9007666666666667"/>
  </r>
  <r>
    <n v="1"/>
    <s v="ACIC US Equity"/>
    <n v="1"/>
    <s v="US"/>
    <x v="0"/>
    <x v="0"/>
    <n v="0.41"/>
    <s v="10ATR"/>
    <x v="1"/>
    <n v="2"/>
    <n v="0.82"/>
    <n v="1200"/>
    <n v="1463.41"/>
    <n v="1472"/>
    <n v="15.18"/>
    <n v="16"/>
    <n v="13.93"/>
    <s v="10-02-2021"/>
    <s v="10-02-2021"/>
    <n v="0"/>
    <n v="1.53"/>
    <n v="1840"/>
    <s v="USD"/>
    <n v="1"/>
    <n v="0.83413333333333295"/>
    <s v="2/11/2021"/>
    <n v="14.83"/>
    <n v="14.83"/>
    <n v="14.5"/>
    <n v="14.08"/>
    <n v="1.3493333333333328"/>
    <s v="2/12/2021"/>
    <n v="13.85"/>
    <n v="13.85"/>
    <n v="13.85"/>
    <n v="13.56"/>
    <n v="1.9871999999999992"/>
    <s v="2/16/2021"/>
    <n v="14.87"/>
    <n v="14.87"/>
    <n v="14.87"/>
    <n v="14.14"/>
    <n v="1.2757333333333323"/>
    <s v="2/17/2021"/>
    <n v="16.5"/>
    <n v="16.5"/>
    <n v="16.43"/>
    <n v="16.100000000000001"/>
    <n v="-1.1285333333333354"/>
  </r>
  <r>
    <n v="1"/>
    <s v="HOL US Equity"/>
    <n v="1"/>
    <s v="US"/>
    <x v="0"/>
    <x v="0"/>
    <n v="0.24"/>
    <s v="10ATR"/>
    <x v="1"/>
    <n v="2"/>
    <n v="0.49"/>
    <n v="1000"/>
    <n v="2057.61"/>
    <n v="2057"/>
    <n v="15.49"/>
    <n v="15.98"/>
    <n v="14.55"/>
    <s v="02-02-2021"/>
    <s v="02-02-2021"/>
    <n v="0"/>
    <n v="1.94"/>
    <n v="1935.64"/>
    <s v="USD"/>
    <n v="1"/>
    <n v="-3.8054499999999996"/>
    <s v="2/3/2021"/>
    <n v="17.600000000000001"/>
    <n v="17.600000000000001"/>
    <n v="17.34"/>
    <n v="16.63"/>
    <n v="-2.3449799999999974"/>
    <s v="2/4/2021"/>
    <n v="20"/>
    <n v="20"/>
    <n v="16.59"/>
    <n v="18.55"/>
    <n v="-6.2944200000000006"/>
    <s v="2/5/2021"/>
    <n v="20.09"/>
    <n v="20.09"/>
    <n v="19.23"/>
    <n v="19.37"/>
    <n v="-7.9811600000000018"/>
    <s v="2/8/2021"/>
    <n v="22.079899999999999"/>
    <n v="22.079899999999999"/>
    <n v="19.98"/>
    <n v="21.15"/>
    <n v="-11.642619999999997"/>
  </r>
  <r>
    <n v="1"/>
    <s v="ATVI US Equity"/>
    <n v="1"/>
    <s v="US"/>
    <x v="0"/>
    <x v="0"/>
    <n v="2.2000000000000002"/>
    <s v="QR+(recon)"/>
    <x v="1"/>
    <n v="1"/>
    <n v="2.2000000000000002"/>
    <n v="1200"/>
    <n v="544.71"/>
    <n v="272"/>
    <n v="100.51"/>
    <n v="102.71"/>
    <n v="102.86"/>
    <s v="05-02-2021"/>
    <s v="05-02-2021"/>
    <n v="0"/>
    <n v="-0.53"/>
    <n v="-637.95000000000005"/>
    <s v="USD"/>
    <n v="0"/>
    <n v="-0.34906666666666486"/>
    <s v="2/8/2021"/>
    <n v="103.08"/>
    <n v="103.08"/>
    <n v="102.05"/>
    <n v="101.19"/>
    <n v="-0.15413333333333165"/>
    <s v="2/9/2021"/>
    <n v="103.77"/>
    <n v="103.77"/>
    <n v="101.95"/>
    <n v="102.73"/>
    <n v="-0.50319999999999976"/>
    <s v="2/10/2021"/>
    <n v="103.44"/>
    <n v="103.44"/>
    <n v="103.04"/>
    <n v="102.76"/>
    <n v="-0.51"/>
    <s v="2/11/2021"/>
    <n v="104.215"/>
    <n v="104.215"/>
    <n v="103.5"/>
    <n v="103.24"/>
    <n v="-0.61879999999999769"/>
  </r>
  <r>
    <n v="1"/>
    <s v="JG US Equity"/>
    <n v="1"/>
    <s v="US"/>
    <x v="0"/>
    <x v="0"/>
    <n v="0.26"/>
    <s v="10ATR"/>
    <x v="1"/>
    <n v="2"/>
    <n v="0.53"/>
    <n v="1200"/>
    <n v="2264.2399999999998"/>
    <n v="2281"/>
    <n v="10.71"/>
    <n v="11.24"/>
    <n v="9.9700000000000006"/>
    <s v="05-02-2021"/>
    <s v="05-02-2021"/>
    <n v="0"/>
    <n v="1.39"/>
    <n v="1672.43"/>
    <s v="USD"/>
    <n v="1"/>
    <n v="9.4857285833333354"/>
    <s v="2/8/2021"/>
    <n v="6.57"/>
    <n v="6.57"/>
    <n v="5.7196999999999996"/>
    <n v="5.75"/>
    <n v="9.428133333333335"/>
    <s v="2/9/2021"/>
    <n v="7"/>
    <n v="7"/>
    <n v="5.97"/>
    <n v="7"/>
    <n v="7.0520916666666684"/>
    <s v="2/10/2021"/>
    <n v="8.5"/>
    <n v="8.5"/>
    <n v="8.3699999999999992"/>
    <n v="8.1300000000000008"/>
    <n v="4.9041500000000005"/>
    <s v="2/11/2021"/>
    <n v="7.95"/>
    <n v="7.95"/>
    <n v="7.32"/>
    <n v="7.07"/>
    <n v="6.9190333333333349"/>
  </r>
  <r>
    <n v="1"/>
    <s v="BSQR US Equity"/>
    <n v="1"/>
    <s v="US"/>
    <x v="0"/>
    <x v="0"/>
    <n v="0.66"/>
    <s v="10ATR"/>
    <x v="1"/>
    <n v="1.5"/>
    <n v="0.99"/>
    <n v="1200"/>
    <n v="1210.29"/>
    <n v="605"/>
    <n v="6.15"/>
    <n v="7.15"/>
    <n v="7.19"/>
    <s v="05-02-2021"/>
    <s v="05-02-2021"/>
    <n v="0"/>
    <n v="-0.52"/>
    <n v="-628.9"/>
    <s v="USD"/>
    <n v="0"/>
    <n v="0.95287500000000025"/>
    <s v="2/8/2021"/>
    <n v="7.24"/>
    <n v="7.24"/>
    <n v="4.26"/>
    <n v="5.69"/>
    <n v="0.23191666666666663"/>
    <s v="2/9/2021"/>
    <n v="11.45"/>
    <n v="11.45"/>
    <n v="6.2149999999999999"/>
    <n v="8.4"/>
    <n v="-1.1343749999999999"/>
    <s v="2/10/2021"/>
    <n v="11.83"/>
    <n v="11.83"/>
    <n v="10.1419"/>
    <n v="7.8"/>
    <n v="-0.8318749999999997"/>
    <s v="2/11/2021"/>
    <n v="7.9"/>
    <n v="7.9"/>
    <n v="7.9"/>
    <n v="6.28"/>
    <n v="-6.5541666666666609E-2"/>
  </r>
  <r>
    <n v="1"/>
    <s v="SCKT US Equity"/>
    <n v="1"/>
    <s v="US"/>
    <x v="0"/>
    <x v="0"/>
    <n v="0.24"/>
    <s v="10ATR"/>
    <x v="1"/>
    <n v="2"/>
    <n v="0.48"/>
    <n v="1200"/>
    <n v="2500"/>
    <n v="2452"/>
    <n v="11.58"/>
    <n v="12.06"/>
    <n v="11.78"/>
    <s v="16-02-2021"/>
    <s v="16-02-2021"/>
    <n v="0"/>
    <n v="-0.4"/>
    <n v="-484.27"/>
    <s v="USD"/>
    <n v="0"/>
    <n v="-8.4185333333333308"/>
    <s v="2/17/2021"/>
    <n v="17.440000000000001"/>
    <n v="17.440000000000001"/>
    <n v="15.7"/>
    <n v="13.05"/>
    <n v="-3.0037000000000011"/>
    <s v="2/18/2021"/>
    <n v="15.8"/>
    <n v="15.8"/>
    <n v="12.18"/>
    <n v="13.79"/>
    <n v="-4.5157666666666643"/>
    <s v="2/19/2021"/>
    <n v="13.79"/>
    <n v="13.79"/>
    <n v="13.5335"/>
    <n v="12.22"/>
    <n v="-1.3077333333333345"/>
    <s v="2/22/2021"/>
    <n v="12.62"/>
    <n v="12.62"/>
    <n v="11.85"/>
    <n v="11.1"/>
    <n v="0.98080000000000078"/>
  </r>
  <r>
    <n v="1"/>
    <s v="SCKT US Equity"/>
    <n v="1"/>
    <s v="US"/>
    <x v="0"/>
    <x v="0"/>
    <n v="0.24"/>
    <s v="10ATR"/>
    <x v="1"/>
    <n v="2"/>
    <n v="0.49"/>
    <n v="1200"/>
    <n v="2452.88"/>
    <n v="2452"/>
    <n v="10.16"/>
    <n v="10.65"/>
    <n v="10.97"/>
    <s v="16-02-2021"/>
    <s v="16-02-2021"/>
    <n v="0"/>
    <n v="-1.66"/>
    <n v="-1996.42"/>
    <s v="USD"/>
    <n v="0"/>
    <n v="-11.320066666666666"/>
    <s v="2/17/2021"/>
    <n v="17.440000000000001"/>
    <n v="17.440000000000001"/>
    <n v="15.7"/>
    <n v="13.05"/>
    <n v="-5.9052333333333342"/>
    <s v="2/18/2021"/>
    <n v="15.8"/>
    <n v="15.8"/>
    <n v="12.18"/>
    <n v="13.79"/>
    <n v="-7.4172999999999982"/>
    <s v="2/19/2021"/>
    <n v="13.79"/>
    <n v="13.79"/>
    <n v="13.5335"/>
    <n v="12.22"/>
    <n v="-4.2092666666666672"/>
    <s v="2/22/2021"/>
    <n v="12.62"/>
    <n v="12.62"/>
    <n v="11.85"/>
    <n v="11.1"/>
    <n v="-1.9207333333333323"/>
  </r>
  <r>
    <n v="1"/>
    <s v="SCKT US Equity"/>
    <n v="1"/>
    <s v="US"/>
    <x v="0"/>
    <x v="0"/>
    <n v="0.25"/>
    <s v="10ATR"/>
    <x v="1"/>
    <n v="2"/>
    <n v="0.49"/>
    <n v="1200"/>
    <n v="2432.9899999999998"/>
    <n v="2452"/>
    <n v="10.38"/>
    <n v="10.88"/>
    <n v="11.01"/>
    <s v="16-02-2021"/>
    <s v="16-02-2021"/>
    <n v="0"/>
    <n v="-1.28"/>
    <n v="-1537.4"/>
    <s v="USD"/>
    <n v="0"/>
    <n v="-10.870533333333329"/>
    <s v="2/17/2021"/>
    <n v="17.440000000000001"/>
    <n v="17.440000000000001"/>
    <n v="15.7"/>
    <n v="13.05"/>
    <n v="-5.4557000000000002"/>
    <s v="2/18/2021"/>
    <n v="15.8"/>
    <n v="15.8"/>
    <n v="12.18"/>
    <n v="13.79"/>
    <n v="-6.9677666666666633"/>
    <s v="2/19/2021"/>
    <n v="13.79"/>
    <n v="13.79"/>
    <n v="13.5335"/>
    <n v="12.22"/>
    <n v="-3.7597333333333327"/>
    <s v="2/22/2021"/>
    <n v="12.62"/>
    <n v="12.62"/>
    <n v="11.85"/>
    <n v="11.1"/>
    <n v="-1.4711999999999978"/>
  </r>
  <r>
    <n v="1"/>
    <s v="EBAY US Equity"/>
    <n v="1"/>
    <s v="US"/>
    <x v="0"/>
    <x v="0"/>
    <n v="1.94"/>
    <s v="QR+(recon)"/>
    <x v="1"/>
    <n v="1"/>
    <n v="1.94"/>
    <n v="1200"/>
    <n v="619.51"/>
    <n v="309"/>
    <n v="63.99"/>
    <n v="65.930000000000007"/>
    <n v="61.7"/>
    <s v="04-02-2021"/>
    <s v="04-02-2021"/>
    <n v="0"/>
    <n v="0.59"/>
    <n v="707.8"/>
    <s v="USD"/>
    <n v="1"/>
    <n v="0.7287250000000014"/>
    <s v="2/5/2021"/>
    <n v="62.82"/>
    <n v="62.82"/>
    <n v="61.16"/>
    <n v="62.23"/>
    <n v="0.45320000000000138"/>
    <s v="2/8/2021"/>
    <n v="64.06"/>
    <n v="64.06"/>
    <n v="62.6"/>
    <n v="63.84"/>
    <n v="3.8624999999999632E-2"/>
    <s v="2/9/2021"/>
    <n v="63.91"/>
    <n v="63.91"/>
    <n v="63.87"/>
    <n v="62.23"/>
    <n v="0.45320000000000138"/>
    <s v="2/10/2021"/>
    <n v="63.22"/>
    <n v="63.22"/>
    <n v="62.545299999999997"/>
    <n v="62.32"/>
    <n v="0.43002500000000043"/>
  </r>
  <r>
    <n v="1"/>
    <s v="HOL US Equity"/>
    <n v="1"/>
    <s v="US"/>
    <x v="0"/>
    <x v="0"/>
    <n v="0.24"/>
    <s v="mistake"/>
    <x v="0"/>
    <n v="2"/>
    <n v="0.49"/>
    <n v="1200"/>
    <n v="2469.14"/>
    <n v="2057"/>
    <n v="15.49"/>
    <n v="15"/>
    <n v="17.28"/>
    <s v="02-02-2021"/>
    <s v="03-02-2021"/>
    <n v="1"/>
    <n v="3.07"/>
    <n v="3683.06"/>
    <s v="USD"/>
    <n v="1"/>
    <n v="3.171208333333333"/>
    <s v="2/3/2021"/>
    <n v="17.600000000000001"/>
    <n v="17.600000000000001"/>
    <n v="17.34"/>
    <n v="16.63"/>
    <n v="1.9541499999999978"/>
    <s v="2/4/2021"/>
    <n v="20"/>
    <n v="20"/>
    <n v="16.59"/>
    <n v="18.55"/>
    <n v="5.2453500000000011"/>
    <s v="2/5/2021"/>
    <n v="20.09"/>
    <n v="20.09"/>
    <n v="19.23"/>
    <n v="19.37"/>
    <n v="6.650966666666668"/>
    <s v="2/8/2021"/>
    <n v="22.079899999999999"/>
    <n v="22.079899999999999"/>
    <n v="19.98"/>
    <n v="21.15"/>
    <n v="9.7021833333333305"/>
  </r>
  <r>
    <n v="1"/>
    <s v="ACIU US Equity"/>
    <n v="1"/>
    <s v="US"/>
    <x v="0"/>
    <x v="0"/>
    <n v="0.77"/>
    <s v="10ATR"/>
    <x v="1"/>
    <n v="2"/>
    <n v="1.53"/>
    <n v="1200"/>
    <n v="782.06"/>
    <n v="782"/>
    <n v="11.66"/>
    <n v="13.19"/>
    <n v="8.6300000000000008"/>
    <s v="10-02-2021"/>
    <s v="10-02-2021"/>
    <n v="0"/>
    <n v="1.97"/>
    <n v="2369.62"/>
    <s v="USD"/>
    <n v="1"/>
    <n v="2.6066666666667269E-2"/>
    <s v="2/11/2021"/>
    <n v="12.5"/>
    <n v="12.5"/>
    <n v="11.62"/>
    <n v="8.43"/>
    <n v="2.1048833333333334"/>
    <s v="2/12/2021"/>
    <n v="9.1999999999999993"/>
    <n v="9.1999999999999993"/>
    <n v="8.0076000000000001"/>
    <n v="8.19"/>
    <n v="2.2612833333333335"/>
    <s v="2/16/2021"/>
    <n v="8.35"/>
    <n v="8.35"/>
    <n v="8.35"/>
    <n v="7.92"/>
    <n v="2.4372333333333334"/>
    <s v="2/17/2021"/>
    <n v="9.4499999999999993"/>
    <n v="9.4499999999999993"/>
    <n v="8.2029999999999994"/>
    <n v="8.9600000000000009"/>
    <n v="1.7594999999999996"/>
  </r>
  <r>
    <n v="1"/>
    <s v="AKER US Equity"/>
    <n v="1"/>
    <s v="US"/>
    <x v="0"/>
    <x v="0"/>
    <n v="0.31"/>
    <s v="10ATR"/>
    <x v="1"/>
    <n v="2"/>
    <n v="0.62"/>
    <n v="1200"/>
    <n v="1935.48"/>
    <n v="1964"/>
    <n v="4.5"/>
    <n v="5.12"/>
    <n v="3.88"/>
    <s v="10-02-2021"/>
    <s v="10-02-2021"/>
    <n v="0"/>
    <n v="1.01"/>
    <n v="1215.52"/>
    <s v="USD"/>
    <n v="1"/>
    <n v="0"/>
    <s v="2/11/2021"/>
    <n v="4.7699999999999996"/>
    <n v="4.7699999999999996"/>
    <n v="4.5"/>
    <n v="3.69"/>
    <n v="1.3257000000000001"/>
    <s v="2/12/2021"/>
    <n v="3.85"/>
    <n v="3.85"/>
    <n v="3.61"/>
    <n v="3.75"/>
    <n v="1.2275"/>
    <s v="2/16/2021"/>
    <n v="5.24"/>
    <n v="5.24"/>
    <n v="4.1900000000000004"/>
    <n v="4.82"/>
    <n v="-0.52373333333333383"/>
    <s v="2/17/2021"/>
    <n v="4.38"/>
    <n v="4.38"/>
    <n v="4.0625"/>
    <n v="4.0199999999999996"/>
    <n v="0.78560000000000063"/>
  </r>
  <r>
    <n v="1"/>
    <s v="KALV US Equity"/>
    <n v="1"/>
    <s v="US"/>
    <x v="0"/>
    <x v="0"/>
    <n v="1.05"/>
    <s v="10ATR"/>
    <x v="1"/>
    <n v="2"/>
    <n v="2.1"/>
    <n v="1200"/>
    <n v="571.42999999999995"/>
    <n v="573"/>
    <n v="40.33"/>
    <n v="42.43"/>
    <n v="33.21"/>
    <s v="09-02-2021"/>
    <s v="09-02-2021"/>
    <n v="0"/>
    <n v="3.4"/>
    <n v="4082.28"/>
    <s v="USD"/>
    <n v="1"/>
    <n v="1.6425999999999989"/>
    <s v="2/10/2021"/>
    <n v="40.799999999999997"/>
    <n v="40.799999999999997"/>
    <n v="36.89"/>
    <n v="37.46"/>
    <n v="1.3704249999999989"/>
    <s v="2/11/2021"/>
    <n v="42.92"/>
    <n v="42.92"/>
    <n v="40.9"/>
    <n v="40.450000000000003"/>
    <n v="-5.7300000000002169E-2"/>
    <s v="2/12/2021"/>
    <n v="43.079900000000002"/>
    <n v="43.079900000000002"/>
    <n v="39.021000000000001"/>
    <n v="42.57"/>
    <n v="-1.069600000000001"/>
    <s v="2/16/2021"/>
    <n v="42.314900000000002"/>
    <n v="42.314900000000002"/>
    <n v="41.75"/>
    <n v="42.1"/>
    <n v="-0.84517500000000145"/>
  </r>
  <r>
    <n v="1"/>
    <s v="ALJJ US Equity"/>
    <n v="1"/>
    <s v="US"/>
    <x v="0"/>
    <x v="0"/>
    <n v="0.22"/>
    <s v="10ATR"/>
    <x v="1"/>
    <n v="1"/>
    <n v="0.22"/>
    <n v="1200"/>
    <n v="5479.45"/>
    <n v="1826"/>
    <n v="2.11"/>
    <n v="2.33"/>
    <n v="1.87"/>
    <s v="16-02-2021"/>
    <s v="16-02-2021"/>
    <n v="0"/>
    <n v="0.37"/>
    <n v="438.24"/>
    <s v="USD"/>
    <n v="1"/>
    <n v="0.62388333333333323"/>
    <s v="2/17/2021"/>
    <n v="1.87"/>
    <n v="1.87"/>
    <n v="1.7"/>
    <n v="1.82"/>
    <n v="0.44128333333333303"/>
    <s v="2/18/2021"/>
    <n v="1.8"/>
    <n v="1.8"/>
    <n v="1.76"/>
    <n v="1.69"/>
    <n v="0.63909999999999989"/>
    <s v="2/19/2021"/>
    <n v="1.73"/>
    <n v="1.73"/>
    <n v="1.67"/>
    <n v="1.61"/>
    <n v="0.76083333333333292"/>
    <s v="2/22/2021"/>
    <n v="1.75"/>
    <n v="1.75"/>
    <n v="1.6"/>
    <n v="1.63"/>
    <n v="0.73040000000000005"/>
  </r>
  <r>
    <n v="1"/>
    <s v="KALV US Equity"/>
    <n v="1"/>
    <s v="US"/>
    <x v="0"/>
    <x v="0"/>
    <n v="1.04"/>
    <s v="10ATR"/>
    <x v="0"/>
    <n v="3"/>
    <n v="3.12"/>
    <n v="1200"/>
    <n v="384.62"/>
    <n v="382"/>
    <n v="43.75"/>
    <n v="40.630000000000003"/>
    <n v="40.53"/>
    <s v="09-02-2021"/>
    <s v="09-02-2021"/>
    <n v="0"/>
    <n v="-1.03"/>
    <n v="-1231.3399999999999"/>
    <s v="USD"/>
    <n v="0"/>
    <n v="-2.1837666666666666"/>
    <s v="2/10/2021"/>
    <n v="40.799999999999997"/>
    <n v="40.799999999999997"/>
    <n v="36.89"/>
    <n v="37.46"/>
    <n v="-2.0023166666666663"/>
    <s v="2/11/2021"/>
    <n v="42.92"/>
    <n v="42.92"/>
    <n v="40.9"/>
    <n v="40.450000000000003"/>
    <n v="-1.0504999999999991"/>
    <s v="2/12/2021"/>
    <n v="43.079900000000002"/>
    <n v="43.079900000000002"/>
    <n v="39.021000000000001"/>
    <n v="42.57"/>
    <n v="-0.37563333333333321"/>
    <s v="2/16/2021"/>
    <n v="42.314900000000002"/>
    <n v="42.314900000000002"/>
    <n v="41.75"/>
    <n v="42.1"/>
    <n v="-0.52524999999999955"/>
  </r>
  <r>
    <n v="1"/>
    <s v="SAVA US Equity"/>
    <n v="1"/>
    <s v="US"/>
    <x v="0"/>
    <x v="0"/>
    <n v="11.61"/>
    <s v="10ATR"/>
    <x v="1"/>
    <n v="4"/>
    <n v="46.45"/>
    <n v="1200"/>
    <n v="25.83"/>
    <n v="43"/>
    <n v="100.99"/>
    <n v="147.44"/>
    <n v="115.68"/>
    <s v="04-02-2021"/>
    <s v="04-02-2021"/>
    <n v="0"/>
    <n v="-0.53"/>
    <n v="-631.79999999999995"/>
    <s v="USD"/>
    <n v="0"/>
    <n v="1.6830916666666662"/>
    <s v="2/5/2021"/>
    <n v="64.83"/>
    <n v="64.83"/>
    <n v="54.02"/>
    <n v="44.8"/>
    <n v="2.0134750000000001"/>
    <s v="2/8/2021"/>
    <n v="69"/>
    <n v="69"/>
    <n v="52.11"/>
    <n v="60.67"/>
    <n v="1.4447999999999999"/>
    <s v="2/9/2021"/>
    <n v="65.72"/>
    <n v="65.72"/>
    <n v="57.79"/>
    <n v="57.56"/>
    <n v="1.5562416666666665"/>
    <s v="2/10/2021"/>
    <n v="52.67"/>
    <n v="52.67"/>
    <n v="52.354999999999997"/>
    <n v="49.29"/>
    <n v="1.8525833333333332"/>
  </r>
  <r>
    <n v="1"/>
    <s v="AVXL US Equity"/>
    <n v="1"/>
    <s v="US"/>
    <x v="0"/>
    <x v="0"/>
    <n v="0.84"/>
    <s v="10ATR"/>
    <x v="1"/>
    <n v="2"/>
    <n v="1.68"/>
    <n v="1200"/>
    <n v="714.97"/>
    <n v="722"/>
    <n v="20"/>
    <n v="21.68"/>
    <n v="20.48"/>
    <s v="04-02-2021"/>
    <s v="04-02-2021"/>
    <n v="0"/>
    <n v="-0.28999999999999998"/>
    <n v="-349.01"/>
    <s v="USD"/>
    <n v="0"/>
    <n v="4.0010833333333338"/>
    <s v="2/5/2021"/>
    <n v="13.76"/>
    <n v="13.76"/>
    <n v="13.35"/>
    <n v="12.39"/>
    <n v="4.5786833333333323"/>
    <s v="2/8/2021"/>
    <n v="14.44"/>
    <n v="14.44"/>
    <n v="13.06"/>
    <n v="14.1"/>
    <n v="3.5498333333333334"/>
    <s v="2/9/2021"/>
    <n v="15.04"/>
    <n v="15.04"/>
    <n v="13.5"/>
    <n v="14.99"/>
    <n v="3.0143499999999999"/>
    <s v="2/10/2021"/>
    <n v="16.04"/>
    <n v="16.04"/>
    <n v="15.07"/>
    <n v="13.67"/>
    <n v="3.8085500000000003"/>
  </r>
  <r>
    <n v="1"/>
    <s v="AAME US Equity"/>
    <n v="1"/>
    <s v="US"/>
    <x v="0"/>
    <x v="0"/>
    <n v="0.14000000000000001"/>
    <s v="10ATR"/>
    <x v="1"/>
    <n v="2"/>
    <n v="0.27"/>
    <n v="1200"/>
    <n v="4411.76"/>
    <n v="4593"/>
    <n v="3.71"/>
    <n v="3.98"/>
    <n v="4.04"/>
    <s v="05-02-2021"/>
    <s v="05-02-2021"/>
    <n v="0"/>
    <n v="-1.26"/>
    <n v="-1515.69"/>
    <s v="USD"/>
    <n v="0"/>
    <n v="-4.5547250000000012"/>
    <s v="2/8/2021"/>
    <n v="7.85"/>
    <n v="7.85"/>
    <n v="4.9000000000000004"/>
    <n v="6.5"/>
    <n v="-10.678725"/>
    <s v="2/9/2021"/>
    <n v="7.5"/>
    <n v="7.5"/>
    <n v="6.15"/>
    <n v="6.53"/>
    <n v="-10.793550000000002"/>
    <s v="2/10/2021"/>
    <n v="6.3"/>
    <n v="6.3"/>
    <n v="6.27"/>
    <n v="5.7"/>
    <n v="-7.6167250000000015"/>
    <s v="2/11/2021"/>
    <n v="5.63"/>
    <n v="5.63"/>
    <n v="5.61"/>
    <n v="5.26"/>
    <n v="-5.9326249999999998"/>
  </r>
  <r>
    <n v="1"/>
    <s v="BBIG US Equity"/>
    <n v="1"/>
    <s v="US"/>
    <x v="0"/>
    <x v="0"/>
    <n v="0.35"/>
    <s v="AH+"/>
    <x v="0"/>
    <n v="3"/>
    <n v="1.06"/>
    <n v="2500"/>
    <n v="2362.06"/>
    <n v="2362"/>
    <n v="4.9400000000000004"/>
    <n v="3.88"/>
    <n v="3.58"/>
    <s v="23-02-2021"/>
    <s v="23-02-2021"/>
    <n v="0"/>
    <n v="-1.28"/>
    <n v="-3209.01"/>
    <s v="USD"/>
    <n v="0"/>
    <n v="-1.3132720000000004"/>
    <s v="2/24/2021"/>
    <n v="3.6299000000000001"/>
    <n v="3.6299000000000001"/>
    <n v="3.55"/>
    <n v="3.19"/>
    <n v="-1.6534000000000004"/>
    <s v="2/25/2021"/>
    <n v="3.18"/>
    <n v="3.18"/>
    <n v="3.16"/>
    <n v="2.77"/>
    <n v="-2.0502160000000003"/>
    <s v="2/26/2021"/>
    <n v="2.95"/>
    <n v="2.95"/>
    <n v="2.69"/>
    <n v="2.9"/>
    <n v="-1.9273920000000007"/>
    <s v="3/1/2021"/>
    <n v="3.0461999999999998"/>
    <n v="3.0461999999999998"/>
    <n v="2.85"/>
    <n v="2.88"/>
    <n v="-1.9462880000000005"/>
  </r>
  <r>
    <n v="1"/>
    <s v="GLXY CN Equity"/>
    <n v="1"/>
    <s v="CN"/>
    <x v="1"/>
    <x v="1"/>
    <n v="1.06"/>
    <s v="SEC+"/>
    <x v="0"/>
    <n v="2"/>
    <n v="2.13"/>
    <n v="6000"/>
    <n v="2819.55"/>
    <n v="3000"/>
    <n v="11.01"/>
    <n v="8.8800000000000008"/>
    <n v="16.600000000000001"/>
    <s v="03-02-2021"/>
    <s v="23-02-2021"/>
    <n v="20"/>
    <n v="2.8"/>
    <n v="16790.099999999999"/>
    <s v="CAD"/>
    <n v="1"/>
    <n v="-4.9999999999998934E-3"/>
    <s v="2/4/2021"/>
    <n v="11"/>
    <n v="11"/>
    <n v="11"/>
    <n v="11"/>
    <n v="-4.9999999999998934E-3"/>
    <s v="2/5/2021"/>
    <n v="13.71"/>
    <n v="13.71"/>
    <n v="11.12"/>
    <n v="13.42"/>
    <n v="1.2050000000000001"/>
    <s v="2/8/2021"/>
    <n v="16.61"/>
    <n v="16.61"/>
    <n v="15.29"/>
    <n v="14.95"/>
    <n v="1.9699999999999998"/>
    <s v="2/9/2021"/>
    <n v="16.399999999999999"/>
    <n v="16.399999999999999"/>
    <n v="15.85"/>
    <n v="16"/>
    <n v="2.4950000000000001"/>
  </r>
  <r>
    <n v="1"/>
    <s v="YOLO US Equity"/>
    <n v="1"/>
    <s v="US"/>
    <x v="0"/>
    <x v="0"/>
    <n v="0.86"/>
    <s v="AH+"/>
    <x v="0"/>
    <n v="1"/>
    <n v="0.86"/>
    <n v="2000"/>
    <n v="2314.84"/>
    <n v="2300"/>
    <n v="21.15"/>
    <n v="20.29"/>
    <n v="25.04"/>
    <s v="28-01-2021"/>
    <s v="23-02-2021"/>
    <n v="26"/>
    <n v="4.47"/>
    <n v="8947"/>
    <s v="USD"/>
    <n v="1"/>
    <n v="0.18400000000000016"/>
    <s v="1/29/2021"/>
    <n v="21.799900000000001"/>
    <n v="21.799900000000001"/>
    <n v="21.31"/>
    <n v="21.07"/>
    <n v="-9.1999999999998042E-2"/>
    <s v="2/1/2021"/>
    <n v="21.62"/>
    <n v="21.62"/>
    <n v="21.42"/>
    <n v="21.59"/>
    <n v="0.50600000000000145"/>
    <s v="2/2/2021"/>
    <n v="23.239899999999999"/>
    <n v="23.239899999999999"/>
    <n v="22.04"/>
    <n v="23.22"/>
    <n v="2.3805000000000005"/>
    <s v="2/3/2021"/>
    <n v="25.629899999999999"/>
    <n v="25.629899999999999"/>
    <n v="25.29"/>
    <n v="25.17"/>
    <n v="4.6230000000000038"/>
  </r>
  <r>
    <n v="1"/>
    <s v="MSOS US Equity"/>
    <n v="1"/>
    <s v="US"/>
    <x v="0"/>
    <x v="0"/>
    <n v="0.98"/>
    <s v="AH+"/>
    <x v="0"/>
    <n v="3"/>
    <n v="2.94"/>
    <n v="2500"/>
    <n v="850.34"/>
    <n v="850"/>
    <n v="36.869999999999997"/>
    <n v="33.93"/>
    <n v="48.58"/>
    <s v="04-01-2021"/>
    <s v="23-02-2021"/>
    <n v="50"/>
    <n v="3.98"/>
    <n v="9954.44"/>
    <s v="USD"/>
    <n v="1"/>
    <n v="0.15640000000000029"/>
    <s v="1/5/2021"/>
    <n v="38.57"/>
    <n v="38.57"/>
    <n v="37.33"/>
    <n v="38.24"/>
    <n v="0.46580000000000155"/>
    <s v="1/6/2021"/>
    <n v="42.2"/>
    <n v="42.2"/>
    <n v="41.47"/>
    <n v="40.61"/>
    <n v="1.2716000000000007"/>
    <s v="1/7/2021"/>
    <n v="43.11"/>
    <n v="43.11"/>
    <n v="43"/>
    <n v="41.76"/>
    <n v="1.6626000000000003"/>
    <s v="1/8/2021"/>
    <n v="42.35"/>
    <n v="42.35"/>
    <n v="41.96"/>
    <n v="41.42"/>
    <n v="1.5470000000000015"/>
  </r>
  <r>
    <n v="1"/>
    <s v="PSYK CN Equity"/>
    <n v="1"/>
    <s v="CN"/>
    <x v="1"/>
    <x v="1"/>
    <n v="0.55000000000000004"/>
    <s v="reduce"/>
    <x v="0"/>
    <n v="2.5"/>
    <n v="1.38"/>
    <n v="3200"/>
    <n v="2327.27"/>
    <n v="2500"/>
    <n v="12.08"/>
    <n v="10.71"/>
    <n v="9.86"/>
    <s v="16-02-2021"/>
    <s v="23-02-2021"/>
    <n v="7"/>
    <n v="-1.73"/>
    <n v="-5545"/>
    <s v="CAD"/>
    <n v="0"/>
    <n v="-6.2500000000000056E-2"/>
    <s v="2/17/2021"/>
    <n v="12.1"/>
    <n v="12.1"/>
    <n v="12"/>
    <n v="11.65"/>
    <n v="-0.33593749999999978"/>
    <s v="2/18/2021"/>
    <n v="12"/>
    <n v="12"/>
    <n v="12"/>
    <n v="11.02"/>
    <n v="-0.82812500000000044"/>
    <s v="2/19/2021"/>
    <n v="11.3"/>
    <n v="11.3"/>
    <n v="11.05"/>
    <n v="11.25"/>
    <n v="-0.6484375"/>
    <s v="2/22/2021"/>
    <n v="11.6"/>
    <n v="11.6"/>
    <n v="11.53"/>
    <n v="11.09"/>
    <n v="-0.77343750000000011"/>
  </r>
  <r>
    <n v="1"/>
    <s v="ANET US Equity"/>
    <n v="1"/>
    <s v="US"/>
    <x v="0"/>
    <x v="0"/>
    <n v="6.73"/>
    <s v="QR+"/>
    <x v="0"/>
    <n v="2"/>
    <n v="13.47"/>
    <n v="2500"/>
    <n v="185.61"/>
    <n v="186"/>
    <n v="318"/>
    <n v="304.52999999999997"/>
    <n v="272.83"/>
    <s v="19-02-2021"/>
    <s v="23-02-2021"/>
    <n v="4"/>
    <n v="-3.36"/>
    <n v="-8402.35"/>
    <s v="USD"/>
    <n v="0"/>
    <n v="-0.77450400000000186"/>
    <s v="2/22/2021"/>
    <n v="307.95"/>
    <n v="307.95"/>
    <n v="307.58999999999997"/>
    <n v="292.16000000000003"/>
    <n v="-1.922495999999998"/>
    <s v="2/23/2021"/>
    <n v="288.83999999999997"/>
    <n v="288.83999999999997"/>
    <n v="278.89999999999998"/>
    <n v="287.08"/>
    <n v="-2.3004480000000012"/>
    <s v="2/24/2021"/>
    <n v="289.23"/>
    <n v="289.23"/>
    <n v="283.7"/>
    <n v="286.36"/>
    <n v="-2.3540159999999988"/>
    <s v="2/25/2021"/>
    <n v="288.31"/>
    <n v="288.31"/>
    <n v="286.85000000000002"/>
    <n v="280.26"/>
    <n v="-2.8078560000000006"/>
  </r>
  <r>
    <n v="1"/>
    <s v="IPOE US Equity"/>
    <n v="1"/>
    <s v="US"/>
    <x v="0"/>
    <x v="0"/>
    <n v="2.2400000000000002"/>
    <s v="AH+"/>
    <x v="0"/>
    <n v="1.5"/>
    <n v="3.36"/>
    <n v="2500"/>
    <n v="744.38"/>
    <n v="744"/>
    <n v="22.5"/>
    <n v="19.14"/>
    <n v="18.399999999999999"/>
    <s v="19-01-2021"/>
    <s v="23-02-2021"/>
    <n v="35"/>
    <n v="-1.22"/>
    <n v="-3050.4"/>
    <s v="USD"/>
    <n v="0"/>
    <n v="0.40473599999999982"/>
    <s v="1/20/2021"/>
    <n v="24.62"/>
    <n v="24.62"/>
    <n v="23.86"/>
    <n v="22.37"/>
    <n v="-3.8687999999999702E-2"/>
    <s v="1/21/2021"/>
    <n v="23.05"/>
    <n v="23.05"/>
    <n v="23"/>
    <n v="22.39"/>
    <n v="-3.2735999999999828E-2"/>
    <s v="1/22/2021"/>
    <n v="22.99"/>
    <n v="22.99"/>
    <n v="22.09"/>
    <n v="21.65"/>
    <n v="-0.25296000000000041"/>
    <s v="1/25/2021"/>
    <n v="22.85"/>
    <n v="22.85"/>
    <n v="22.16"/>
    <n v="20.48"/>
    <n v="-0.60115199999999991"/>
  </r>
  <r>
    <n v="1"/>
    <s v="IPOE US Equity"/>
    <n v="1"/>
    <s v="US"/>
    <x v="0"/>
    <x v="0"/>
    <n v="2.84"/>
    <s v="x2"/>
    <x v="0"/>
    <n v="1"/>
    <n v="2.84"/>
    <n v="2000"/>
    <n v="704.23"/>
    <n v="704"/>
    <n v="27.09"/>
    <n v="24.25"/>
    <n v="18.399999999999999"/>
    <s v="01-02-2021"/>
    <s v="23-02-2021"/>
    <n v="22"/>
    <n v="-3.06"/>
    <n v="-6114.73"/>
    <s v="USD"/>
    <n v="0"/>
    <n v="-0.38015999999999939"/>
    <s v="2/2/2021"/>
    <n v="26.18"/>
    <n v="26.18"/>
    <n v="26.01"/>
    <n v="24.33"/>
    <n v="-0.97152000000000061"/>
    <s v="2/3/2021"/>
    <n v="25.75"/>
    <n v="25.75"/>
    <n v="24.8"/>
    <n v="24.95"/>
    <n v="-0.75328000000000017"/>
    <s v="2/4/2021"/>
    <n v="25.12"/>
    <n v="25.12"/>
    <n v="24.07"/>
    <n v="25.06"/>
    <n v="-0.71456000000000042"/>
    <s v="2/5/2021"/>
    <n v="24.52"/>
    <n v="24.52"/>
    <n v="24.29"/>
    <n v="23.1"/>
    <n v="-1.4044799999999995"/>
  </r>
  <r>
    <n v="1"/>
    <s v="BLMN US Equity"/>
    <n v="1"/>
    <s v="US"/>
    <x v="0"/>
    <x v="0"/>
    <n v="0.98"/>
    <s v="mistake"/>
    <x v="0"/>
    <n v="2"/>
    <n v="1.96"/>
    <n v="2500"/>
    <n v="1274.8599999999999"/>
    <n v="300"/>
    <n v="24.15"/>
    <n v="22.19"/>
    <n v="24.74"/>
    <s v="18-02-2021"/>
    <s v="19-02-2021"/>
    <n v="1"/>
    <n v="7.0000000000000007E-2"/>
    <n v="177"/>
    <s v="USD"/>
    <n v="1"/>
    <n v="7.0799999999999974E-2"/>
    <s v="2/19/2021"/>
    <n v="25.84"/>
    <n v="25.84"/>
    <n v="24.74"/>
    <n v="24.83"/>
    <n v="8.1599999999999964E-2"/>
    <s v="2/22/2021"/>
    <n v="26.74"/>
    <n v="26.74"/>
    <n v="24.68"/>
    <n v="26"/>
    <n v="0.22200000000000017"/>
    <s v="2/23/2021"/>
    <n v="26.44"/>
    <n v="26.44"/>
    <n v="25.86"/>
    <n v="25.54"/>
    <n v="0.16680000000000006"/>
    <s v="2/24/2021"/>
    <n v="26.65"/>
    <n v="26.65"/>
    <n v="25.49"/>
    <n v="26.51"/>
    <n v="0.28320000000000034"/>
  </r>
  <r>
    <n v="1"/>
    <s v="BABA US Equity"/>
    <n v="1"/>
    <s v="US"/>
    <x v="0"/>
    <x v="0"/>
    <n v="10.1"/>
    <s v="AH+"/>
    <x v="0"/>
    <n v="2"/>
    <n v="20.2"/>
    <n v="2500"/>
    <n v="123.76"/>
    <n v="123"/>
    <n v="243.46"/>
    <n v="223.26"/>
    <n v="264.51"/>
    <s v="16-01-2021"/>
    <s v="18-02-2021"/>
    <n v="33"/>
    <n v="1.04"/>
    <n v="2589.15"/>
    <s v="USD"/>
    <n v="1"/>
    <n v="0.32176799999999961"/>
    <s v="1/19/2021"/>
    <n v="252.88"/>
    <n v="252.88"/>
    <n v="250"/>
    <n v="251.65"/>
    <n v="0.40294799999999986"/>
    <s v="1/20/2021"/>
    <n v="269"/>
    <n v="269"/>
    <n v="267.5"/>
    <n v="265.49"/>
    <n v="1.0838760000000001"/>
    <s v="1/21/2021"/>
    <n v="264.60000000000002"/>
    <n v="264.60000000000002"/>
    <n v="264.13"/>
    <n v="260"/>
    <n v="0.8137679999999996"/>
    <s v="1/22/2021"/>
    <n v="260.33"/>
    <n v="260.33"/>
    <n v="256.8"/>
    <n v="258.62"/>
    <n v="0.74587199999999987"/>
  </r>
  <r>
    <n v="1"/>
    <s v="BLMN US Equity"/>
    <n v="1"/>
    <s v="US"/>
    <x v="0"/>
    <x v="0"/>
    <n v="0.73"/>
    <s v="GS_puts"/>
    <x v="1"/>
    <n v="2"/>
    <n v="1.45"/>
    <n v="2500"/>
    <n v="1722.97"/>
    <n v="2000"/>
    <n v="23.16"/>
    <n v="24.61"/>
    <n v="24.06"/>
    <s v="12-02-2021"/>
    <s v="18-02-2021"/>
    <n v="6"/>
    <n v="-0.72"/>
    <n v="-1797"/>
    <s v="USD"/>
    <n v="0"/>
    <n v="0.26400000000000146"/>
    <s v="2/16/2021"/>
    <n v="23.1"/>
    <n v="23.1"/>
    <n v="22.83"/>
    <n v="22.66"/>
    <n v="0.4"/>
    <s v="2/17/2021"/>
    <n v="22.7"/>
    <n v="22.7"/>
    <n v="22.66"/>
    <n v="22.47"/>
    <n v="0.55200000000000105"/>
    <s v="2/18/2021"/>
    <n v="24.6"/>
    <n v="24.6"/>
    <n v="21.83"/>
    <n v="24.15"/>
    <n v="-0.79199999999999871"/>
    <s v="2/19/2021"/>
    <n v="25.84"/>
    <n v="25.84"/>
    <n v="24.74"/>
    <n v="24.83"/>
    <n v="-1.3359999999999985"/>
  </r>
  <r>
    <n v="1"/>
    <s v="FUTU US Equity"/>
    <n v="1"/>
    <s v="US"/>
    <x v="0"/>
    <x v="0"/>
    <n v="17.07"/>
    <s v="AH+"/>
    <x v="0"/>
    <n v="2"/>
    <n v="34.130000000000003"/>
    <n v="2000"/>
    <n v="58.59"/>
    <n v="59"/>
    <n v="150.28"/>
    <n v="116.15"/>
    <n v="171.81"/>
    <s v="09-02-2021"/>
    <s v="18-02-2021"/>
    <n v="9"/>
    <n v="0.64"/>
    <n v="1270.03"/>
    <s v="USD"/>
    <n v="1"/>
    <n v="0.87113499999999999"/>
    <s v="2/10/2021"/>
    <n v="204.25"/>
    <n v="204.25"/>
    <n v="179.81"/>
    <n v="165.24"/>
    <n v="0.44132000000000021"/>
    <s v="2/11/2021"/>
    <n v="172.94229999999999"/>
    <n v="172.94229999999999"/>
    <n v="167.82"/>
    <n v="157.34"/>
    <n v="0.20827000000000007"/>
    <s v="2/12/2021"/>
    <n v="157.9"/>
    <n v="157.9"/>
    <n v="142"/>
    <n v="147.57"/>
    <n v="-7.9945000000000238E-2"/>
    <s v="2/16/2021"/>
    <n v="193.88"/>
    <n v="193.88"/>
    <n v="159.49"/>
    <n v="191"/>
    <n v="1.2012400000000001"/>
  </r>
  <r>
    <n v="1"/>
    <s v="NFLX US Equity"/>
    <n v="1"/>
    <s v="US"/>
    <x v="0"/>
    <x v="0"/>
    <n v="14.63"/>
    <s v="QR++"/>
    <x v="0"/>
    <n v="2"/>
    <n v="29.25"/>
    <n v="2500"/>
    <n v="85.47"/>
    <n v="86"/>
    <n v="572.37"/>
    <n v="543.12"/>
    <n v="548.22"/>
    <s v="20-01-2021"/>
    <s v="18-02-2021"/>
    <n v="29"/>
    <n v="-0.83"/>
    <n v="-2076.9"/>
    <s v="USD"/>
    <n v="0"/>
    <n v="0.34675200000000139"/>
    <s v="1/21/2021"/>
    <n v="588.75"/>
    <n v="588.75"/>
    <n v="582.45000000000005"/>
    <n v="579.84"/>
    <n v="0.25696800000000092"/>
    <s v="1/22/2021"/>
    <n v="583.99"/>
    <n v="583.99"/>
    <n v="582.1"/>
    <n v="565.16999999999996"/>
    <n v="-0.24768000000000157"/>
    <s v="1/25/2021"/>
    <n v="569.75"/>
    <n v="569.75"/>
    <n v="567"/>
    <n v="556.78"/>
    <n v="-0.53629600000000111"/>
    <s v="1/26/2021"/>
    <n v="567.99"/>
    <n v="567.99"/>
    <n v="554.73"/>
    <n v="561.92999999999995"/>
    <n v="-0.3591360000000019"/>
  </r>
  <r>
    <n v="1"/>
    <s v="CLOV US Equity"/>
    <n v="1"/>
    <s v="US"/>
    <x v="0"/>
    <x v="0"/>
    <n v="1.36"/>
    <s v="BR+(citi)"/>
    <x v="0"/>
    <n v="1"/>
    <n v="1.36"/>
    <n v="2000"/>
    <n v="1474.93"/>
    <n v="1500"/>
    <n v="14.31"/>
    <n v="12.95"/>
    <n v="11.32"/>
    <s v="02-02-2021"/>
    <s v="17-02-2021"/>
    <n v="15"/>
    <n v="-2.2400000000000002"/>
    <n v="-4485"/>
    <s v="USD"/>
    <n v="0"/>
    <n v="-0.18000000000000016"/>
    <s v="2/3/2021"/>
    <n v="14.2478"/>
    <n v="14.2478"/>
    <n v="14.07"/>
    <n v="13.95"/>
    <n v="-0.27000000000000091"/>
    <s v="2/4/2021"/>
    <n v="13.1"/>
    <n v="13.1"/>
    <n v="12.24"/>
    <n v="12.23"/>
    <n v="-1.56"/>
    <s v="2/5/2021"/>
    <n v="13.07"/>
    <n v="13.07"/>
    <n v="12.53"/>
    <n v="12.93"/>
    <n v="-1.0350000000000006"/>
    <s v="2/8/2021"/>
    <n v="13.13"/>
    <n v="13.13"/>
    <n v="13.04"/>
    <n v="12.37"/>
    <n v="-1.455000000000001"/>
  </r>
  <r>
    <n v="1"/>
    <s v="MA US Equity"/>
    <n v="1"/>
    <s v="US"/>
    <x v="0"/>
    <x v="0"/>
    <n v="8.9"/>
    <s v="2dt"/>
    <x v="0"/>
    <n v="2"/>
    <n v="17.8"/>
    <n v="2500"/>
    <n v="140.41999999999999"/>
    <n v="140"/>
    <n v="341.33"/>
    <n v="323.52999999999997"/>
    <n v="337.33"/>
    <s v="12-02-2021"/>
    <s v="17-02-2021"/>
    <n v="5"/>
    <n v="-0.22"/>
    <n v="-560"/>
    <s v="USD"/>
    <n v="0"/>
    <n v="0.10472000000000026"/>
    <s v="2/16/2021"/>
    <n v="344"/>
    <n v="344"/>
    <n v="343.2"/>
    <n v="341.21"/>
    <n v="-6.7200000000002544E-3"/>
    <s v="2/17/2021"/>
    <n v="340.38220000000001"/>
    <n v="340.38220000000001"/>
    <n v="339.04"/>
    <n v="337.33"/>
    <n v="-0.224"/>
    <s v="2/18/2021"/>
    <n v="339.95"/>
    <n v="339.95"/>
    <n v="334.49"/>
    <n v="338.46"/>
    <n v="-0.16072000000000025"/>
    <s v="2/19/2021"/>
    <n v="338.995"/>
    <n v="338.995"/>
    <n v="338.44"/>
    <n v="333.17"/>
    <n v="-0.4569599999999982"/>
  </r>
  <r>
    <n v="1"/>
    <s v="SLV US Equity"/>
    <n v="1"/>
    <s v="US"/>
    <x v="0"/>
    <x v="0"/>
    <n v="0.93"/>
    <s v="SEC+"/>
    <x v="0"/>
    <n v="2"/>
    <n v="1.86"/>
    <n v="2500"/>
    <n v="1341.2"/>
    <n v="1341"/>
    <n v="26.69"/>
    <n v="24.83"/>
    <n v="25.4"/>
    <s v="01-02-2021"/>
    <s v="17-02-2021"/>
    <n v="16"/>
    <n v="-0.69"/>
    <n v="-1734.85"/>
    <s v="USD"/>
    <n v="0"/>
    <n v="-0.61686000000000107"/>
    <s v="2/2/2021"/>
    <n v="25.55"/>
    <n v="25.55"/>
    <n v="25.54"/>
    <n v="24.54"/>
    <n v="-1.1532600000000011"/>
    <s v="2/3/2021"/>
    <n v="25.1"/>
    <n v="25.1"/>
    <n v="25"/>
    <n v="24.93"/>
    <n v="-0.9440640000000009"/>
    <s v="2/4/2021"/>
    <n v="24.538900000000002"/>
    <n v="24.538900000000002"/>
    <n v="24.38"/>
    <n v="24.48"/>
    <n v="-1.1854440000000004"/>
    <s v="2/5/2021"/>
    <n v="25.14"/>
    <n v="25.14"/>
    <n v="24.740100000000002"/>
    <n v="24.95"/>
    <n v="-0.93333600000000116"/>
  </r>
  <r>
    <n v="1"/>
    <s v="GSX US Equity"/>
    <n v="1"/>
    <s v="US"/>
    <x v="0"/>
    <x v="0"/>
    <n v="18.579999999999998"/>
    <s v="TA"/>
    <x v="1"/>
    <n v="3"/>
    <n v="55.74"/>
    <n v="5000"/>
    <n v="89.7"/>
    <n v="89"/>
    <n v="97.01"/>
    <n v="152.75"/>
    <n v="108"/>
    <s v="01-02-2021"/>
    <s v="17-02-2021"/>
    <n v="16"/>
    <n v="-0.2"/>
    <n v="-978.11"/>
    <s v="USD"/>
    <n v="0"/>
    <n v="0.11516599999999999"/>
    <s v="2/2/2021"/>
    <n v="90.88"/>
    <n v="90.88"/>
    <n v="90.54"/>
    <n v="83.46"/>
    <n v="0.24119000000000018"/>
    <s v="2/3/2021"/>
    <n v="87.24"/>
    <n v="87.24"/>
    <n v="83.72"/>
    <n v="85.46"/>
    <n v="0.20559000000000019"/>
    <s v="2/4/2021"/>
    <n v="88.48"/>
    <n v="88.48"/>
    <n v="84.24"/>
    <n v="86.9"/>
    <n v="0.17995799999999998"/>
    <s v="2/5/2021"/>
    <n v="91.762799999999999"/>
    <n v="91.762799999999999"/>
    <n v="86.42"/>
    <n v="89.77"/>
    <n v="0.12887200000000015"/>
  </r>
  <r>
    <n v="1"/>
    <s v="PINS US Equity"/>
    <n v="1"/>
    <s v="US"/>
    <x v="0"/>
    <x v="0"/>
    <n v="4.4800000000000004"/>
    <s v="TD-Sequital"/>
    <x v="1"/>
    <n v="3"/>
    <n v="13.45"/>
    <n v="2500"/>
    <n v="185.89"/>
    <n v="186"/>
    <n v="86.57"/>
    <n v="100.02"/>
    <n v="89.15"/>
    <s v="12-02-2021"/>
    <s v="16-02-2021"/>
    <n v="4"/>
    <n v="-0.19"/>
    <n v="-479.88"/>
    <s v="USD"/>
    <n v="0"/>
    <n v="1.487999999999704E-3"/>
    <s v="2/16/2021"/>
    <n v="89.9"/>
    <n v="89.9"/>
    <n v="86.55"/>
    <n v="89.15"/>
    <n v="-0.19195200000000093"/>
    <s v="2/17/2021"/>
    <n v="87.45"/>
    <n v="87.45"/>
    <n v="87.06"/>
    <n v="86.3"/>
    <n v="2.0087999999999703E-2"/>
    <s v="2/18/2021"/>
    <n v="86.8"/>
    <n v="86.8"/>
    <n v="85.31"/>
    <n v="85.99"/>
    <n v="4.3151999999999871E-2"/>
    <s v="2/19/2021"/>
    <n v="88.29"/>
    <n v="88.29"/>
    <n v="87.41"/>
    <n v="85.9"/>
    <n v="4.9847999999999067E-2"/>
  </r>
  <r>
    <n v="1"/>
    <s v="DIS US Equity"/>
    <n v="1"/>
    <s v="US"/>
    <x v="0"/>
    <x v="0"/>
    <n v="5.07"/>
    <s v="QR+"/>
    <x v="1"/>
    <n v="2"/>
    <n v="10.14"/>
    <n v="2000"/>
    <n v="197.26"/>
    <n v="200"/>
    <n v="193.12"/>
    <n v="203.26"/>
    <n v="187.09"/>
    <s v="12-02-2021"/>
    <s v="16-02-2021"/>
    <n v="4"/>
    <n v="0.6"/>
    <n v="1206"/>
    <s v="USD"/>
    <n v="1"/>
    <n v="0.5819999999999993"/>
    <s v="2/16/2021"/>
    <n v="188.44"/>
    <n v="188.44"/>
    <n v="187.3"/>
    <n v="186.35"/>
    <n v="0.67700000000000105"/>
    <s v="2/17/2021"/>
    <n v="187.63"/>
    <n v="187.63"/>
    <n v="185.36"/>
    <n v="186.44"/>
    <n v="0.6680000000000007"/>
    <s v="2/18/2021"/>
    <n v="186.4"/>
    <n v="186.4"/>
    <n v="184.79"/>
    <n v="183"/>
    <n v="1.0120000000000005"/>
    <s v="2/19/2021"/>
    <n v="184.78"/>
    <n v="184.78"/>
    <n v="184.27"/>
    <n v="183.65"/>
    <n v="0.94699999999999984"/>
  </r>
  <r>
    <n v="1"/>
    <s v="ASYS US Equity"/>
    <n v="1"/>
    <s v="US"/>
    <x v="0"/>
    <x v="0"/>
    <n v="0.39"/>
    <s v="QR+(recon)"/>
    <x v="1"/>
    <n v="2"/>
    <n v="0.77"/>
    <n v="2500"/>
    <n v="3238.34"/>
    <n v="3200"/>
    <n v="10.119999999999999"/>
    <n v="10.89"/>
    <n v="10.81"/>
    <s v="12-02-2021"/>
    <s v="12-02-2021"/>
    <n v="0"/>
    <n v="-0.89"/>
    <n v="-2212.8000000000002"/>
    <s v="USD"/>
    <n v="0"/>
    <n v="-1.4336000000000013"/>
    <s v="2/16/2021"/>
    <n v="11.5"/>
    <n v="11.5"/>
    <n v="11.24"/>
    <n v="11.23"/>
    <n v="-1.4208000000000014"/>
    <s v="2/17/2021"/>
    <n v="11.39"/>
    <n v="11.39"/>
    <n v="11.05"/>
    <n v="10.7"/>
    <n v="-0.74240000000000006"/>
    <s v="2/18/2021"/>
    <n v="11.03"/>
    <n v="11.03"/>
    <n v="11.03"/>
    <n v="10.56"/>
    <n v="-0.56320000000000159"/>
    <s v="2/19/2021"/>
    <n v="11.03"/>
    <n v="11.03"/>
    <n v="10.59"/>
    <n v="10.89"/>
    <n v="-0.98560000000000181"/>
  </r>
  <r>
    <n v="1"/>
    <s v="ATVI US Equity"/>
    <n v="1"/>
    <s v="US"/>
    <x v="0"/>
    <x v="0"/>
    <n v="2.1800000000000002"/>
    <s v="CIR"/>
    <x v="0"/>
    <n v="2"/>
    <n v="4.3600000000000003"/>
    <n v="2500"/>
    <n v="572.87"/>
    <n v="573"/>
    <n v="93.69"/>
    <n v="89.32"/>
    <n v="98.43"/>
    <s v="02-02-2021"/>
    <s v="05-02-2021"/>
    <n v="3"/>
    <n v="1.0900000000000001"/>
    <n v="2716.08"/>
    <s v="USD"/>
    <n v="1"/>
    <n v="4.5840000000000651E-2"/>
    <s v="2/3/2021"/>
    <n v="94.07"/>
    <n v="94.07"/>
    <n v="93.89"/>
    <n v="92.77"/>
    <n v="-0.21086400000000038"/>
    <s v="2/4/2021"/>
    <n v="94.42"/>
    <n v="94.42"/>
    <n v="93.35"/>
    <n v="92.68"/>
    <n v="-0.23149199999999792"/>
    <s v="2/5/2021"/>
    <n v="104.2299"/>
    <n v="104.2299"/>
    <n v="100.66"/>
    <n v="101.61"/>
    <n v="1.8152640000000002"/>
    <s v="2/8/2021"/>
    <n v="103.08"/>
    <n v="103.08"/>
    <n v="102.05"/>
    <n v="101.19"/>
    <n v="1.7190000000000001"/>
  </r>
  <r>
    <n v="1"/>
    <s v="AG US Equity"/>
    <n v="1"/>
    <s v="US"/>
    <x v="0"/>
    <x v="0"/>
    <n v="1.97"/>
    <s v="TA"/>
    <x v="1"/>
    <n v="2"/>
    <n v="3.94"/>
    <n v="2000"/>
    <n v="507.1"/>
    <n v="507"/>
    <n v="21.47"/>
    <n v="25.42"/>
    <n v="16.87"/>
    <s v="01-02-2021"/>
    <s v="03-02-2021"/>
    <n v="2"/>
    <n v="1.17"/>
    <n v="2333.21"/>
    <s v="USD"/>
    <n v="1"/>
    <n v="0.83908499999999975"/>
    <s v="2/2/2021"/>
    <n v="18.350000000000001"/>
    <n v="18.350000000000001"/>
    <n v="18.16"/>
    <n v="16.760000000000002"/>
    <n v="1.1939849999999992"/>
    <s v="2/3/2021"/>
    <n v="17.270099999999999"/>
    <n v="17.270099999999999"/>
    <n v="17.04"/>
    <n v="16.38"/>
    <n v="1.2903150000000001"/>
    <s v="2/4/2021"/>
    <n v="16.45"/>
    <n v="16.45"/>
    <n v="15.23"/>
    <n v="16.11"/>
    <n v="1.3587599999999997"/>
    <s v="2/5/2021"/>
    <n v="16.72"/>
    <n v="16.72"/>
    <n v="16.399999999999999"/>
    <n v="16.5"/>
    <n v="1.2598949999999998"/>
  </r>
  <r>
    <n v="1"/>
    <s v="MU US Equity"/>
    <n v="1"/>
    <s v="US"/>
    <x v="0"/>
    <x v="0"/>
    <n v="2.2999999999999998"/>
    <s v="CIR(GS)"/>
    <x v="0"/>
    <n v="2"/>
    <n v="4.5999999999999996"/>
    <n v="2500"/>
    <n v="543.48"/>
    <n v="543"/>
    <n v="78.06"/>
    <n v="73.459999999999994"/>
    <n v="81.62"/>
    <s v="07-01-2021"/>
    <s v="02-02-2021"/>
    <n v="26"/>
    <n v="0.77"/>
    <n v="1933.08"/>
    <s v="USD"/>
    <n v="1"/>
    <n v="0.97305600000000081"/>
    <s v="1/8/2021"/>
    <n v="84.16"/>
    <n v="84.16"/>
    <n v="82.54"/>
    <n v="77.42"/>
    <n v="-0.13900800000000013"/>
    <s v="1/11/2021"/>
    <n v="79.791300000000007"/>
    <n v="79.791300000000007"/>
    <n v="76.59"/>
    <n v="78.67"/>
    <n v="0.13249199999999986"/>
    <s v="1/12/2021"/>
    <n v="79.62"/>
    <n v="79.62"/>
    <n v="79.19"/>
    <n v="79.459999999999994"/>
    <n v="0.30407999999999813"/>
    <s v="1/13/2021"/>
    <n v="80.39"/>
    <n v="80.39"/>
    <n v="78.95"/>
    <n v="79.91"/>
    <n v="0.40181999999999873"/>
  </r>
  <r>
    <n v="1"/>
    <s v="SPY US Equity"/>
    <n v="1"/>
    <s v="US"/>
    <x v="0"/>
    <x v="0"/>
    <n v="5.13"/>
    <s v="hedge"/>
    <x v="1"/>
    <n v="2"/>
    <n v="10.25"/>
    <n v="3000"/>
    <n v="292.68"/>
    <n v="293"/>
    <n v="375.51"/>
    <n v="385.76"/>
    <n v="381.5"/>
    <s v="15-01-2021"/>
    <s v="02-02-2021"/>
    <n v="18"/>
    <n v="-0.59"/>
    <n v="-1755.07"/>
    <s v="USD"/>
    <n v="0"/>
    <n v="-0.27639666666666507"/>
    <s v="1/19/2021"/>
    <n v="379.23"/>
    <n v="379.23"/>
    <n v="378.34"/>
    <n v="378.65"/>
    <n v="-0.30667333333333202"/>
    <s v="1/20/2021"/>
    <n v="384.79"/>
    <n v="384.79"/>
    <n v="381.11"/>
    <n v="383.89"/>
    <n v="-0.81844666666666621"/>
    <s v="1/21/2021"/>
    <n v="384.95"/>
    <n v="384.95"/>
    <n v="384.49"/>
    <n v="384.24"/>
    <n v="-0.85263000000000178"/>
    <s v="1/22/2021"/>
    <n v="384.12560000000002"/>
    <n v="384.12560000000002"/>
    <n v="382.25"/>
    <n v="382.88"/>
    <n v="-0.71980333333333379"/>
  </r>
  <r>
    <n v="1"/>
    <s v="AYA CN Equity"/>
    <n v="1"/>
    <s v="CN"/>
    <x v="1"/>
    <x v="1"/>
    <n v="0.3"/>
    <s v="AH-"/>
    <x v="1"/>
    <n v="2"/>
    <n v="0.6"/>
    <n v="2700"/>
    <n v="4515.05"/>
    <n v="4500"/>
    <n v="4.51"/>
    <n v="5.1100000000000003"/>
    <n v="4.4800000000000004"/>
    <s v="02-02-2021"/>
    <s v="02-02-2021"/>
    <n v="0"/>
    <n v="0.05"/>
    <n v="135"/>
    <s v="CAD"/>
    <n v="1"/>
    <n v="9.9999999999999353E-2"/>
    <s v="2/3/2021"/>
    <n v="4.47"/>
    <n v="4.47"/>
    <n v="4.45"/>
    <n v="4.3099999999999996"/>
    <n v="0.33333333333333365"/>
    <s v="2/4/2021"/>
    <n v="4.1399999999999997"/>
    <n v="4.1399999999999997"/>
    <n v="4.0999999999999996"/>
    <n v="4.05"/>
    <n v="0.76666666666666672"/>
    <s v="2/5/2021"/>
    <n v="4.16"/>
    <n v="4.16"/>
    <n v="4.1100000000000003"/>
    <n v="4.13"/>
    <n v="0.63333333333333319"/>
    <s v="2/8/2021"/>
    <n v="4.45"/>
    <n v="4.45"/>
    <n v="4.26"/>
    <n v="4.32"/>
    <n v="0.31666666666666582"/>
  </r>
  <r>
    <n v="1"/>
    <s v="ROK US Equity"/>
    <n v="1"/>
    <s v="US"/>
    <x v="0"/>
    <x v="0"/>
    <n v="6.13"/>
    <s v="QR-"/>
    <x v="1"/>
    <n v="2"/>
    <n v="12.26"/>
    <n v="2500"/>
    <n v="203.92"/>
    <n v="206"/>
    <n v="255.49"/>
    <n v="267.75"/>
    <n v="252.52"/>
    <s v="26-01-2021"/>
    <s v="02-02-2021"/>
    <n v="7"/>
    <n v="0.24"/>
    <n v="611.82000000000005"/>
    <s v="USD"/>
    <n v="1"/>
    <n v="0.78939200000000098"/>
    <s v="1/27/2021"/>
    <n v="247.18"/>
    <n v="247.18"/>
    <n v="245.91"/>
    <n v="241.05"/>
    <n v="1.1898559999999998"/>
    <s v="1/28/2021"/>
    <n v="254.375"/>
    <n v="254.375"/>
    <n v="245.04"/>
    <n v="251.2"/>
    <n v="0.3534960000000017"/>
    <s v="1/29/2021"/>
    <n v="255.315"/>
    <n v="255.315"/>
    <n v="250"/>
    <n v="248.53"/>
    <n v="0.57350400000000068"/>
    <s v="2/1/2021"/>
    <n v="252.6"/>
    <n v="252.6"/>
    <n v="252.02"/>
    <n v="247.68"/>
    <n v="0.64354400000000023"/>
  </r>
  <r>
    <n v="1"/>
    <s v="PLTR US Equity"/>
    <n v="1"/>
    <s v="US"/>
    <x v="0"/>
    <x v="0"/>
    <n v="4.37"/>
    <s v="TA"/>
    <x v="0"/>
    <n v="1"/>
    <n v="4.37"/>
    <n v="2500"/>
    <n v="572.61"/>
    <n v="572"/>
    <n v="34"/>
    <n v="29.63"/>
    <n v="31.02"/>
    <s v="28-01-2021"/>
    <s v="02-02-2021"/>
    <n v="5"/>
    <n v="-0.68"/>
    <n v="-1704.56"/>
    <s v="USD"/>
    <n v="0"/>
    <n v="0.59716799999999981"/>
    <s v="1/29/2021"/>
    <n v="38.01"/>
    <n v="38.01"/>
    <n v="36.61"/>
    <n v="35.18"/>
    <n v="0.26998399999999995"/>
    <s v="2/1/2021"/>
    <n v="35.619900000000001"/>
    <n v="35.619900000000001"/>
    <n v="35.33"/>
    <n v="33.96"/>
    <n v="-9.1519999999998044E-3"/>
    <s v="2/2/2021"/>
    <n v="34.200000000000003"/>
    <n v="34.200000000000003"/>
    <n v="34.1"/>
    <n v="31.02"/>
    <n v="-0.6818240000000001"/>
    <s v="2/3/2021"/>
    <n v="32.950000000000003"/>
    <n v="32.950000000000003"/>
    <n v="32.39"/>
    <n v="31.76"/>
    <n v="-0.51251199999999963"/>
  </r>
  <r>
    <n v="1"/>
    <s v="AG US Equity"/>
    <n v="1"/>
    <s v="US"/>
    <x v="0"/>
    <x v="0"/>
    <n v="1.47"/>
    <s v="SEC+"/>
    <x v="0"/>
    <n v="3"/>
    <n v="4.41"/>
    <n v="2000"/>
    <n v="453.51"/>
    <n v="500"/>
    <n v="23.59"/>
    <n v="19.18"/>
    <n v="21.42"/>
    <s v="01-02-2021"/>
    <s v="01-12-2021"/>
    <n v="303"/>
    <n v="-0.54"/>
    <n v="-1087.25"/>
    <s v="USD"/>
    <n v="0"/>
    <n v="-1.3574999999999999"/>
    <s v="2/2/2021"/>
    <n v="18.350000000000001"/>
    <n v="18.350000000000001"/>
    <n v="18.16"/>
    <n v="16.760000000000002"/>
    <n v="-1.7074999999999996"/>
    <s v="2/3/2021"/>
    <n v="17.270099999999999"/>
    <n v="17.270099999999999"/>
    <n v="17.04"/>
    <n v="16.38"/>
    <n v="-1.8025000000000002"/>
    <s v="2/4/2021"/>
    <n v="16.45"/>
    <n v="16.45"/>
    <n v="15.23"/>
    <n v="16.11"/>
    <n v="-1.87"/>
    <s v="2/5/2021"/>
    <n v="16.72"/>
    <n v="16.72"/>
    <n v="16.399999999999999"/>
    <n v="16.5"/>
    <n v="-1.7725"/>
  </r>
  <r>
    <n v="1"/>
    <s v="PYPL US Equity"/>
    <n v="1"/>
    <s v="US"/>
    <x v="0"/>
    <x v="0"/>
    <n v="11.44"/>
    <s v="QR+"/>
    <x v="0"/>
    <n v="2"/>
    <n v="22.87"/>
    <n v="2500"/>
    <n v="109.29"/>
    <n v="109"/>
    <n v="267.76"/>
    <n v="244.89"/>
    <n v="285.02999999999997"/>
    <s v="04-02-2021"/>
    <s v="11-02-2021"/>
    <n v="7"/>
    <n v="0.75"/>
    <n v="1881.97"/>
    <s v="USD"/>
    <n v="1"/>
    <n v="3.7060000000000988E-2"/>
    <s v="2/5/2021"/>
    <n v="270"/>
    <n v="270"/>
    <n v="268.61"/>
    <n v="269.44"/>
    <n v="7.3248000000000299E-2"/>
    <s v="2/8/2021"/>
    <n v="282.69889999999998"/>
    <n v="282.69889999999998"/>
    <n v="276.88"/>
    <n v="282.17"/>
    <n v="0.62827600000000117"/>
    <s v="2/9/2021"/>
    <n v="286.89"/>
    <n v="286.89"/>
    <n v="280.38"/>
    <n v="284.2"/>
    <n v="0.71678399999999998"/>
    <s v="2/10/2021"/>
    <n v="286.08"/>
    <n v="286.08"/>
    <n v="285.10000000000002"/>
    <n v="283.18"/>
    <n v="0.67231200000000069"/>
  </r>
  <r>
    <n v="1"/>
    <s v="SHOP US Equity"/>
    <n v="1"/>
    <s v="US"/>
    <x v="0"/>
    <x v="0"/>
    <n v="55.71"/>
    <s v="BR+(vec)"/>
    <x v="0"/>
    <n v="2"/>
    <n v="111.43"/>
    <n v="3000"/>
    <n v="26.92"/>
    <n v="27"/>
    <n v="1235.3499999999999"/>
    <n v="1123.92"/>
    <n v="1463.31"/>
    <s v="03-02-2021"/>
    <s v="11-02-2021"/>
    <n v="8"/>
    <n v="2.0499999999999998"/>
    <n v="6154.92"/>
    <s v="USD"/>
    <n v="1"/>
    <n v="5.3280000000000653E-2"/>
    <s v="2/4/2021"/>
    <n v="1281.6500000000001"/>
    <n v="1281.6500000000001"/>
    <n v="1241.27"/>
    <n v="1260.8699999999999"/>
    <n v="0.22967999999999983"/>
    <s v="2/5/2021"/>
    <n v="1296.7750000000001"/>
    <n v="1296.7750000000001"/>
    <n v="1261.49"/>
    <n v="1287.75"/>
    <n v="0.4716000000000008"/>
    <s v="2/8/2021"/>
    <n v="1348.2550000000001"/>
    <n v="1348.2550000000001"/>
    <n v="1303.8599999999999"/>
    <n v="1345.09"/>
    <n v="0.9876600000000002"/>
    <s v="2/9/2021"/>
    <n v="1453.49"/>
    <n v="1453.49"/>
    <n v="1365.53"/>
    <n v="1432.99"/>
    <n v="1.7787600000000008"/>
  </r>
  <r>
    <n v="1"/>
    <s v="UPS US Equity"/>
    <n v="1"/>
    <s v="US"/>
    <x v="0"/>
    <x v="0"/>
    <n v="3.69"/>
    <s v="2dt"/>
    <x v="0"/>
    <n v="1.5"/>
    <n v="5.54"/>
    <n v="2500"/>
    <n v="451.18"/>
    <n v="451"/>
    <n v="160.83000000000001"/>
    <n v="155.29"/>
    <n v="163.44999999999999"/>
    <s v="03-02-2021"/>
    <s v="11-02-2021"/>
    <n v="8"/>
    <n v="0.47"/>
    <n v="1181.6199999999999"/>
    <s v="USD"/>
    <n v="1"/>
    <n v="-0.28864000000000412"/>
    <s v="2/4/2021"/>
    <n v="162.41"/>
    <n v="162.41"/>
    <n v="159.22999999999999"/>
    <n v="162.26"/>
    <n v="0.25797199999999609"/>
    <s v="2/5/2021"/>
    <n v="164.54"/>
    <n v="164.54"/>
    <n v="163"/>
    <n v="164.38"/>
    <n v="0.64041999999999688"/>
    <s v="2/8/2021"/>
    <n v="165.4699"/>
    <n v="165.4699"/>
    <n v="164.44"/>
    <n v="163.44999999999999"/>
    <n v="0.47264799999999568"/>
    <s v="2/9/2021"/>
    <n v="167.59549999999999"/>
    <n v="167.59549999999999"/>
    <n v="163.5"/>
    <n v="166.92"/>
    <n v="1.0986359999999955"/>
  </r>
  <r>
    <n v="1"/>
    <s v="SFTBY US Equity"/>
    <n v="1"/>
    <s v="US"/>
    <x v="0"/>
    <x v="0"/>
    <n v="1.23"/>
    <s v="AH+"/>
    <x v="0"/>
    <n v="2"/>
    <n v="2.46"/>
    <n v="3000"/>
    <n v="1219.51"/>
    <n v="1219"/>
    <n v="40.4"/>
    <n v="37.94"/>
    <n v="47.4"/>
    <s v="28-01-2021"/>
    <s v="11-02-2021"/>
    <n v="14"/>
    <n v="2.84"/>
    <n v="8533.3700000000008"/>
    <s v="USD"/>
    <n v="1"/>
    <n v="-0.41953916666666624"/>
    <s v="1/29/2021"/>
    <n v="39.47"/>
    <n v="39.47"/>
    <n v="39.3675"/>
    <n v="38.909999999999997"/>
    <n v="-0.60543666666666751"/>
    <s v="2/1/2021"/>
    <n v="40.86"/>
    <n v="40.86"/>
    <n v="39.979999999999997"/>
    <n v="40.78"/>
    <n v="0.15440666666666769"/>
    <s v="2/2/2021"/>
    <n v="40.86"/>
    <n v="40.86"/>
    <n v="40.86"/>
    <n v="40.24"/>
    <n v="-6.5013333333331952E-2"/>
    <s v="2/3/2021"/>
    <n v="41.9"/>
    <n v="41.9"/>
    <n v="41.5"/>
    <n v="41.61"/>
    <n v="0.49166333333333373"/>
  </r>
  <r>
    <n v="1"/>
    <s v="TSLA US Equity"/>
    <n v="1"/>
    <s v="US"/>
    <x v="0"/>
    <x v="0"/>
    <n v="40.72"/>
    <s v="AH+"/>
    <x v="0"/>
    <n v="1.5"/>
    <n v="61.08"/>
    <n v="3000"/>
    <n v="49.12"/>
    <n v="50"/>
    <n v="863"/>
    <n v="801.92"/>
    <n v="811.66"/>
    <s v="08-02-2021"/>
    <s v="11-02-2021"/>
    <n v="3"/>
    <n v="-0.86"/>
    <n v="-2567"/>
    <s v="USD"/>
    <n v="0"/>
    <n v="-0.13133333333333325"/>
    <s v="2/9/2021"/>
    <n v="859.8"/>
    <n v="859.8"/>
    <n v="855.12"/>
    <n v="849.46"/>
    <n v="-0.22566666666666607"/>
    <s v="2/10/2021"/>
    <n v="844.82"/>
    <n v="844.82"/>
    <n v="843.63499999999999"/>
    <n v="804.82"/>
    <n v="-0.96966666666666579"/>
    <s v="2/11/2021"/>
    <n v="829.87990000000002"/>
    <n v="829.87990000000002"/>
    <n v="812.44"/>
    <n v="811.66"/>
    <n v="-0.85566666666666724"/>
    <s v="2/12/2021"/>
    <n v="817.33"/>
    <n v="817.33"/>
    <n v="801.26"/>
    <n v="816.12"/>
    <n v="-0.78133333333333332"/>
  </r>
  <r>
    <n v="1"/>
    <s v="AAPL US Equity"/>
    <n v="1"/>
    <s v="US"/>
    <x v="0"/>
    <x v="0"/>
    <n v="4.16"/>
    <s v="QR+"/>
    <x v="0"/>
    <n v="1"/>
    <n v="4.16"/>
    <n v="2000"/>
    <n v="480.35"/>
    <n v="500"/>
    <n v="139.53"/>
    <n v="135.37"/>
    <n v="130.55000000000001"/>
    <s v="28-01-2021"/>
    <s v="17-02-2021"/>
    <n v="20"/>
    <n v="-2.25"/>
    <n v="-4492.3"/>
    <s v="USD"/>
    <n v="0"/>
    <n v="-0.92499999999999716"/>
    <s v="1/29/2021"/>
    <n v="136.74"/>
    <n v="136.74"/>
    <n v="135.83000000000001"/>
    <n v="131.96"/>
    <n v="-1.8924999999999981"/>
    <s v="2/1/2021"/>
    <n v="135.38"/>
    <n v="135.38"/>
    <n v="133.75"/>
    <n v="134.13999999999999"/>
    <n v="-1.3475000000000037"/>
    <s v="2/2/2021"/>
    <n v="136.31"/>
    <n v="136.31"/>
    <n v="135.72999999999999"/>
    <n v="134.99"/>
    <n v="-1.134999999999998"/>
    <s v="2/3/2021"/>
    <n v="135.77000000000001"/>
    <n v="135.77000000000001"/>
    <n v="135.76"/>
    <n v="133.94"/>
    <n v="-1.3975000000000009"/>
  </r>
  <r>
    <n v="1"/>
    <s v="AMD US Equity"/>
    <n v="1"/>
    <s v="US"/>
    <x v="0"/>
    <x v="0"/>
    <n v="3.41"/>
    <s v="QR+"/>
    <x v="0"/>
    <n v="1"/>
    <n v="3.41"/>
    <n v="2000"/>
    <n v="587.16"/>
    <n v="600"/>
    <n v="89.79"/>
    <n v="86.38"/>
    <n v="92.66"/>
    <s v="28-01-2021"/>
    <s v="11-02-2021"/>
    <n v="14"/>
    <n v="0.86"/>
    <n v="1721.46"/>
    <s v="USD"/>
    <n v="1"/>
    <n v="-0.66900000000000115"/>
    <s v="1/29/2021"/>
    <n v="88.33"/>
    <n v="88.33"/>
    <n v="87.56"/>
    <n v="85.64"/>
    <n v="-1.2450000000000019"/>
    <s v="2/1/2021"/>
    <n v="87.95"/>
    <n v="87.95"/>
    <n v="86.83"/>
    <n v="87.66"/>
    <n v="-0.63900000000000301"/>
    <s v="2/2/2021"/>
    <n v="89.28"/>
    <n v="89.28"/>
    <n v="88.49"/>
    <n v="88.86"/>
    <n v="-0.27900000000000202"/>
    <s v="2/3/2021"/>
    <n v="89.48"/>
    <n v="89.48"/>
    <n v="88.6"/>
    <n v="87.89"/>
    <n v="-0.57000000000000173"/>
  </r>
  <r>
    <n v="1"/>
    <s v="DELL US Equity"/>
    <n v="1"/>
    <s v="US"/>
    <x v="0"/>
    <x v="0"/>
    <n v="2"/>
    <s v="BR+(GS)"/>
    <x v="0"/>
    <n v="2"/>
    <n v="4"/>
    <n v="2000"/>
    <n v="500"/>
    <n v="500"/>
    <n v="77.5"/>
    <n v="73.5"/>
    <n v="79.5"/>
    <s v="02-02-2021"/>
    <s v="11-02-2021"/>
    <n v="9"/>
    <n v="0.5"/>
    <n v="1000"/>
    <s v="USD"/>
    <n v="1"/>
    <n v="-0.1875"/>
    <s v="2/3/2021"/>
    <n v="78.33"/>
    <n v="78.33"/>
    <n v="76.75"/>
    <n v="77.75"/>
    <n v="6.25E-2"/>
    <s v="2/4/2021"/>
    <n v="79.34"/>
    <n v="79.34"/>
    <n v="78.17"/>
    <n v="79.31"/>
    <n v="0.45250000000000057"/>
    <s v="2/5/2021"/>
    <n v="80.08"/>
    <n v="80.08"/>
    <n v="79.5"/>
    <n v="79.61"/>
    <n v="0.52749999999999986"/>
    <s v="2/8/2021"/>
    <n v="80.709999999999994"/>
    <n v="80.709999999999994"/>
    <n v="80"/>
    <n v="79.94"/>
    <n v="0.60999999999999943"/>
  </r>
  <r>
    <n v="1"/>
    <s v="UAA US Equity"/>
    <n v="1"/>
    <s v="US"/>
    <x v="0"/>
    <x v="0"/>
    <n v="0.79"/>
    <s v="BR+(Cowen)"/>
    <x v="0"/>
    <n v="2"/>
    <n v="1.58"/>
    <n v="2000"/>
    <n v="1265.02"/>
    <n v="1265"/>
    <n v="19.239999999999998"/>
    <n v="17.66"/>
    <n v="22.99"/>
    <s v="26-01-2021"/>
    <s v="11-02-2021"/>
    <n v="16"/>
    <n v="2.37"/>
    <n v="4743.75"/>
    <s v="USD"/>
    <n v="1"/>
    <n v="-0.79694999999999883"/>
    <s v="1/27/2021"/>
    <n v="18.309999999999999"/>
    <n v="18.309999999999999"/>
    <n v="17.98"/>
    <n v="17.350000000000001"/>
    <n v="-1.1954249999999982"/>
    <s v="1/28/2021"/>
    <n v="18.190000000000001"/>
    <n v="18.190000000000001"/>
    <n v="17.55"/>
    <n v="17.809999999999999"/>
    <n v="-0.90447499999999981"/>
    <s v="1/29/2021"/>
    <n v="17.914999999999999"/>
    <n v="17.914999999999999"/>
    <n v="17.66"/>
    <n v="17.5"/>
    <n v="-1.100549999999999"/>
    <s v="2/1/2021"/>
    <n v="18.03"/>
    <n v="18.03"/>
    <n v="17.649999999999999"/>
    <n v="17.989999999999998"/>
    <n v="-0.79062500000000002"/>
  </r>
  <r>
    <n v="1"/>
    <s v="SIMO US Equity"/>
    <n v="1"/>
    <s v="US"/>
    <x v="0"/>
    <x v="0"/>
    <n v="2.13"/>
    <s v="QR+"/>
    <x v="0"/>
    <n v="2"/>
    <n v="4.26"/>
    <n v="2500"/>
    <n v="587.41"/>
    <n v="588"/>
    <n v="56.11"/>
    <n v="51.85"/>
    <n v="62.84"/>
    <s v="04-02-2021"/>
    <s v="11-02-2021"/>
    <n v="7"/>
    <n v="1.58"/>
    <n v="3957.89"/>
    <s v="USD"/>
    <n v="1"/>
    <n v="0.2069760000000006"/>
    <s v="2/5/2021"/>
    <n v="59.96"/>
    <n v="59.96"/>
    <n v="56.99"/>
    <n v="59.59"/>
    <n v="0.81849600000000089"/>
    <s v="2/8/2021"/>
    <n v="64.13"/>
    <n v="64.13"/>
    <n v="59.61"/>
    <n v="63.81"/>
    <n v="1.8110400000000004"/>
    <s v="2/9/2021"/>
    <n v="63.94"/>
    <n v="63.94"/>
    <n v="62.57"/>
    <n v="62.94"/>
    <n v="1.6064159999999996"/>
    <s v="2/10/2021"/>
    <n v="63.2"/>
    <n v="63.2"/>
    <n v="63.13"/>
    <n v="61.51"/>
    <n v="1.2700799999999997"/>
  </r>
  <r>
    <n v="1"/>
    <s v="THCB US Equity"/>
    <n v="1"/>
    <s v="US"/>
    <x v="0"/>
    <x v="0"/>
    <n v="1.71"/>
    <s v="AH+"/>
    <x v="0"/>
    <n v="2"/>
    <n v="3.42"/>
    <n v="2000"/>
    <n v="584.79999999999995"/>
    <n v="570"/>
    <n v="22.1"/>
    <n v="18.68"/>
    <n v="18.88"/>
    <s v="01-02-2021"/>
    <s v="11-02-2021"/>
    <n v="10"/>
    <n v="-0.92"/>
    <n v="-1835.97"/>
    <s v="USD"/>
    <n v="0"/>
    <n v="0.18524999999999961"/>
    <s v="2/2/2021"/>
    <n v="23.7591"/>
    <n v="23.7591"/>
    <n v="22.75"/>
    <n v="21.4"/>
    <n v="-0.19950000000000079"/>
    <s v="2/3/2021"/>
    <n v="23"/>
    <n v="23"/>
    <n v="21.67"/>
    <n v="21.38"/>
    <n v="-0.20520000000000069"/>
    <s v="2/4/2021"/>
    <n v="22"/>
    <n v="22"/>
    <n v="21.95"/>
    <n v="21.82"/>
    <n v="-7.9800000000000329E-2"/>
    <s v="2/5/2021"/>
    <n v="22.98"/>
    <n v="22.98"/>
    <n v="21.83"/>
    <n v="21.99"/>
    <n v="-3.1350000000000849E-2"/>
  </r>
  <r>
    <n v="1"/>
    <s v="GOOG US Equity"/>
    <n v="1"/>
    <s v="US"/>
    <x v="0"/>
    <x v="0"/>
    <n v="66.3"/>
    <s v="QR+(recon)"/>
    <x v="0"/>
    <n v="2"/>
    <n v="132.6"/>
    <n v="2500"/>
    <n v="18.850000000000001"/>
    <n v="20"/>
    <n v="2073.79"/>
    <n v="1941.19"/>
    <n v="2095.89"/>
    <s v="03-02-2021"/>
    <s v="11-02-2021"/>
    <n v="8"/>
    <n v="0.18"/>
    <n v="442"/>
    <s v="USD"/>
    <n v="1"/>
    <n v="-3.9200000000000727E-2"/>
    <s v="2/4/2021"/>
    <n v="2078.5500000000002"/>
    <n v="2078.5500000000002"/>
    <n v="2068.89"/>
    <n v="2062.37"/>
    <n v="-9.136000000000058E-2"/>
    <s v="2/5/2021"/>
    <n v="2102.5100000000002"/>
    <n v="2102.5100000000002"/>
    <n v="2070"/>
    <n v="2098"/>
    <n v="0.1936800000000003"/>
    <s v="2/8/2021"/>
    <n v="2123.547"/>
    <n v="2123.547"/>
    <n v="2105.91"/>
    <n v="2092.91"/>
    <n v="0.15295999999999912"/>
    <s v="2/9/2021"/>
    <n v="2105.13"/>
    <n v="2105.13"/>
    <n v="2078.54"/>
    <n v="2083.5100000000002"/>
    <n v="7.7760000000002036E-2"/>
  </r>
  <r>
    <n v="1"/>
    <s v="WIMI US Equity"/>
    <n v="1"/>
    <s v="US"/>
    <x v="0"/>
    <x v="0"/>
    <n v="1.4"/>
    <s v="AH+"/>
    <x v="0"/>
    <n v="2"/>
    <n v="2.8"/>
    <n v="2500"/>
    <n v="892.86"/>
    <n v="893"/>
    <n v="11"/>
    <n v="8.1999999999999993"/>
    <n v="8.67"/>
    <s v="19-02-2021"/>
    <s v="25-02-2021"/>
    <n v="6"/>
    <n v="-0.83"/>
    <n v="-2080.69"/>
    <s v="USD"/>
    <n v="0"/>
    <n v="2.143200000000018E-2"/>
    <s v="2/22/2021"/>
    <n v="11.62"/>
    <n v="11.62"/>
    <n v="11.06"/>
    <n v="10.9"/>
    <n v="-3.5719999999999877E-2"/>
    <s v="2/23/2021"/>
    <n v="10.308299999999999"/>
    <n v="10.308299999999999"/>
    <n v="10.3"/>
    <n v="9.44"/>
    <n v="-0.55723200000000017"/>
    <s v="2/24/2021"/>
    <n v="9.9499999999999993"/>
    <n v="9.9499999999999993"/>
    <n v="9.5050000000000008"/>
    <n v="9.7799999999999994"/>
    <n v="-0.43578400000000017"/>
    <s v="2/25/2021"/>
    <n v="9.7797999999999998"/>
    <n v="9.7797999999999998"/>
    <n v="9.6999999999999993"/>
    <n v="8.67"/>
    <n v="-0.83227600000000002"/>
  </r>
  <r>
    <n v="1"/>
    <s v="BABA US Equity"/>
    <n v="1"/>
    <s v="US"/>
    <x v="0"/>
    <x v="0"/>
    <n v="7.72"/>
    <s v="CIR"/>
    <x v="0"/>
    <n v="1"/>
    <n v="7.72"/>
    <n v="2000"/>
    <n v="258.93"/>
    <n v="259"/>
    <n v="264.49"/>
    <n v="256.77"/>
    <n v="240.18"/>
    <s v="01-02-2021"/>
    <s v="25-02-2021"/>
    <n v="24"/>
    <n v="-3.15"/>
    <n v="-6296.29"/>
    <s v="USD"/>
    <n v="0"/>
    <n v="1.0359999999997939E-2"/>
    <s v="2/2/2021"/>
    <n v="265"/>
    <n v="265"/>
    <n v="264.57"/>
    <n v="254.5"/>
    <n v="-1.2937050000000012"/>
    <s v="2/3/2021"/>
    <n v="268.27999999999997"/>
    <n v="268.27999999999997"/>
    <n v="264.7"/>
    <n v="263.43"/>
    <n v="-0.13727000000000028"/>
    <s v="2/4/2021"/>
    <n v="269.99"/>
    <n v="269.99"/>
    <n v="269.58"/>
    <n v="266.95999999999998"/>
    <n v="0.31986499999999612"/>
    <s v="2/5/2021"/>
    <n v="266.45"/>
    <n v="266.45"/>
    <n v="264.61"/>
    <n v="265.67"/>
    <n v="0.15281000000000089"/>
  </r>
  <r>
    <n v="1"/>
    <s v="EA US Equity"/>
    <n v="1"/>
    <s v="US"/>
    <x v="0"/>
    <x v="0"/>
    <n v="3.35"/>
    <s v="BR+(GS)"/>
    <x v="0"/>
    <n v="1.5"/>
    <n v="5.03"/>
    <n v="2500"/>
    <n v="497.51"/>
    <n v="497"/>
    <n v="147.44999999999999"/>
    <n v="142.41999999999999"/>
    <n v="135.24"/>
    <s v="25-01-2021"/>
    <s v="25-02-2021"/>
    <n v="31"/>
    <n v="-2.4300000000000002"/>
    <n v="-6068.37"/>
    <s v="USD"/>
    <n v="0"/>
    <n v="-0.216691999999995"/>
    <s v="1/26/2021"/>
    <n v="146.96"/>
    <n v="146.96"/>
    <n v="146.36000000000001"/>
    <n v="146.30000000000001"/>
    <n v="-0.22861999999999549"/>
    <s v="1/27/2021"/>
    <n v="148.93"/>
    <n v="148.93"/>
    <n v="145.83000000000001"/>
    <n v="146.22999999999999"/>
    <n v="-0.24253599999999978"/>
    <s v="1/28/2021"/>
    <n v="146.63"/>
    <n v="146.63"/>
    <n v="146.19999999999999"/>
    <n v="143.01"/>
    <n v="-0.88267199999999957"/>
    <s v="1/29/2021"/>
    <n v="144.57"/>
    <n v="144.57"/>
    <n v="141"/>
    <n v="143.19999999999999"/>
    <n v="-0.84489999999999998"/>
  </r>
  <r>
    <n v="1"/>
    <s v="GBTC UV Equity"/>
    <n v="1"/>
    <s v="UV"/>
    <x v="0"/>
    <x v="2"/>
    <n v="4.79"/>
    <s v="TA"/>
    <x v="0"/>
    <n v="1.5"/>
    <n v="7.18"/>
    <n v="5000"/>
    <n v="696.04"/>
    <n v="696"/>
    <n v="43.95"/>
    <n v="36.76"/>
    <n v="45.64"/>
    <s v="14-01-2021"/>
    <s v="25-02-2021"/>
    <n v="42"/>
    <n v="0.24"/>
    <n v="1176.52"/>
    <s v="USD"/>
    <n v="1"/>
    <n v="-0.30763200000000013"/>
    <s v="1/15/2021"/>
    <n v="41.74"/>
    <n v="41.74"/>
    <n v="41.74"/>
    <n v="39.340000000000003"/>
    <n v="-0.64171199999999995"/>
    <s v="1/19/2021"/>
    <n v="40.98"/>
    <n v="40.98"/>
    <n v="40.85"/>
    <n v="38.055"/>
    <n v="-0.82058400000000042"/>
    <s v="1/20/2021"/>
    <n v="37.18"/>
    <n v="37.18"/>
    <n v="37.17"/>
    <n v="35.35"/>
    <n v="-1.1971200000000002"/>
    <s v="1/21/2021"/>
    <n v="33.01"/>
    <n v="33.01"/>
    <n v="32.590000000000003"/>
    <n v="31.934999999999999"/>
    <n v="-1.6724880000000004"/>
  </r>
  <r>
    <n v="1"/>
    <s v="ZTS US Equity"/>
    <n v="1"/>
    <s v="US"/>
    <x v="0"/>
    <x v="0"/>
    <n v="3.35"/>
    <s v="QR+"/>
    <x v="0"/>
    <n v="2"/>
    <n v="6.69"/>
    <n v="2500"/>
    <n v="373.61"/>
    <n v="374"/>
    <n v="169.66"/>
    <n v="162.97"/>
    <n v="156.47999999999999"/>
    <s v="16-02-2021"/>
    <s v="25-02-2021"/>
    <n v="9"/>
    <n v="-1.97"/>
    <n v="-4931.08"/>
    <s v="USD"/>
    <n v="0"/>
    <n v="-0.57446400000000053"/>
    <s v="2/17/2021"/>
    <n v="169.85"/>
    <n v="169.85"/>
    <n v="165.82"/>
    <n v="168.9"/>
    <n v="-0.11369599999999865"/>
    <s v="2/18/2021"/>
    <n v="170.07"/>
    <n v="170.07"/>
    <n v="167.71"/>
    <n v="167.95"/>
    <n v="-0.25581600000000115"/>
    <s v="2/19/2021"/>
    <n v="168.02500000000001"/>
    <n v="168.02500000000001"/>
    <n v="167.88"/>
    <n v="160"/>
    <n v="-1.4451359999999995"/>
    <s v="2/22/2021"/>
    <n v="161.01"/>
    <n v="161.01"/>
    <n v="159"/>
    <n v="160.16"/>
    <n v="-1.4212"/>
  </r>
  <r>
    <n v="1"/>
    <s v="WMT US Equity"/>
    <n v="1"/>
    <s v="US"/>
    <x v="0"/>
    <x v="0"/>
    <n v="2.64"/>
    <s v="2dt"/>
    <x v="0"/>
    <n v="2"/>
    <n v="5.28"/>
    <n v="2500"/>
    <n v="473.1"/>
    <n v="473"/>
    <n v="137.69"/>
    <n v="132.41"/>
    <n v="131.94999999999999"/>
    <s v="19-02-2021"/>
    <s v="25-02-2021"/>
    <n v="6"/>
    <n v="-1.0900000000000001"/>
    <n v="-2715.02"/>
    <s v="USD"/>
    <n v="0"/>
    <n v="9.4600000000021507E-3"/>
    <s v="2/22/2021"/>
    <n v="138.34"/>
    <n v="138.34"/>
    <n v="137.74"/>
    <n v="137.69"/>
    <n v="0"/>
    <s v="2/23/2021"/>
    <n v="137.38999999999999"/>
    <n v="137.38999999999999"/>
    <n v="137.11000000000001"/>
    <n v="135.47"/>
    <n v="-0.42002399999999979"/>
    <s v="2/24/2021"/>
    <n v="136.16"/>
    <n v="136.16"/>
    <n v="135.87"/>
    <n v="133.21"/>
    <n v="-0.84761599999999804"/>
    <s v="2/25/2021"/>
    <n v="134.01"/>
    <n v="134.01"/>
    <n v="133.1"/>
    <n v="131.94999999999999"/>
    <n v="-1.0860080000000016"/>
  </r>
  <r>
    <n v="1"/>
    <s v="SPY US Equity"/>
    <n v="1"/>
    <s v="US"/>
    <x v="0"/>
    <x v="0"/>
    <n v="5.69"/>
    <s v="hedge"/>
    <x v="1"/>
    <n v="2"/>
    <n v="11.38"/>
    <n v="3000"/>
    <n v="263.62"/>
    <n v="263"/>
    <n v="382.71"/>
    <n v="394.09"/>
    <n v="382.33"/>
    <s v="03-02-2021"/>
    <s v="25-02-2021"/>
    <n v="22"/>
    <n v="0.03"/>
    <n v="99.94"/>
    <s v="USD"/>
    <n v="1"/>
    <n v="-2.1916666666666668E-2"/>
    <s v="2/4/2021"/>
    <n v="386.24"/>
    <n v="386.24"/>
    <n v="382.96"/>
    <n v="386.19"/>
    <n v="-0.30508000000000157"/>
    <s v="2/5/2021"/>
    <n v="388.47"/>
    <n v="388.47"/>
    <n v="388.2"/>
    <n v="387.71"/>
    <n v="-0.43833333333333335"/>
    <s v="2/8/2021"/>
    <n v="390.56"/>
    <n v="390.56"/>
    <n v="389.27"/>
    <n v="390.51"/>
    <n v="-0.68380000000000096"/>
    <s v="2/9/2021"/>
    <n v="390.89"/>
    <n v="390.89"/>
    <n v="389.61"/>
    <n v="390.25"/>
    <n v="-0.66100666666666852"/>
  </r>
  <r>
    <n v="1"/>
    <s v="SPY US Equity"/>
    <n v="1"/>
    <s v="US"/>
    <x v="0"/>
    <x v="0"/>
    <n v="5.04"/>
    <s v="hedge"/>
    <x v="1"/>
    <n v="1"/>
    <n v="5.04"/>
    <n v="2000"/>
    <n v="396.83"/>
    <n v="398"/>
    <n v="390.08"/>
    <n v="395.12"/>
    <n v="382.33"/>
    <s v="10-02-2021"/>
    <s v="25-02-2021"/>
    <n v="15"/>
    <n v="1.54"/>
    <n v="3084.5"/>
    <s v="USD"/>
    <n v="1"/>
    <n v="-0.23084000000000499"/>
    <s v="2/11/2021"/>
    <n v="391.69"/>
    <n v="391.69"/>
    <n v="391.24"/>
    <n v="390.71"/>
    <n v="-0.12536999999999909"/>
    <s v="2/12/2021"/>
    <n v="392.9"/>
    <n v="392.9"/>
    <n v="389.85"/>
    <n v="392.64"/>
    <n v="-0.50944000000000045"/>
    <s v="2/16/2021"/>
    <n v="394.17"/>
    <n v="394.17"/>
    <n v="393.96"/>
    <n v="392.3"/>
    <n v="-0.44178000000000545"/>
    <s v="2/17/2021"/>
    <n v="392.66"/>
    <n v="392.66"/>
    <n v="390.42"/>
    <n v="392.39"/>
    <n v="-0.45969000000000043"/>
  </r>
  <r>
    <n v="1"/>
    <s v="EA US Equity"/>
    <n v="1"/>
    <s v="US"/>
    <x v="0"/>
    <x v="0"/>
    <n v="4"/>
    <s v="QR+"/>
    <x v="0"/>
    <n v="2"/>
    <n v="8"/>
    <n v="2000"/>
    <n v="250"/>
    <n v="250"/>
    <n v="142.18"/>
    <n v="134.18"/>
    <n v="135.24"/>
    <s v="03-02-2021"/>
    <s v="25-02-2021"/>
    <n v="22"/>
    <n v="-0.87"/>
    <n v="-1734"/>
    <s v="USD"/>
    <n v="0"/>
    <n v="-0.20250000000000057"/>
    <s v="2/4/2021"/>
    <n v="142.15"/>
    <n v="142.15"/>
    <n v="140.56"/>
    <n v="138.63"/>
    <n v="-0.44375000000000142"/>
    <s v="2/5/2021"/>
    <n v="142.47"/>
    <n v="142.47"/>
    <n v="139.91"/>
    <n v="141.22"/>
    <n v="-0.12000000000000099"/>
    <s v="2/8/2021"/>
    <n v="142.49"/>
    <n v="142.49"/>
    <n v="142"/>
    <n v="142.46"/>
    <n v="3.5000000000000142E-2"/>
    <s v="2/9/2021"/>
    <n v="148.22999999999999"/>
    <n v="148.22999999999999"/>
    <n v="142.57"/>
    <n v="146.11000000000001"/>
    <n v="0.49125000000000085"/>
  </r>
  <r>
    <n v="1"/>
    <s v="PLTR US Equity"/>
    <n v="1"/>
    <s v="US"/>
    <x v="0"/>
    <x v="0"/>
    <n v="3.21"/>
    <s v="BR+(GS)"/>
    <x v="0"/>
    <n v="1.5"/>
    <n v="4.8099999999999996"/>
    <n v="2500"/>
    <n v="519.21"/>
    <n v="520"/>
    <n v="29.32"/>
    <n v="24.5"/>
    <n v="23.96"/>
    <s v="17-02-2021"/>
    <s v="25-02-2021"/>
    <n v="8"/>
    <n v="-1.1100000000000001"/>
    <n v="-2784.7"/>
    <s v="USD"/>
    <n v="0"/>
    <n v="-0.90064000000000033"/>
    <s v="2/18/2021"/>
    <n v="26.31"/>
    <n v="26.31"/>
    <n v="24.99"/>
    <n v="25.17"/>
    <n v="-0.86319999999999963"/>
    <s v="2/19/2021"/>
    <n v="29.96"/>
    <n v="29.96"/>
    <n v="27.02"/>
    <n v="29"/>
    <n v="-6.6560000000000064E-2"/>
    <s v="2/22/2021"/>
    <n v="30.19"/>
    <n v="30.19"/>
    <n v="29.96"/>
    <n v="28"/>
    <n v="-0.27456000000000003"/>
    <s v="2/23/2021"/>
    <n v="27.46"/>
    <n v="27.46"/>
    <n v="25.96"/>
    <n v="26.75"/>
    <n v="-0.53456000000000004"/>
  </r>
  <r>
    <n v="1"/>
    <s v="TWLO US Equity"/>
    <n v="1"/>
    <s v="US"/>
    <x v="0"/>
    <x v="0"/>
    <n v="20.27"/>
    <s v="2dt"/>
    <x v="0"/>
    <n v="2"/>
    <n v="40.54"/>
    <n v="2500"/>
    <n v="61.67"/>
    <n v="62"/>
    <n v="425"/>
    <n v="384.46"/>
    <n v="377.59"/>
    <s v="19-02-2021"/>
    <s v="25-02-2021"/>
    <n v="6"/>
    <n v="-1.18"/>
    <n v="-2939.42"/>
    <s v="USD"/>
    <n v="0"/>
    <n v="-6.9440000000000279E-2"/>
    <s v="2/22/2021"/>
    <n v="430"/>
    <n v="430"/>
    <n v="422.2"/>
    <n v="409.21"/>
    <n v="-0.3915920000000005"/>
    <s v="2/23/2021"/>
    <n v="414.44"/>
    <n v="414.44"/>
    <n v="388.54"/>
    <n v="410.59"/>
    <n v="-0.35736800000000063"/>
    <s v="2/24/2021"/>
    <n v="414.72500000000002"/>
    <n v="414.72500000000002"/>
    <n v="402.81"/>
    <n v="408.96"/>
    <n v="-0.39779200000000053"/>
    <s v="2/25/2021"/>
    <n v="417.11"/>
    <n v="417.11"/>
    <n v="410"/>
    <n v="377.59"/>
    <n v="-1.1757680000000006"/>
  </r>
  <r>
    <n v="1"/>
    <s v="XPEV US Equity"/>
    <n v="1"/>
    <s v="US"/>
    <x v="0"/>
    <x v="0"/>
    <n v="2.83"/>
    <s v="AH-"/>
    <x v="1"/>
    <n v="2"/>
    <n v="5.66"/>
    <n v="2900"/>
    <n v="512.01"/>
    <n v="500"/>
    <n v="36.4"/>
    <n v="42.06"/>
    <n v="35.4"/>
    <s v="23-02-2021"/>
    <s v="25-02-2021"/>
    <n v="2"/>
    <n v="0.17"/>
    <n v="500"/>
    <s v="USD"/>
    <n v="1"/>
    <n v="-0.246551724137931"/>
    <s v="2/24/2021"/>
    <n v="39.08"/>
    <n v="39.08"/>
    <n v="37.83"/>
    <n v="38.71"/>
    <n v="-0.39827586206896592"/>
    <s v="2/25/2021"/>
    <n v="38.01"/>
    <n v="38.01"/>
    <n v="38"/>
    <n v="35.4"/>
    <n v="0.17241379310344829"/>
    <s v="2/26/2021"/>
    <n v="35.82"/>
    <n v="35.82"/>
    <n v="34.979999999999997"/>
    <n v="34.11"/>
    <n v="0.3948275862068964"/>
    <s v="3/1/2021"/>
    <n v="35.82"/>
    <n v="35.82"/>
    <n v="35.01"/>
    <n v="35.5"/>
    <n v="0.1551724137931032"/>
  </r>
  <r>
    <n v="1"/>
    <s v="MSOS US Equity"/>
    <n v="1"/>
    <s v="US"/>
    <x v="0"/>
    <x v="0"/>
    <n v="1.43"/>
    <s v="x2"/>
    <x v="0"/>
    <n v="2"/>
    <n v="2.86"/>
    <n v="3000"/>
    <n v="1048.95"/>
    <n v="1085"/>
    <n v="41.71"/>
    <n v="38.85"/>
    <n v="48.33"/>
    <s v="06-01-2021"/>
    <s v="25-02-2021"/>
    <n v="50"/>
    <n v="2.39"/>
    <n v="7180.53"/>
    <s v="USD"/>
    <n v="1"/>
    <n v="0.46654999999999974"/>
    <s v="1/7/2021"/>
    <n v="43.11"/>
    <n v="43.11"/>
    <n v="43"/>
    <n v="41.76"/>
    <n v="1.8083333333332306E-2"/>
    <s v="1/8/2021"/>
    <n v="42.35"/>
    <n v="42.35"/>
    <n v="41.96"/>
    <n v="41.42"/>
    <n v="-0.10488333333333302"/>
    <s v="1/11/2021"/>
    <n v="43.34"/>
    <n v="43.34"/>
    <n v="41.43"/>
    <n v="43.14"/>
    <n v="0.51718333333333322"/>
    <s v="1/12/2021"/>
    <n v="43.69"/>
    <n v="43.69"/>
    <n v="43.3"/>
    <n v="43.1"/>
    <n v="0.50271666666666681"/>
  </r>
  <r>
    <n v="1"/>
    <s v="AMAT US Equity"/>
    <n v="1"/>
    <s v="US"/>
    <x v="0"/>
    <x v="0"/>
    <n v="4.7"/>
    <s v="CIR+(cowen)"/>
    <x v="0"/>
    <n v="2"/>
    <n v="9.4"/>
    <n v="2500"/>
    <n v="265.95999999999998"/>
    <n v="300"/>
    <n v="119.96"/>
    <n v="110.56"/>
    <n v="113.93"/>
    <s v="16-02-2021"/>
    <s v="25-02-2021"/>
    <n v="9"/>
    <n v="-0.72"/>
    <n v="-1808.01"/>
    <s v="USD"/>
    <n v="0"/>
    <n v="-0.42"/>
    <s v="2/17/2021"/>
    <n v="117.06"/>
    <n v="117.06"/>
    <n v="116.46"/>
    <n v="115.71"/>
    <n v="-0.51"/>
    <s v="2/18/2021"/>
    <n v="115.63"/>
    <n v="115.63"/>
    <n v="114"/>
    <n v="113.43"/>
    <n v="-0.78359999999999841"/>
    <s v="2/19/2021"/>
    <n v="124.5"/>
    <n v="124.5"/>
    <n v="121.61"/>
    <n v="119.46"/>
    <n v="-0.06"/>
    <s v="2/22/2021"/>
    <n v="119.8699"/>
    <n v="119.8699"/>
    <n v="117.97"/>
    <n v="115.23"/>
    <n v="-0.56759999999999877"/>
  </r>
  <r>
    <n v="1"/>
    <s v="AYA CN Equity"/>
    <n v="1"/>
    <s v="CN"/>
    <x v="1"/>
    <x v="1"/>
    <n v="0.35"/>
    <s v="AH+"/>
    <x v="0"/>
    <n v="1.5"/>
    <n v="0.53"/>
    <n v="3200"/>
    <n v="6077.87"/>
    <n v="6000"/>
    <n v="4.91"/>
    <n v="4.38"/>
    <n v="5.05"/>
    <s v="16-02-2021"/>
    <s v="25-02-2021"/>
    <n v="9"/>
    <n v="0.27"/>
    <n v="862.8"/>
    <s v="CAD"/>
    <n v="1"/>
    <n v="0.30000000000000027"/>
    <s v="2/17/2021"/>
    <n v="5.18"/>
    <n v="5.18"/>
    <n v="5.07"/>
    <n v="5.09"/>
    <n v="0.33749999999999941"/>
    <s v="2/18/2021"/>
    <n v="5.17"/>
    <n v="5.17"/>
    <n v="5.12"/>
    <n v="4.75"/>
    <n v="-0.30000000000000027"/>
    <s v="2/19/2021"/>
    <n v="4.9800000000000004"/>
    <n v="4.9800000000000004"/>
    <n v="4.7"/>
    <n v="4.92"/>
    <n v="1.87499999999996E-2"/>
    <s v="2/22/2021"/>
    <n v="6.14"/>
    <n v="6.14"/>
    <n v="5.12"/>
    <n v="5.55"/>
    <n v="1.1999999999999995"/>
  </r>
  <r>
    <n v="1"/>
    <s v="ANET US Equity"/>
    <n v="1"/>
    <s v="US"/>
    <x v="0"/>
    <x v="0"/>
    <n v="11.3"/>
    <m/>
    <x v="0"/>
    <n v="2"/>
    <n v="22.59"/>
    <n v="2500"/>
    <n v="110.66"/>
    <n v="111"/>
    <n v="283.82"/>
    <n v="261.22000000000003"/>
    <n v="280.26"/>
    <s v="23-02-2021"/>
    <s v="25-02-2021"/>
    <n v="2"/>
    <n v="-0.16"/>
    <n v="-394.61"/>
    <s v="USD"/>
    <n v="0"/>
    <n v="-5.3280000000002015E-3"/>
    <s v="2/24/2021"/>
    <n v="289.23"/>
    <n v="289.23"/>
    <n v="283.7"/>
    <n v="286.36"/>
    <n v="0.1127760000000009"/>
    <s v="2/25/2021"/>
    <n v="288.31"/>
    <n v="288.31"/>
    <n v="286.85000000000002"/>
    <n v="280.26"/>
    <n v="-0.15806400000000009"/>
    <s v="2/26/2021"/>
    <n v="284.70999999999998"/>
    <n v="284.70999999999998"/>
    <n v="282.07"/>
    <n v="279.83999999999997"/>
    <n v="-0.17671200000000081"/>
    <s v="3/1/2021"/>
    <n v="289.06"/>
    <n v="289.06"/>
    <n v="282.5"/>
    <n v="287.94"/>
    <n v="0.1829280000000002"/>
  </r>
  <r>
    <n v="1"/>
    <s v="CMPS US Equity"/>
    <n v="1"/>
    <s v="US"/>
    <x v="0"/>
    <x v="0"/>
    <n v="3.34"/>
    <s v="XR+"/>
    <x v="0"/>
    <n v="1"/>
    <n v="3.34"/>
    <n v="2000"/>
    <n v="598.27"/>
    <n v="598"/>
    <n v="45.92"/>
    <n v="42.58"/>
    <n v="48.21"/>
    <s v="03-02-2021"/>
    <s v="25-02-2021"/>
    <n v="22"/>
    <n v="0.68"/>
    <n v="1368.64"/>
    <s v="USD"/>
    <n v="1"/>
    <n v="2.391999999999949E-2"/>
    <s v="2/4/2021"/>
    <n v="47.302799999999998"/>
    <n v="47.302799999999998"/>
    <n v="46"/>
    <n v="46.18"/>
    <n v="7.7739999999999407E-2"/>
    <s v="2/5/2021"/>
    <n v="48"/>
    <n v="48"/>
    <n v="46.93"/>
    <n v="45.25"/>
    <n v="-0.20033000000000051"/>
    <s v="2/8/2021"/>
    <n v="48"/>
    <n v="48"/>
    <n v="46.77"/>
    <n v="45.8"/>
    <n v="-3.5880000000001362E-2"/>
    <s v="2/9/2021"/>
    <n v="46.67"/>
    <n v="46.67"/>
    <n v="46.5"/>
    <n v="44.72"/>
    <n v="-0.35880000000000084"/>
  </r>
  <r>
    <n v="1"/>
    <s v="GBTC UV Equity"/>
    <n v="1"/>
    <s v="UV"/>
    <x v="0"/>
    <x v="2"/>
    <n v="5.2"/>
    <s v="TA"/>
    <x v="0"/>
    <n v="1"/>
    <n v="5.2"/>
    <n v="2000"/>
    <n v="384.62"/>
    <n v="384"/>
    <n v="39"/>
    <n v="33.799999999999997"/>
    <n v="45.64"/>
    <s v="15-01-2021"/>
    <s v="25-02-2021"/>
    <n v="41"/>
    <n v="1.27"/>
    <n v="2548.42"/>
    <s v="USD"/>
    <n v="1"/>
    <n v="0.35520000000000029"/>
    <s v="1/19/2021"/>
    <n v="40.98"/>
    <n v="40.98"/>
    <n v="40.85"/>
    <n v="38.055"/>
    <n v="-0.18144000000000005"/>
    <s v="1/20/2021"/>
    <n v="37.18"/>
    <n v="37.18"/>
    <n v="37.17"/>
    <n v="35.35"/>
    <n v="-0.70079999999999976"/>
    <s v="1/21/2021"/>
    <n v="33.01"/>
    <n v="33.01"/>
    <n v="32.590000000000003"/>
    <n v="31.934999999999999"/>
    <n v="-1.3564800000000004"/>
    <s v="1/22/2021"/>
    <n v="34.99"/>
    <n v="34.99"/>
    <n v="32.81"/>
    <n v="34.450000000000003"/>
    <n v="-0.87359999999999949"/>
  </r>
  <r>
    <n v="1"/>
    <s v="SPY US Equity"/>
    <n v="1"/>
    <s v="US"/>
    <x v="0"/>
    <x v="0"/>
    <n v="4.5"/>
    <s v="hedge"/>
    <x v="1"/>
    <n v="1"/>
    <n v="4.5"/>
    <n v="3000"/>
    <n v="667.04"/>
    <n v="667"/>
    <n v="376.17"/>
    <n v="380.66"/>
    <n v="382.33"/>
    <s v="28-01-2021"/>
    <s v="25-02-2021"/>
    <n v="28"/>
    <n v="-1.37"/>
    <n v="-4111.3900000000003"/>
    <s v="USD"/>
    <n v="0"/>
    <n v="0.12006000000000455"/>
    <s v="1/29/2021"/>
    <n v="376.67"/>
    <n v="376.67"/>
    <n v="375.63"/>
    <n v="370.07"/>
    <n v="1.3562333333333385"/>
    <s v="2/1/2021"/>
    <n v="377.34"/>
    <n v="377.34"/>
    <n v="373.72"/>
    <n v="376.23"/>
    <n v="-1.3340000000000506E-2"/>
    <s v="2/2/2021"/>
    <n v="383.22"/>
    <n v="383.22"/>
    <n v="379.65"/>
    <n v="381.55"/>
    <n v="-1.1961533333333323"/>
    <s v="2/3/2021"/>
    <n v="383.7"/>
    <n v="383.7"/>
    <n v="382.435"/>
    <n v="381.85"/>
    <n v="-1.2628533333333349"/>
  </r>
  <r>
    <n v="1"/>
    <s v="SPY US Equity"/>
    <n v="1"/>
    <s v="US"/>
    <x v="0"/>
    <x v="0"/>
    <n v="5.13"/>
    <s v="hedge"/>
    <x v="1"/>
    <n v="1"/>
    <n v="5.13"/>
    <n v="2000"/>
    <n v="389.86"/>
    <n v="400"/>
    <n v="368"/>
    <n v="373.13"/>
    <n v="382.33"/>
    <s v="29-01-2021"/>
    <s v="25-02-2021"/>
    <n v="27"/>
    <n v="-2.87"/>
    <n v="-5732"/>
    <s v="USD"/>
    <n v="0"/>
    <n v="-1.1440000000000055"/>
    <s v="2/1/2021"/>
    <n v="377.34"/>
    <n v="377.34"/>
    <n v="373.72"/>
    <n v="376.23"/>
    <n v="-1.6460000000000037"/>
    <s v="2/2/2021"/>
    <n v="383.22"/>
    <n v="383.22"/>
    <n v="379.65"/>
    <n v="381.55"/>
    <n v="-2.7100000000000022"/>
    <s v="2/3/2021"/>
    <n v="383.7"/>
    <n v="383.7"/>
    <n v="382.435"/>
    <n v="381.85"/>
    <n v="-2.7700000000000045"/>
    <s v="2/4/2021"/>
    <n v="386.24"/>
    <n v="386.24"/>
    <n v="382.96"/>
    <n v="386.19"/>
    <n v="-3.6379999999999995"/>
  </r>
  <r>
    <n v="1"/>
    <s v="GBTC UV Equity"/>
    <n v="1"/>
    <s v="UV"/>
    <x v="0"/>
    <x v="2"/>
    <n v="3.7"/>
    <s v="TA"/>
    <x v="0"/>
    <n v="1"/>
    <n v="3.7"/>
    <n v="2000"/>
    <n v="540.54"/>
    <n v="540"/>
    <n v="35.15"/>
    <n v="31.45"/>
    <n v="45.64"/>
    <s v="29-01-2021"/>
    <s v="25-02-2021"/>
    <n v="27"/>
    <n v="2.83"/>
    <n v="5662.71"/>
    <s v="USD"/>
    <n v="1"/>
    <n v="-0.2996999999999998"/>
    <s v="2/1/2021"/>
    <n v="34.36"/>
    <n v="34.36"/>
    <n v="34.04"/>
    <n v="33.950000000000003"/>
    <n v="-0.32399999999999884"/>
    <s v="2/2/2021"/>
    <n v="37.06"/>
    <n v="37.06"/>
    <n v="34.97"/>
    <n v="36.799999999999997"/>
    <n v="0.44549999999999962"/>
    <s v="2/3/2021"/>
    <n v="38.299999999999997"/>
    <n v="38.299999999999997"/>
    <n v="37.75"/>
    <n v="38.06"/>
    <n v="0.78570000000000095"/>
    <s v="2/4/2021"/>
    <n v="38.630000000000003"/>
    <n v="38.630000000000003"/>
    <n v="38.54"/>
    <n v="37.96"/>
    <n v="0.7587000000000006"/>
  </r>
  <r>
    <n v="1"/>
    <s v="YOLO US Equity"/>
    <n v="1"/>
    <s v="US"/>
    <x v="0"/>
    <x v="0"/>
    <n v="1.51"/>
    <s v="x2"/>
    <x v="0"/>
    <n v="2"/>
    <n v="3.01"/>
    <n v="3000"/>
    <n v="995.82"/>
    <n v="996"/>
    <n v="28.83"/>
    <n v="25.82"/>
    <n v="25.04"/>
    <s v="10-02-2021"/>
    <s v="25-02-2021"/>
    <n v="15"/>
    <n v="-1.26"/>
    <n v="-3776.04"/>
    <s v="USD"/>
    <n v="0"/>
    <n v="0.54780000000000073"/>
    <s v="2/11/2021"/>
    <n v="30.49"/>
    <n v="30.49"/>
    <n v="30.48"/>
    <n v="26.85"/>
    <n v="-0.65735999999999895"/>
    <s v="2/12/2021"/>
    <n v="27.98"/>
    <n v="27.98"/>
    <n v="26.35"/>
    <n v="27.07"/>
    <n v="-0.58431999999999928"/>
    <s v="2/16/2021"/>
    <n v="28.629899999999999"/>
    <n v="28.629899999999999"/>
    <n v="27.77"/>
    <n v="28.52"/>
    <n v="-0.10291999999999958"/>
    <s v="2/17/2021"/>
    <n v="28.41"/>
    <n v="28.41"/>
    <n v="28.39"/>
    <n v="27.76"/>
    <n v="-0.35523999999999895"/>
  </r>
  <r>
    <n v="1"/>
    <s v="HARV CN Equity"/>
    <n v="1"/>
    <s v="CN"/>
    <x v="1"/>
    <x v="1"/>
    <n v="0.45"/>
    <s v="AH+"/>
    <x v="0"/>
    <n v="2"/>
    <n v="0.91"/>
    <n v="12000"/>
    <n v="13215.86"/>
    <n v="12500"/>
    <n v="4.9400000000000004"/>
    <n v="4.03"/>
    <n v="4.8"/>
    <s v="04-02-2021"/>
    <s v="25-02-2021"/>
    <n v="21"/>
    <n v="-0.15"/>
    <n v="-1750"/>
    <s v="CAD"/>
    <n v="0"/>
    <n v="3.124999999999933E-2"/>
    <s v="2/5/2021"/>
    <n v="5.22"/>
    <n v="5.22"/>
    <n v="4.97"/>
    <n v="5"/>
    <n v="6.2499999999999591E-2"/>
    <s v="2/8/2021"/>
    <n v="5.31"/>
    <n v="5.31"/>
    <n v="5.0999999999999996"/>
    <n v="5.09"/>
    <n v="0.15624999999999944"/>
    <s v="2/9/2021"/>
    <n v="5.47"/>
    <n v="5.47"/>
    <n v="5.47"/>
    <n v="5.15"/>
    <n v="0.21874999999999997"/>
    <s v="2/10/2021"/>
    <n v="5.5"/>
    <n v="5.5"/>
    <n v="5.25"/>
    <n v="5.2850000000000001"/>
    <n v="0.35937499999999978"/>
  </r>
  <r>
    <n v="1"/>
    <s v="PSYK CN Equity"/>
    <n v="1"/>
    <s v="CN"/>
    <x v="1"/>
    <x v="1"/>
    <n v="0.55000000000000004"/>
    <s v="trend"/>
    <x v="0"/>
    <n v="1.5"/>
    <n v="0.82"/>
    <n v="3200"/>
    <n v="3885.85"/>
    <n v="3300"/>
    <n v="12.08"/>
    <n v="11.26"/>
    <n v="10.09"/>
    <s v="16-02-2021"/>
    <s v="25-02-2021"/>
    <n v="9"/>
    <n v="-2.0499999999999998"/>
    <n v="-6563.7"/>
    <s v="CAD"/>
    <n v="0"/>
    <n v="-8.2500000000000073E-2"/>
    <s v="2/17/2021"/>
    <n v="12.1"/>
    <n v="12.1"/>
    <n v="12"/>
    <n v="11.65"/>
    <n v="-0.44343749999999971"/>
    <s v="2/18/2021"/>
    <n v="12"/>
    <n v="12"/>
    <n v="12"/>
    <n v="11.02"/>
    <n v="-1.0931250000000006"/>
    <s v="2/19/2021"/>
    <n v="11.3"/>
    <n v="11.3"/>
    <n v="11.05"/>
    <n v="11.25"/>
    <n v="-0.85593750000000013"/>
    <s v="2/22/2021"/>
    <n v="11.6"/>
    <n v="11.6"/>
    <n v="11.53"/>
    <n v="11.09"/>
    <n v="-1.0209375000000003"/>
  </r>
  <r>
    <n v="1"/>
    <s v="BITC-U CN Equity"/>
    <n v="1"/>
    <s v="CN"/>
    <x v="1"/>
    <x v="1"/>
    <n v="1.2"/>
    <s v="DEAL"/>
    <x v="0"/>
    <n v="1"/>
    <n v="1.2"/>
    <n v="6000"/>
    <n v="5000"/>
    <n v="5047"/>
    <n v="12.76"/>
    <n v="11.56"/>
    <n v="16.34"/>
    <s v="27-01-2021"/>
    <s v="25-02-2021"/>
    <n v="29"/>
    <n v="3.01"/>
    <n v="18058.169999999998"/>
    <s v="CAD"/>
    <n v="1"/>
    <n v="-0.21870333333333314"/>
    <s v="1/28/2021"/>
    <n v="12.75"/>
    <n v="12.75"/>
    <n v="12.5"/>
    <n v="12.65"/>
    <n v="-9.2528333333332852E-2"/>
    <s v="1/29/2021"/>
    <n v="14.52"/>
    <n v="14.52"/>
    <n v="14.1"/>
    <n v="12.9"/>
    <n v="0.11776333333333382"/>
    <s v="2/1/2021"/>
    <n v="13.48"/>
    <n v="13.48"/>
    <n v="13.3"/>
    <n v="13.21"/>
    <n v="0.37852500000000094"/>
    <s v="2/2/2021"/>
    <n v="13.75"/>
    <n v="13.75"/>
    <n v="13.48"/>
    <n v="13.69"/>
    <n v="0.78228499999999968"/>
  </r>
  <r>
    <n v="1"/>
    <s v="ARKK US Equity"/>
    <n v="1"/>
    <s v="US"/>
    <x v="0"/>
    <x v="0"/>
    <n v="4.83"/>
    <s v="AH+"/>
    <x v="0"/>
    <n v="2"/>
    <n v="9.65"/>
    <n v="2000"/>
    <n v="207.25"/>
    <n v="208"/>
    <n v="131.16"/>
    <n v="121.51"/>
    <n v="129.51"/>
    <s v="07-01-2021"/>
    <s v="25-02-2021"/>
    <n v="49"/>
    <n v="-0.17"/>
    <n v="-343.2"/>
    <s v="USD"/>
    <n v="0"/>
    <n v="1.1304800000000004"/>
    <s v="1/8/2021"/>
    <n v="145.63999999999999"/>
    <n v="145.63999999999999"/>
    <n v="142.03"/>
    <n v="142.47999999999999"/>
    <n v="1.1772799999999992"/>
    <s v="1/11/2021"/>
    <n v="140.63"/>
    <n v="140.63"/>
    <n v="140.25"/>
    <n v="138.22"/>
    <n v="0.73424000000000023"/>
    <s v="1/12/2021"/>
    <n v="141.66"/>
    <n v="141.66"/>
    <n v="140.18"/>
    <n v="140.99"/>
    <n v="1.0223200000000012"/>
    <s v="1/13/2021"/>
    <n v="143.5"/>
    <n v="143.5"/>
    <n v="141.93"/>
    <n v="141.72"/>
    <n v="1.0982400000000003"/>
  </r>
  <r>
    <n v="1"/>
    <s v="GEVO US Equity"/>
    <n v="1"/>
    <s v="US"/>
    <x v="0"/>
    <x v="0"/>
    <n v="1.83"/>
    <s v="RH+"/>
    <x v="0"/>
    <n v="2"/>
    <n v="3.66"/>
    <n v="2000"/>
    <n v="545.85"/>
    <n v="546"/>
    <n v="13.43"/>
    <n v="9.77"/>
    <n v="14.14"/>
    <s v="25-01-2021"/>
    <s v="11-02-2021"/>
    <n v="17"/>
    <n v="0.19"/>
    <n v="387.11"/>
    <s v="USD"/>
    <n v="1"/>
    <n v="-0.1092000000000001"/>
    <s v="1/26/2021"/>
    <n v="13.62"/>
    <n v="13.62"/>
    <n v="13.03"/>
    <n v="12.67"/>
    <n v="-0.20747999999999994"/>
    <s v="1/27/2021"/>
    <n v="14.25"/>
    <n v="14.25"/>
    <n v="11.28"/>
    <n v="11.73"/>
    <n v="-0.46409999999999979"/>
    <s v="1/28/2021"/>
    <n v="12.25"/>
    <n v="12.25"/>
    <n v="12.24"/>
    <n v="11.09"/>
    <n v="-0.63881999999999994"/>
    <s v="1/29/2021"/>
    <n v="11.4"/>
    <n v="11.4"/>
    <n v="11.05"/>
    <n v="10.16"/>
    <n v="-0.89270999999999989"/>
  </r>
  <r>
    <n v="1"/>
    <s v="SAVA US Equity"/>
    <n v="1"/>
    <s v="US"/>
    <x v="0"/>
    <x v="0"/>
    <n v="11.61"/>
    <s v="reduce"/>
    <x v="1"/>
    <n v="4"/>
    <n v="46.44"/>
    <n v="2000"/>
    <n v="43.07"/>
    <n v="43"/>
    <n v="100.99"/>
    <n v="147.43"/>
    <n v="114"/>
    <s v="04-02-2021"/>
    <s v="04-02-2021"/>
    <n v="0"/>
    <n v="-0.28000000000000003"/>
    <n v="-559.42999999999995"/>
    <s v="USD"/>
    <n v="0"/>
    <n v="1.0098549999999997"/>
    <s v="2/5/2021"/>
    <n v="64.83"/>
    <n v="64.83"/>
    <n v="54.02"/>
    <n v="44.8"/>
    <n v="1.2080850000000001"/>
    <s v="2/8/2021"/>
    <n v="69"/>
    <n v="69"/>
    <n v="52.11"/>
    <n v="60.67"/>
    <n v="0.86687999999999987"/>
    <s v="2/9/2021"/>
    <n v="65.72"/>
    <n v="65.72"/>
    <n v="57.79"/>
    <n v="57.56"/>
    <n v="0.93374499999999994"/>
    <s v="2/10/2021"/>
    <n v="52.67"/>
    <n v="52.67"/>
    <n v="52.354999999999997"/>
    <n v="49.29"/>
    <n v="1.11155"/>
  </r>
  <r>
    <n v="1"/>
    <s v="THCB US Equity"/>
    <n v="1"/>
    <s v="US"/>
    <x v="0"/>
    <x v="0"/>
    <n v="1.71"/>
    <s v="reduce"/>
    <x v="0"/>
    <n v="2"/>
    <n v="3.42"/>
    <n v="2000"/>
    <n v="584.79999999999995"/>
    <n v="600"/>
    <n v="22.1"/>
    <n v="18.68"/>
    <n v="20.29"/>
    <s v="01-02-2021"/>
    <s v="01-02-2021"/>
    <n v="0"/>
    <n v="-0.54"/>
    <n v="-1086.1199999999999"/>
    <s v="USD"/>
    <n v="0"/>
    <n v="0.19499999999999956"/>
    <s v="2/2/2021"/>
    <n v="23.7591"/>
    <n v="23.7591"/>
    <n v="22.75"/>
    <n v="21.4"/>
    <n v="-0.21000000000000085"/>
    <s v="2/3/2021"/>
    <n v="23"/>
    <n v="23"/>
    <n v="21.67"/>
    <n v="21.38"/>
    <n v="-0.21600000000000075"/>
    <s v="2/4/2021"/>
    <n v="22"/>
    <n v="22"/>
    <n v="21.95"/>
    <n v="21.82"/>
    <n v="-8.4000000000000338E-2"/>
    <s v="2/5/2021"/>
    <n v="22.98"/>
    <n v="22.98"/>
    <n v="21.83"/>
    <n v="21.99"/>
    <n v="-3.3000000000000897E-2"/>
  </r>
  <r>
    <n v="1"/>
    <s v="AG US Equity"/>
    <n v="1"/>
    <s v="US"/>
    <x v="0"/>
    <x v="0"/>
    <n v="1.47"/>
    <s v="reduce"/>
    <x v="0"/>
    <n v="2"/>
    <n v="2.94"/>
    <n v="2000"/>
    <n v="680.27"/>
    <n v="500"/>
    <n v="23.59"/>
    <n v="20.65"/>
    <n v="22.23"/>
    <s v="01-02-2021"/>
    <s v="01-02-2021"/>
    <n v="0"/>
    <n v="-0.34"/>
    <n v="-682"/>
    <s v="USD"/>
    <n v="0"/>
    <n v="-1.3574999999999999"/>
    <s v="2/2/2021"/>
    <n v="18.350000000000001"/>
    <n v="18.350000000000001"/>
    <n v="18.16"/>
    <n v="16.760000000000002"/>
    <n v="-1.7074999999999996"/>
    <s v="2/3/2021"/>
    <n v="17.270099999999999"/>
    <n v="17.270099999999999"/>
    <n v="17.04"/>
    <n v="16.38"/>
    <n v="-1.8025000000000002"/>
    <s v="2/4/2021"/>
    <n v="16.45"/>
    <n v="16.45"/>
    <n v="15.23"/>
    <n v="16.11"/>
    <n v="-1.87"/>
    <s v="2/5/2021"/>
    <n v="16.72"/>
    <n v="16.72"/>
    <n v="16.399999999999999"/>
    <n v="16.5"/>
    <n v="-1.7725"/>
  </r>
  <r>
    <n v="1"/>
    <s v="AG US Equity"/>
    <n v="1"/>
    <s v="US"/>
    <x v="0"/>
    <x v="0"/>
    <n v="1.47"/>
    <s v="TA"/>
    <x v="1"/>
    <n v="1.5"/>
    <n v="2.2000000000000002"/>
    <n v="2000"/>
    <n v="910.13"/>
    <n v="1000"/>
    <n v="24"/>
    <n v="26.2"/>
    <n v="23.59"/>
    <s v="01-02-2021"/>
    <s v="01-02-2021"/>
    <n v="0"/>
    <n v="0.21"/>
    <n v="410"/>
    <s v="USD"/>
    <n v="1"/>
    <n v="2.92"/>
    <s v="2/2/2021"/>
    <n v="18.350000000000001"/>
    <n v="18.350000000000001"/>
    <n v="18.16"/>
    <n v="16.760000000000002"/>
    <n v="3.6199999999999992"/>
    <s v="2/3/2021"/>
    <n v="17.270099999999999"/>
    <n v="17.270099999999999"/>
    <n v="17.04"/>
    <n v="16.38"/>
    <n v="3.8100000000000005"/>
    <s v="2/4/2021"/>
    <n v="16.45"/>
    <n v="16.45"/>
    <n v="15.23"/>
    <n v="16.11"/>
    <n v="3.9450000000000003"/>
    <s v="2/5/2021"/>
    <n v="16.72"/>
    <n v="16.72"/>
    <n v="16.399999999999999"/>
    <n v="16.5"/>
    <n v="3.75"/>
  </r>
  <r>
    <n v="1"/>
    <s v="CTIB US Equity"/>
    <n v="1"/>
    <s v="US"/>
    <x v="0"/>
    <x v="0"/>
    <n v="0.21"/>
    <m/>
    <x v="0"/>
    <n v="3"/>
    <n v="0.63"/>
    <n v="1200"/>
    <n v="1904.76"/>
    <n v="1905"/>
    <n v="3.95"/>
    <n v="3.32"/>
    <n v="4.13"/>
    <s v="23-02-2021"/>
    <s v="23-02-2021"/>
    <n v="0"/>
    <n v="0.28000000000000003"/>
    <n v="335.85"/>
    <s v="USD"/>
    <n v="1"/>
    <n v="-1.9050000000000005"/>
    <s v="2/24/2021"/>
    <n v="3.11"/>
    <n v="3.11"/>
    <n v="2.75"/>
    <n v="3.06"/>
    <n v="-1.4128750000000003"/>
    <s v="2/25/2021"/>
    <n v="2.93"/>
    <n v="2.93"/>
    <n v="2.89"/>
    <n v="2.5"/>
    <n v="-2.3018750000000003"/>
    <s v="2/26/2021"/>
    <n v="2.67"/>
    <n v="2.67"/>
    <n v="2.54"/>
    <n v="2.52"/>
    <n v="-2.2701250000000002"/>
    <s v="3/1/2021"/>
    <n v="2.52"/>
    <n v="2.52"/>
    <n v="2.5"/>
    <n v="2.4900000000000002"/>
    <n v="-2.3177499999999998"/>
  </r>
  <r>
    <n v="1"/>
    <s v="GTEC US Equity"/>
    <n v="1"/>
    <s v="US"/>
    <x v="0"/>
    <x v="0"/>
    <n v="0.51"/>
    <s v="Partnership"/>
    <x v="0"/>
    <n v="2"/>
    <n v="1.03"/>
    <n v="1200"/>
    <n v="1167.68"/>
    <n v="778"/>
    <n v="22"/>
    <n v="20.97"/>
    <n v="23.46"/>
    <s v="18-02-2021"/>
    <s v="18-02-2021"/>
    <n v="0"/>
    <n v="0.94"/>
    <n v="1132.77"/>
    <s v="USD"/>
    <n v="1"/>
    <n v="-5.439516666666667"/>
    <s v="2/19/2021"/>
    <n v="14.3"/>
    <n v="14.3"/>
    <n v="13.61"/>
    <n v="12.94"/>
    <n v="-5.8738999999999999"/>
    <s v="2/22/2021"/>
    <n v="13.55"/>
    <n v="13.55"/>
    <n v="12.7"/>
    <n v="13"/>
    <n v="-5.835"/>
    <s v="2/23/2021"/>
    <n v="12.25"/>
    <n v="12.25"/>
    <n v="11.85"/>
    <n v="12.23"/>
    <n v="-6.3342166666666664"/>
    <s v="2/24/2021"/>
    <n v="13.5"/>
    <n v="13.5"/>
    <n v="12.38"/>
    <n v="13.34"/>
    <n v="-5.6145666666666667"/>
  </r>
  <r>
    <n v="1"/>
    <s v="GTEC US Equity"/>
    <n v="1"/>
    <s v="US"/>
    <x v="0"/>
    <x v="0"/>
    <n v="2.2999999999999998"/>
    <s v="x2"/>
    <x v="0"/>
    <n v="2"/>
    <n v="4.59"/>
    <n v="1200"/>
    <n v="261.23"/>
    <n v="261"/>
    <n v="25.51"/>
    <n v="20.92"/>
    <n v="20.83"/>
    <s v="18-02-2021"/>
    <s v="18-02-2021"/>
    <n v="0"/>
    <n v="-1.02"/>
    <n v="-1222"/>
    <s v="USD"/>
    <n v="0"/>
    <n v="-2.5882500000000004"/>
    <s v="2/19/2021"/>
    <n v="14.3"/>
    <n v="14.3"/>
    <n v="13.61"/>
    <n v="12.94"/>
    <n v="-2.7339750000000005"/>
    <s v="2/22/2021"/>
    <n v="13.55"/>
    <n v="13.55"/>
    <n v="12.7"/>
    <n v="13"/>
    <n v="-2.7209250000000007"/>
    <s v="2/23/2021"/>
    <n v="12.25"/>
    <n v="12.25"/>
    <n v="11.85"/>
    <n v="12.23"/>
    <n v="-2.8884000000000003"/>
    <s v="2/24/2021"/>
    <n v="13.5"/>
    <n v="13.5"/>
    <n v="12.38"/>
    <n v="13.34"/>
    <n v="-2.6469750000000003"/>
  </r>
  <r>
    <n v="1"/>
    <s v="ALTU US Equity"/>
    <n v="1"/>
    <s v="US"/>
    <x v="0"/>
    <x v="0"/>
    <n v="0.24"/>
    <s v="SPAC"/>
    <x v="1"/>
    <n v="2"/>
    <n v="0.48"/>
    <n v="1200"/>
    <n v="2526.3200000000002"/>
    <n v="2526"/>
    <n v="12.18"/>
    <n v="12.65"/>
    <n v="11.92"/>
    <s v="18-02-2021"/>
    <s v="18-02-2021"/>
    <n v="0"/>
    <n v="0.54"/>
    <n v="644.89"/>
    <s v="USD"/>
    <n v="1"/>
    <n v="-1.1788000000000012"/>
    <s v="2/19/2021"/>
    <n v="13.94"/>
    <n v="13.94"/>
    <n v="12.74"/>
    <n v="13.53"/>
    <n v="-2.8417499999999993"/>
    <s v="2/22/2021"/>
    <n v="14.54"/>
    <n v="14.54"/>
    <n v="14.18"/>
    <n v="13.14"/>
    <n v="-2.0208000000000017"/>
    <s v="2/23/2021"/>
    <n v="12.7"/>
    <n v="12.7"/>
    <n v="12"/>
    <n v="12.01"/>
    <n v="0.35784999999999989"/>
    <s v="2/24/2021"/>
    <n v="12.4734"/>
    <n v="12.4734"/>
    <n v="12.25"/>
    <n v="12.05"/>
    <n v="0.27364999999999789"/>
  </r>
  <r>
    <n v="1"/>
    <s v="IMNM US Equity"/>
    <n v="1"/>
    <s v="US"/>
    <x v="0"/>
    <x v="0"/>
    <n v="5.76"/>
    <m/>
    <x v="1"/>
    <n v="1"/>
    <n v="5.76"/>
    <n v="1200"/>
    <n v="208.33"/>
    <n v="140"/>
    <n v="50.1"/>
    <n v="55.86"/>
    <n v="41.93"/>
    <s v="18-02-2021"/>
    <s v="18-02-2021"/>
    <n v="0"/>
    <n v="0.95"/>
    <n v="1143.9000000000001"/>
    <s v="USD"/>
    <n v="1"/>
    <n v="1.1911666666666667"/>
    <s v="2/19/2021"/>
    <n v="47.9"/>
    <n v="47.9"/>
    <n v="39.89"/>
    <n v="38"/>
    <n v="1.4116666666666668"/>
    <s v="2/22/2021"/>
    <n v="36.764499999999998"/>
    <n v="36.764499999999998"/>
    <n v="36.5"/>
    <n v="31.2"/>
    <n v="2.2050000000000005"/>
    <s v="2/23/2021"/>
    <n v="30"/>
    <n v="30"/>
    <n v="29.64"/>
    <n v="28.51"/>
    <n v="2.5188333333333333"/>
    <s v="2/24/2021"/>
    <n v="48.7"/>
    <n v="48.7"/>
    <n v="28.4"/>
    <n v="43.24"/>
    <n v="0.80033333333333323"/>
  </r>
  <r>
    <n v="1"/>
    <s v="VIOT US Equity"/>
    <n v="1"/>
    <s v="US"/>
    <x v="0"/>
    <x v="0"/>
    <n v="1.73"/>
    <s v="No news"/>
    <x v="1"/>
    <n v="2"/>
    <n v="3.47"/>
    <n v="1200"/>
    <n v="346.12"/>
    <n v="347"/>
    <n v="18.95"/>
    <n v="22.42"/>
    <n v="16.32"/>
    <s v="22-02-2021"/>
    <s v="22-02-2021"/>
    <n v="0"/>
    <n v="0.76"/>
    <n v="912.05"/>
    <s v="USD"/>
    <n v="1"/>
    <n v="1.4921"/>
    <s v="2/23/2021"/>
    <n v="14.78"/>
    <n v="14.78"/>
    <n v="13.79"/>
    <n v="13.93"/>
    <n v="1.4516166666666666"/>
    <s v="2/24/2021"/>
    <n v="14.94"/>
    <n v="14.94"/>
    <n v="14.164999999999999"/>
    <n v="12.25"/>
    <n v="1.9374166666666663"/>
    <s v="2/25/2021"/>
    <n v="12.51"/>
    <n v="12.51"/>
    <n v="12.21"/>
    <n v="11.24"/>
    <n v="2.2294749999999999"/>
    <s v="2/26/2021"/>
    <n v="11.17"/>
    <n v="11.17"/>
    <n v="10.95"/>
    <n v="10.38"/>
    <n v="2.478158333333333"/>
  </r>
  <r>
    <n v="1"/>
    <s v="VCNX US Equity"/>
    <n v="1"/>
    <s v="US"/>
    <x v="0"/>
    <x v="0"/>
    <n v="0.34"/>
    <s v="partnership"/>
    <x v="0"/>
    <n v="3"/>
    <n v="1.03"/>
    <n v="1200"/>
    <n v="1168.8"/>
    <n v="1168"/>
    <n v="4.8600000000000003"/>
    <n v="3.83"/>
    <n v="7.7"/>
    <s v="19-02-2021"/>
    <s v="19-02-2021"/>
    <n v="0"/>
    <n v="2.76"/>
    <n v="3317.82"/>
    <s v="USD"/>
    <n v="1"/>
    <n v="0.62293333333333301"/>
    <s v="2/22/2021"/>
    <n v="5.79"/>
    <n v="5.79"/>
    <n v="5.5"/>
    <n v="5.1100000000000003"/>
    <n v="0.24333333333333335"/>
    <s v="2/23/2021"/>
    <n v="4.46"/>
    <n v="4.46"/>
    <n v="4.4504999999999999"/>
    <n v="3.99"/>
    <n v="-0.84680000000000011"/>
    <s v="2/24/2021"/>
    <n v="4.63"/>
    <n v="4.63"/>
    <n v="4.03"/>
    <n v="4.22"/>
    <n v="-0.62293333333333389"/>
    <s v="2/25/2021"/>
    <n v="4.21"/>
    <n v="4.21"/>
    <n v="4.0999999999999996"/>
    <n v="3.7"/>
    <n v="-1.1290666666666667"/>
  </r>
  <r>
    <n v="1"/>
    <s v="RETO US Equity"/>
    <n v="1"/>
    <s v="US"/>
    <x v="0"/>
    <x v="0"/>
    <n v="0.16"/>
    <s v="no news"/>
    <x v="0"/>
    <n v="3"/>
    <n v="0.49"/>
    <n v="1200"/>
    <n v="2466.5500000000002"/>
    <n v="2466"/>
    <n v="3.2"/>
    <n v="2.71"/>
    <n v="2.75"/>
    <s v="22-02-2021"/>
    <s v="22-02-2021"/>
    <n v="0"/>
    <n v="-0.92"/>
    <n v="-1109.7"/>
    <s v="USD"/>
    <n v="0"/>
    <n v="-1.2124500000000007"/>
    <s v="2/23/2021"/>
    <n v="2.8"/>
    <n v="2.8"/>
    <n v="2.61"/>
    <n v="2.5499999999999998"/>
    <n v="-1.3357500000000007"/>
    <s v="2/24/2021"/>
    <n v="2.36"/>
    <n v="2.36"/>
    <n v="2.2000000000000002"/>
    <n v="2.31"/>
    <n v="-1.8289500000000003"/>
    <s v="2/25/2021"/>
    <n v="2.17"/>
    <n v="2.17"/>
    <n v="2.1"/>
    <n v="1.85"/>
    <n v="-2.7742500000000003"/>
    <s v="2/26/2021"/>
    <n v="1.86"/>
    <n v="1.86"/>
    <n v="1.8"/>
    <n v="1.74"/>
    <n v="-3.0003000000000006"/>
  </r>
  <r>
    <n v="1"/>
    <s v="CASA US Equity"/>
    <n v="1"/>
    <s v="US"/>
    <x v="0"/>
    <x v="0"/>
    <n v="0.46"/>
    <s v="results"/>
    <x v="1"/>
    <n v="2"/>
    <n v="0.92"/>
    <n v="1200"/>
    <n v="1305.99"/>
    <n v="1305"/>
    <n v="10.65"/>
    <n v="11.57"/>
    <n v="11.61"/>
    <s v="19-02-2021"/>
    <s v="19-02-2021"/>
    <n v="0"/>
    <n v="-1.05"/>
    <n v="-1255.8"/>
    <s v="USD"/>
    <n v="0"/>
    <n v="-0.3806249999999996"/>
    <s v="2/22/2021"/>
    <n v="11.595000000000001"/>
    <n v="11.595000000000001"/>
    <n v="11"/>
    <n v="9.74"/>
    <n v="0.9896250000000002"/>
    <s v="2/23/2021"/>
    <n v="9.61"/>
    <n v="9.61"/>
    <n v="9.32"/>
    <n v="9.14"/>
    <n v="1.6421249999999998"/>
    <s v="2/24/2021"/>
    <n v="9.6024999999999991"/>
    <n v="9.6024999999999991"/>
    <n v="9.48"/>
    <n v="9.1199999999999992"/>
    <n v="1.6638750000000011"/>
    <s v="2/25/2021"/>
    <n v="9.1440000000000001"/>
    <n v="9.1440000000000001"/>
    <n v="9.0299999999999994"/>
    <n v="8.44"/>
    <n v="2.4033750000000009"/>
  </r>
  <r>
    <n v="1"/>
    <s v="JMP US Equity"/>
    <n v="1"/>
    <s v="US"/>
    <x v="0"/>
    <x v="0"/>
    <n v="0.33"/>
    <s v="results"/>
    <x v="1"/>
    <n v="2"/>
    <n v="0.66"/>
    <n v="1200"/>
    <n v="1827.32"/>
    <n v="1827"/>
    <n v="8.85"/>
    <n v="9.51"/>
    <n v="8.8699999999999992"/>
    <s v="19-02-2021"/>
    <s v="19-02-2021"/>
    <n v="0"/>
    <n v="-0.03"/>
    <n v="-38"/>
    <s v="USD"/>
    <n v="0"/>
    <n v="4.0194000000000001"/>
    <s v="2/22/2021"/>
    <n v="6.4"/>
    <n v="6.4"/>
    <n v="6.21"/>
    <n v="5.93"/>
    <n v="4.4457000000000004"/>
    <s v="2/23/2021"/>
    <n v="5.585"/>
    <n v="5.585"/>
    <n v="5.57"/>
    <n v="5.31"/>
    <n v="5.3896499999999996"/>
    <s v="2/24/2021"/>
    <n v="6.1872999999999996"/>
    <n v="6.1872999999999996"/>
    <n v="5.65"/>
    <n v="6.1"/>
    <n v="4.1868749999999997"/>
    <s v="2/25/2021"/>
    <n v="6.1368"/>
    <n v="6.1368"/>
    <n v="6.11"/>
    <n v="5.35"/>
    <n v="5.3287500000000003"/>
  </r>
  <r>
    <n v="1"/>
    <s v="IMNM US Equity"/>
    <n v="1"/>
    <s v="US"/>
    <x v="0"/>
    <x v="0"/>
    <n v="2.15"/>
    <s v="Covid+"/>
    <x v="1"/>
    <n v="3"/>
    <n v="6.46"/>
    <n v="1200"/>
    <n v="185.75"/>
    <n v="278"/>
    <n v="54.73"/>
    <n v="61.19"/>
    <n v="59.34"/>
    <s v="18-02-2021"/>
    <s v="18-02-2021"/>
    <n v="0"/>
    <n v="-1.07"/>
    <n v="-1281.6099999999999"/>
    <s v="USD"/>
    <n v="0"/>
    <n v="3.4379333333333322"/>
    <s v="2/19/2021"/>
    <n v="47.9"/>
    <n v="47.9"/>
    <n v="39.89"/>
    <n v="38"/>
    <n v="3.8757833333333322"/>
    <s v="2/22/2021"/>
    <n v="36.764499999999998"/>
    <n v="36.764499999999998"/>
    <n v="36.5"/>
    <n v="31.2"/>
    <n v="5.4511166666666657"/>
    <s v="2/23/2021"/>
    <n v="30"/>
    <n v="30"/>
    <n v="29.64"/>
    <n v="28.51"/>
    <n v="6.0742999999999991"/>
    <s v="2/24/2021"/>
    <n v="48.7"/>
    <n v="48.7"/>
    <n v="28.4"/>
    <n v="43.24"/>
    <n v="2.661849999999998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x v="0"/>
    <s v="long"/>
    <n v="5.01"/>
    <n v="1"/>
    <n v="2000"/>
    <n v="400"/>
    <n v="399.20159680638722"/>
    <n v="121.63"/>
    <n v="116.62"/>
    <n v="116.61999999999999"/>
    <n v="113.86"/>
    <n v="-1.55"/>
    <n v="-1.5508982035928136"/>
    <n v="-3109"/>
    <n v="-3101.7964071856272"/>
  </r>
  <r>
    <x v="0"/>
    <s v="long"/>
    <n v="4.83"/>
    <n v="2"/>
    <n v="2000"/>
    <n v="207"/>
    <n v="414.07867494824018"/>
    <n v="131.16"/>
    <n v="121.5"/>
    <n v="126.33"/>
    <n v="140.18"/>
    <n v="0.93"/>
    <n v="1.8674948240165654"/>
    <n v="1867.14"/>
    <n v="3734.9896480331308"/>
  </r>
  <r>
    <x v="0"/>
    <s v="long"/>
    <n v="0.86"/>
    <n v="1.5"/>
    <n v="2000"/>
    <n v="1576"/>
    <n v="2325.5813953488373"/>
    <n v="14.74"/>
    <n v="13.45"/>
    <n v="13.88"/>
    <n v="37.46"/>
    <n v="17.899999999999999"/>
    <n v="26.418604651162791"/>
    <n v="35806.720000000001"/>
    <n v="52837.20930232558"/>
  </r>
  <r>
    <x v="0"/>
    <s v="long"/>
    <n v="2.93"/>
    <n v="2.5"/>
    <n v="2000"/>
    <n v="273"/>
    <n v="682.5938566552901"/>
    <n v="51.29"/>
    <n v="43.97"/>
    <n v="48.36"/>
    <n v="61.5"/>
    <n v="1.39"/>
    <n v="3.4846416382252565"/>
    <n v="2787.33"/>
    <n v="6969.2832764505129"/>
  </r>
  <r>
    <x v="1"/>
    <s v="long"/>
    <n v="2.52"/>
    <n v="1"/>
    <n v="9000"/>
    <n v="2598"/>
    <n v="3571.4285714285716"/>
    <n v="26.5"/>
    <n v="23.98"/>
    <n v="23.98"/>
    <n v="54.62"/>
    <n v="8.1199999999999992"/>
    <n v="11.158730158730158"/>
    <n v="73042.77"/>
    <n v="100428.57142857142"/>
  </r>
  <r>
    <x v="0"/>
    <s v="long"/>
    <n v="6.75"/>
    <n v="2"/>
    <n v="2500"/>
    <n v="186"/>
    <n v="370.37037037037038"/>
    <n v="99.2"/>
    <n v="85.71"/>
    <n v="92.45"/>
    <n v="119.31"/>
    <n v="1.5"/>
    <n v="2.9792592592592593"/>
    <n v="3740.46"/>
    <n v="7448.1481481481478"/>
  </r>
  <r>
    <x v="0"/>
    <s v="long"/>
    <n v="3.37"/>
    <n v="2"/>
    <n v="1500"/>
    <n v="222"/>
    <n v="445.10385756676556"/>
    <n v="86.28"/>
    <n v="79.53"/>
    <n v="82.91"/>
    <n v="90.44"/>
    <n v="0.62"/>
    <n v="1.2344213649851623"/>
    <n v="923.52"/>
    <n v="1851.6320474777433"/>
  </r>
  <r>
    <x v="0"/>
    <s v="short"/>
    <n v="12.3"/>
    <n v="3"/>
    <n v="3000"/>
    <n v="162"/>
    <n v="243.90243902439022"/>
    <n v="192.53"/>
    <n v="229.43"/>
    <n v="204.83"/>
    <n v="219"/>
    <n v="-1.43"/>
    <n v="-2.1520325203252031"/>
    <n v="-4288.1400000000003"/>
    <n v="-6456.0975609756088"/>
  </r>
  <r>
    <x v="0"/>
    <s v="short"/>
    <n v="0.17"/>
    <n v="3"/>
    <n v="2000"/>
    <n v="4000"/>
    <n v="11764.705882352941"/>
    <n v="1.24"/>
    <n v="1.75"/>
    <n v="1.41"/>
    <n v="0.98"/>
    <n v="0.53"/>
    <n v="1.5294117647058825"/>
    <n v="1056"/>
    <n v="3058.8235294117649"/>
  </r>
  <r>
    <x v="0"/>
    <s v="short"/>
    <n v="0.4"/>
    <n v="2"/>
    <n v="2000"/>
    <n v="2500"/>
    <n v="5000"/>
    <n v="3.41"/>
    <n v="4.21"/>
    <n v="3.81"/>
    <n v="3.61"/>
    <n v="-0.25"/>
    <n v="-0.49999999999999933"/>
    <n v="-506"/>
    <n v="-999.99999999999864"/>
  </r>
  <r>
    <x v="0"/>
    <s v="long"/>
    <n v="3.3"/>
    <n v="1"/>
    <n v="2500"/>
    <n v="757"/>
    <n v="757.57575757575762"/>
    <n v="39.19"/>
    <n v="35.89"/>
    <n v="35.89"/>
    <n v="35.97"/>
    <n v="-0.97"/>
    <n v="-0.97575757575757538"/>
    <n v="-2437.09"/>
    <n v="-2439.3939393939386"/>
  </r>
  <r>
    <x v="0"/>
    <s v="short"/>
    <n v="0.72"/>
    <n v="1.5"/>
    <n v="2000"/>
    <n v="1861"/>
    <n v="2777.7777777777778"/>
    <n v="18.97"/>
    <n v="20.04"/>
    <n v="19.689999999999998"/>
    <n v="20.64"/>
    <n v="-1.56"/>
    <n v="-2.3194444444444469"/>
    <n v="-3113.08"/>
    <n v="-4638.8888888888941"/>
  </r>
  <r>
    <x v="1"/>
    <s v="short"/>
    <n v="3.6"/>
    <n v="1"/>
    <n v="4000"/>
    <n v="1000"/>
    <n v="1111.1111111111111"/>
    <n v="29.53"/>
    <n v="33.130000000000003"/>
    <n v="33.130000000000003"/>
    <n v="28.13"/>
    <n v="0.35"/>
    <n v="0.38888888888888951"/>
    <n v="1400"/>
    <n v="1555.5555555555579"/>
  </r>
  <r>
    <x v="0"/>
    <s v="long"/>
    <n v="2.81"/>
    <n v="1"/>
    <n v="3000"/>
    <n v="1000"/>
    <n v="1067.6156583629893"/>
    <n v="22"/>
    <n v="19.190000000000001"/>
    <n v="19.190000000000001"/>
    <n v="22.23"/>
    <n v="0.08"/>
    <n v="8.1850533807829334E-2"/>
    <n v="230"/>
    <n v="245.55160142348799"/>
  </r>
  <r>
    <x v="0"/>
    <s v="long"/>
    <n v="0.4"/>
    <n v="2"/>
    <n v="2000"/>
    <n v="2500"/>
    <n v="5000"/>
    <n v="3.61"/>
    <n v="2.81"/>
    <n v="3.21"/>
    <n v="2.72"/>
    <n v="-1.1100000000000001"/>
    <n v="-2.2249999999999992"/>
    <n v="-2225"/>
    <n v="-4449.9999999999982"/>
  </r>
  <r>
    <x v="0"/>
    <s v="short"/>
    <n v="0.42"/>
    <n v="2"/>
    <n v="2000"/>
    <n v="2381"/>
    <n v="4761.9047619047624"/>
    <n v="3.41"/>
    <n v="4.25"/>
    <n v="3.83"/>
    <n v="3.2"/>
    <n v="0.26"/>
    <n v="0.49999999999999994"/>
    <n v="514.77"/>
    <n v="999.99999999999989"/>
  </r>
  <r>
    <x v="1"/>
    <s v="long"/>
    <n v="7.39"/>
    <n v="1.5"/>
    <n v="10000"/>
    <n v="902"/>
    <n v="1353.1799729364006"/>
    <n v="26.5"/>
    <n v="15.41"/>
    <n v="19.11"/>
    <n v="48.9"/>
    <n v="2.02"/>
    <n v="3.0311231393775371"/>
    <n v="20204.8"/>
    <n v="30311.231393775372"/>
  </r>
  <r>
    <x v="0"/>
    <s v="long"/>
    <n v="0.09"/>
    <n v="6"/>
    <n v="2000"/>
    <n v="3921"/>
    <n v="22222.222222222223"/>
    <n v="2.91"/>
    <n v="2.37"/>
    <n v="2.8200000000000003"/>
    <n v="2.58"/>
    <n v="-0.65"/>
    <n v="-3.6666666666666674"/>
    <n v="-1293.93"/>
    <n v="-7333.3333333333348"/>
  </r>
  <r>
    <x v="0"/>
    <s v="long"/>
    <n v="0.09"/>
    <n v="3"/>
    <n v="2000"/>
    <n v="3922"/>
    <n v="22222.222222222223"/>
    <n v="2.91"/>
    <n v="2.66"/>
    <n v="2.8200000000000003"/>
    <n v="2.62"/>
    <n v="-0.56000000000000005"/>
    <n v="-3.2222222222222228"/>
    <n v="-1129.54"/>
    <n v="-6444.4444444444453"/>
  </r>
  <r>
    <x v="0"/>
    <s v="short"/>
    <n v="1.41"/>
    <n v="2"/>
    <n v="2500"/>
    <n v="866"/>
    <n v="1773.049645390071"/>
    <n v="11"/>
    <n v="13.82"/>
    <n v="12.41"/>
    <n v="9.33"/>
    <n v="0.57999999999999996"/>
    <n v="1.1843971631205674"/>
    <n v="1446.22"/>
    <n v="2960.9929078014184"/>
  </r>
  <r>
    <x v="0"/>
    <s v="short"/>
    <n v="15.57"/>
    <n v="2"/>
    <n v="2500"/>
    <n v="80"/>
    <n v="160.56518946692356"/>
    <n v="182.8"/>
    <n v="213.94"/>
    <n v="198.37"/>
    <n v="197.59"/>
    <n v="-0.47"/>
    <n v="-0.94990366088631928"/>
    <n v="-1183.26"/>
    <n v="-2374.7591522157982"/>
  </r>
  <r>
    <x v="0"/>
    <s v="long"/>
    <n v="1.57"/>
    <n v="1.5"/>
    <n v="3000"/>
    <n v="1273"/>
    <n v="1910.8280254777069"/>
    <n v="22.6"/>
    <n v="20.25"/>
    <n v="21.03"/>
    <n v="31.36"/>
    <n v="3.72"/>
    <n v="5.5796178343949032"/>
    <n v="11152.75"/>
    <n v="16738.85350318471"/>
  </r>
  <r>
    <x v="0"/>
    <s v="long"/>
    <n v="5.34"/>
    <n v="2"/>
    <n v="3000"/>
    <n v="281"/>
    <n v="561.79775280898878"/>
    <n v="186.24"/>
    <n v="175.56"/>
    <n v="180.9"/>
    <n v="207.57"/>
    <n v="2"/>
    <n v="3.9943820224719073"/>
    <n v="5994.35"/>
    <n v="11983.146067415722"/>
  </r>
  <r>
    <x v="0"/>
    <s v="short"/>
    <n v="2.31"/>
    <n v="2"/>
    <n v="2000"/>
    <n v="432"/>
    <n v="865.80086580086584"/>
    <n v="76.17"/>
    <n v="80.790000000000006"/>
    <n v="78.48"/>
    <n v="68.42"/>
    <n v="1.67"/>
    <n v="3.3549783549783552"/>
    <n v="3348"/>
    <n v="6709.9567099567103"/>
  </r>
  <r>
    <x v="0"/>
    <s v="long"/>
    <n v="1.77"/>
    <n v="1.5"/>
    <n v="2000"/>
    <n v="753"/>
    <n v="1129.9435028248588"/>
    <n v="27.88"/>
    <n v="25.23"/>
    <n v="26.11"/>
    <n v="33.53"/>
    <n v="2.13"/>
    <n v="3.1920903954802275"/>
    <n v="4250.38"/>
    <n v="6384.1807909604549"/>
  </r>
  <r>
    <x v="0"/>
    <s v="long"/>
    <n v="0.27"/>
    <n v="3"/>
    <n v="2000"/>
    <n v="2500"/>
    <n v="7407.4074074074069"/>
    <n v="2.62"/>
    <n v="1.82"/>
    <n v="2.35"/>
    <n v="1.65"/>
    <n v="-1.21"/>
    <n v="-3.592592592592593"/>
    <n v="-2425"/>
    <n v="-7185.1851851851861"/>
  </r>
  <r>
    <x v="0"/>
    <s v="long"/>
    <n v="0.15"/>
    <n v="3"/>
    <n v="2000"/>
    <n v="4600"/>
    <n v="13333.333333333334"/>
    <n v="1.2"/>
    <n v="0.76"/>
    <n v="1.05"/>
    <n v="0.71"/>
    <n v="-1.1399999999999999"/>
    <n v="-3.2666666666666671"/>
    <n v="-2275.16"/>
    <n v="-6533.3333333333339"/>
  </r>
  <r>
    <x v="0"/>
    <s v="long"/>
    <n v="84.97"/>
    <n v="1"/>
    <n v="3000"/>
    <n v="32"/>
    <n v="35.306578792515005"/>
    <n v="334.99"/>
    <n v="250.02"/>
    <n v="250.02"/>
    <n v="319.27999999999997"/>
    <n v="-0.17"/>
    <n v="-0.18488878427680402"/>
    <n v="-502.62"/>
    <n v="-554.66635283041205"/>
  </r>
  <r>
    <x v="0"/>
    <s v="long"/>
    <n v="5.5"/>
    <n v="2"/>
    <n v="2500"/>
    <n v="254"/>
    <n v="454.54545454545456"/>
    <n v="211.3"/>
    <n v="200.3"/>
    <n v="205.8"/>
    <n v="204.89"/>
    <n v="-0.65"/>
    <n v="-1.16545454545455"/>
    <n v="-1628.67"/>
    <n v="-2913.6363636363749"/>
  </r>
  <r>
    <x v="0"/>
    <s v="long"/>
    <n v="5.5"/>
    <n v="2"/>
    <n v="2500"/>
    <n v="200"/>
    <n v="454.54545454545456"/>
    <n v="211.3"/>
    <n v="200.3"/>
    <n v="205.8"/>
    <n v="206.25"/>
    <n v="-0.4"/>
    <n v="-0.91818181818182021"/>
    <n v="-1010"/>
    <n v="-2295.4545454545505"/>
  </r>
  <r>
    <x v="2"/>
    <s v="long"/>
    <n v="0.26500000000000001"/>
    <n v="3"/>
    <n v="15506"/>
    <n v="20000"/>
    <n v="58513.207547169812"/>
    <n v="5.74"/>
    <n v="4.95"/>
    <n v="5.4750000000000005"/>
    <n v="5.76"/>
    <n v="0.02"/>
    <n v="7.5471698113205934E-2"/>
    <n v="380"/>
    <n v="1170.2641509433713"/>
  </r>
  <r>
    <x v="2"/>
    <s v="short"/>
    <n v="2.2250000000000001"/>
    <n v="2"/>
    <n v="15506"/>
    <n v="3500"/>
    <n v="6968.9887640449433"/>
    <n v="48.72"/>
    <n v="53.17"/>
    <n v="50.945"/>
    <n v="46.9"/>
    <n v="0.41"/>
    <n v="0.81797752808988766"/>
    <n v="6374.9"/>
    <n v="12683.559550561798"/>
  </r>
  <r>
    <x v="2"/>
    <s v="short"/>
    <n v="1.0900000000000001"/>
    <n v="2"/>
    <n v="15506"/>
    <n v="7100"/>
    <n v="14225.688073394494"/>
    <n v="53.5"/>
    <n v="55.68"/>
    <n v="54.59"/>
    <n v="54"/>
    <n v="-0.23"/>
    <n v="-0.4587155963302752"/>
    <n v="-3550"/>
    <n v="-7112.8440366972472"/>
  </r>
  <r>
    <x v="2"/>
    <s v="short"/>
    <n v="2.78"/>
    <n v="2"/>
    <n v="15506"/>
    <n v="3000"/>
    <n v="5577.6978417266191"/>
    <n v="53.85"/>
    <n v="59.41"/>
    <n v="56.63"/>
    <n v="57.97"/>
    <n v="-0.8"/>
    <n v="-1.4820143884892079"/>
    <n v="-12348"/>
    <n v="-22980.115107913658"/>
  </r>
  <r>
    <x v="2"/>
    <s v="long"/>
    <n v="0.38900000000000001"/>
    <n v="6"/>
    <n v="23261"/>
    <n v="10000"/>
    <n v="59796.915167095111"/>
    <n v="9.8000000000000007"/>
    <n v="7.47"/>
    <n v="9.4110000000000014"/>
    <n v="9.08"/>
    <n v="-0.31"/>
    <n v="-1.8508997429305929"/>
    <n v="-7200"/>
    <n v="-43053.778920308519"/>
  </r>
  <r>
    <x v="2"/>
    <s v="long"/>
    <n v="0.38900000000000001"/>
    <n v="6"/>
    <n v="23261"/>
    <n v="5000"/>
    <n v="59796.915167095111"/>
    <n v="9.8000000000000007"/>
    <n v="7.47"/>
    <n v="9.4110000000000014"/>
    <n v="11.11"/>
    <n v="0.28000000000000003"/>
    <n v="3.3676092544987113"/>
    <n v="6550"/>
    <n v="78333.958868894522"/>
  </r>
  <r>
    <x v="2"/>
    <s v="short"/>
    <n v="19.5"/>
    <n v="1.5"/>
    <n v="15506"/>
    <n v="500"/>
    <n v="795.17948717948718"/>
    <n v="580.9"/>
    <n v="610.15"/>
    <n v="600.4"/>
    <n v="578"/>
    <n v="0.09"/>
    <n v="0.14871794871794755"/>
    <n v="1450"/>
    <n v="2306.0205128204948"/>
  </r>
  <r>
    <x v="2"/>
    <s v="long"/>
    <n v="0.124"/>
    <n v="1"/>
    <n v="15506"/>
    <n v="124000"/>
    <n v="125048.3870967742"/>
    <n v="1.94"/>
    <n v="1.82"/>
    <n v="1.8159999999999998"/>
    <n v="1.86"/>
    <n v="-0.63"/>
    <n v="-0.64516129032257952"/>
    <n v="-9833.2000000000007"/>
    <n v="-10003.870967741917"/>
  </r>
  <r>
    <x v="2"/>
    <s v="long"/>
    <n v="0.22600000000000001"/>
    <n v="3"/>
    <n v="15506"/>
    <n v="24000"/>
    <n v="68610.61946902654"/>
    <n v="4.7699999999999996"/>
    <n v="4.09"/>
    <n v="4.5439999999999996"/>
    <n v="4.22"/>
    <n v="-0.86"/>
    <n v="-2.4336283185840695"/>
    <n v="-13320"/>
    <n v="-37735.840707964584"/>
  </r>
  <r>
    <x v="2"/>
    <s v="long"/>
    <n v="0.22600000000000001"/>
    <n v="1.5"/>
    <n v="15506"/>
    <n v="22000"/>
    <n v="68610.61946902654"/>
    <n v="4.7699999999999996"/>
    <n v="4.43"/>
    <n v="4.5439999999999996"/>
    <n v="4.09"/>
    <n v="-0.96"/>
    <n v="-3.0088495575221224"/>
    <n v="-14960"/>
    <n v="-46655.221238938029"/>
  </r>
  <r>
    <x v="2"/>
    <s v="long"/>
    <n v="0.443"/>
    <n v="2"/>
    <n v="15510"/>
    <n v="17600"/>
    <n v="35011.286681715574"/>
    <n v="10.72"/>
    <n v="9.83"/>
    <n v="10.277000000000001"/>
    <n v="10.4"/>
    <n v="-0.36"/>
    <n v="-0.72234762979684031"/>
    <n v="-5632"/>
    <n v="-11203.611738148993"/>
  </r>
  <r>
    <x v="2"/>
    <s v="long"/>
    <n v="11.37"/>
    <n v="1.5"/>
    <n v="15506"/>
    <n v="1000"/>
    <n v="1363.7642919964821"/>
    <n v="209.2"/>
    <n v="192.15"/>
    <n v="197.82999999999998"/>
    <n v="256.2"/>
    <n v="3.03"/>
    <n v="4.1336851363236589"/>
    <n v="47000"/>
    <n v="64096.921723834661"/>
  </r>
  <r>
    <x v="2"/>
    <s v="long"/>
    <n v="1.36"/>
    <n v="1.5"/>
    <n v="23261"/>
    <n v="11000"/>
    <n v="17103.676470588234"/>
    <n v="29.2"/>
    <n v="27.16"/>
    <n v="27.84"/>
    <n v="34.35"/>
    <n v="2.44"/>
    <n v="3.7867647058823541"/>
    <n v="56650"/>
    <n v="88083.933823529442"/>
  </r>
  <r>
    <x v="2"/>
    <s v="long"/>
    <n v="0.66500000000000004"/>
    <n v="2"/>
    <n v="15510"/>
    <n v="11500"/>
    <n v="23323.308270676691"/>
    <n v="11.12"/>
    <n v="9.7899999999999991"/>
    <n v="10.454999999999998"/>
    <n v="10.36"/>
    <n v="-0.56000000000000005"/>
    <n v="-1.1428571428571423"/>
    <n v="-8740"/>
    <n v="-17725.714285714279"/>
  </r>
  <r>
    <x v="2"/>
    <s v="short"/>
    <n v="2.7E-2"/>
    <n v="2"/>
    <n v="23261"/>
    <n v="431000"/>
    <n v="861518.51851851854"/>
    <n v="0.87"/>
    <n v="0.92"/>
    <n v="0.89700000000000002"/>
    <n v="0.92"/>
    <n v="-0.93"/>
    <n v="-1.8518518518518534"/>
    <n v="-21550"/>
    <n v="-43075.925925925963"/>
  </r>
  <r>
    <x v="2"/>
    <s v="long"/>
    <n v="1.655"/>
    <n v="3"/>
    <n v="15506"/>
    <n v="3000"/>
    <n v="9369.1842900302108"/>
    <n v="38.299999999999997"/>
    <n v="33.33"/>
    <n v="36.644999999999996"/>
    <n v="36.6"/>
    <n v="-0.33"/>
    <n v="-1.0271903323262812"/>
    <n v="-5100"/>
    <n v="-15927.613293051318"/>
  </r>
  <r>
    <x v="2"/>
    <s v="short"/>
    <n v="2.7549999999999999"/>
    <n v="1.5"/>
    <n v="15510"/>
    <n v="3600"/>
    <n v="5629.764065335753"/>
    <n v="50.65"/>
    <n v="54.78"/>
    <n v="53.405000000000001"/>
    <n v="53.45"/>
    <n v="-0.65"/>
    <n v="-1.0163339382940124"/>
    <n v="-10080"/>
    <n v="-15763.339382940132"/>
  </r>
  <r>
    <x v="2"/>
    <s v="short"/>
    <n v="2.105"/>
    <n v="1"/>
    <n v="15510"/>
    <n v="7200"/>
    <n v="7368.1710213776723"/>
    <n v="45.6"/>
    <n v="47.71"/>
    <n v="47.704999999999998"/>
    <n v="48.97"/>
    <n v="-1.56"/>
    <n v="-1.6009501187648443"/>
    <n v="-24240.240000000002"/>
    <n v="-24830.736342042735"/>
  </r>
  <r>
    <x v="2"/>
    <s v="long"/>
    <n v="0.20100000000000001"/>
    <n v="2"/>
    <n v="15506"/>
    <n v="38000"/>
    <n v="77144.278606965163"/>
    <n v="4.3499999999999996"/>
    <n v="3.95"/>
    <n v="4.149"/>
    <n v="4.13"/>
    <n v="-0.54"/>
    <n v="-1.0945273631840782"/>
    <n v="-8360"/>
    <n v="-16971.741293532315"/>
  </r>
  <r>
    <x v="2"/>
    <s v="long"/>
    <n v="0.86499999999999999"/>
    <n v="1.5"/>
    <n v="15510"/>
    <n v="12000"/>
    <n v="17930.635838150291"/>
    <n v="21.6"/>
    <n v="20.3"/>
    <n v="20.735000000000003"/>
    <n v="20.2"/>
    <n v="-1.08"/>
    <n v="-1.6184971098265921"/>
    <n v="-16800"/>
    <n v="-25102.890173410444"/>
  </r>
  <r>
    <x v="2"/>
    <s v="long"/>
    <n v="1.9550000000000001"/>
    <n v="3"/>
    <n v="15506"/>
    <n v="2800"/>
    <n v="7931.457800511509"/>
    <n v="37.4"/>
    <n v="31.53"/>
    <n v="35.445"/>
    <n v="42.1"/>
    <n v="0.85"/>
    <n v="2.4040920716112546"/>
    <n v="13160"/>
    <n v="37277.851662404115"/>
  </r>
  <r>
    <x v="2"/>
    <s v="short"/>
    <n v="0.91400000000000003"/>
    <n v="1.5"/>
    <n v="15510"/>
    <n v="11200"/>
    <n v="16969.36542669584"/>
    <n v="12.88"/>
    <n v="14.25"/>
    <n v="13.794"/>
    <n v="12.34"/>
    <n v="0.39"/>
    <n v="0.5908096280087537"/>
    <n v="6048"/>
    <n v="9163.4573304157693"/>
  </r>
  <r>
    <x v="2"/>
    <s v="short"/>
    <n v="0.39200000000000002"/>
    <n v="2"/>
    <n v="15510"/>
    <n v="19800"/>
    <n v="39566.326530612241"/>
    <n v="16.920000000000002"/>
    <n v="17.7"/>
    <n v="17.312000000000001"/>
    <n v="16.420000000000002"/>
    <n v="0.64"/>
    <n v="1.2755102040816326"/>
    <n v="9860.4"/>
    <n v="19783.163265306121"/>
  </r>
  <r>
    <x v="2"/>
    <s v="long"/>
    <n v="2.0649999999999999"/>
    <n v="2"/>
    <n v="15510"/>
    <n v="4000"/>
    <n v="7510.8958837772398"/>
    <n v="30.7"/>
    <n v="26.57"/>
    <n v="28.634999999999998"/>
    <n v="28.5"/>
    <n v="-0.56999999999999995"/>
    <n v="-1.0653753026634381"/>
    <n v="-8800"/>
    <n v="-16523.970944309924"/>
  </r>
  <r>
    <x v="2"/>
    <s v="long"/>
    <n v="0.4"/>
    <n v="2"/>
    <n v="15510"/>
    <n v="20000"/>
    <n v="38775"/>
    <n v="7.51"/>
    <n v="6.71"/>
    <n v="7.1099999999999994"/>
    <n v="9.24"/>
    <n v="2.23"/>
    <n v="4.3250000000000011"/>
    <n v="34600"/>
    <n v="67080.750000000015"/>
  </r>
  <r>
    <x v="2"/>
    <s v="short"/>
    <n v="0.4"/>
    <n v="2"/>
    <n v="15510"/>
    <n v="20000"/>
    <n v="38775"/>
    <n v="8.89"/>
    <n v="9.69"/>
    <n v="9.2900000000000009"/>
    <n v="9.1300000000000008"/>
    <n v="-0.31"/>
    <n v="-0.60000000000000053"/>
    <n v="-4820"/>
    <n v="-9306.0000000000091"/>
  </r>
  <r>
    <x v="2"/>
    <s v="long"/>
    <n v="0.376"/>
    <n v="3"/>
    <n v="15506"/>
    <n v="14000"/>
    <n v="41239.361702127659"/>
    <n v="12.3"/>
    <n v="11.17"/>
    <n v="11.924000000000001"/>
    <n v="14.82"/>
    <n v="2.2799999999999998"/>
    <n v="6.7021276595744661"/>
    <n v="35280"/>
    <n v="103923.19148936168"/>
  </r>
  <r>
    <x v="2"/>
    <s v="long"/>
    <n v="9.9"/>
    <n v="2"/>
    <n v="11510"/>
    <n v="600"/>
    <n v="1162.6262626262626"/>
    <n v="118"/>
    <n v="98.2"/>
    <n v="108.1"/>
    <n v="113.4"/>
    <n v="-0.24"/>
    <n v="-0.46464646464646403"/>
    <n v="-2760"/>
    <n v="-5348.080808080801"/>
  </r>
  <r>
    <x v="2"/>
    <s v="long"/>
    <n v="0.54800000000000004"/>
    <n v="2"/>
    <n v="15506"/>
    <n v="14250"/>
    <n v="28295.6204379562"/>
    <n v="18.28"/>
    <n v="17.18"/>
    <n v="17.731999999999999"/>
    <n v="17.36"/>
    <n v="-0.85"/>
    <n v="-1.678832116788324"/>
    <n v="-13110"/>
    <n v="-26031.970802919754"/>
  </r>
  <r>
    <x v="2"/>
    <s v="long"/>
    <n v="1.97"/>
    <n v="2"/>
    <n v="15510"/>
    <n v="4000"/>
    <n v="7873.0964467005078"/>
    <n v="32.75"/>
    <n v="28.81"/>
    <n v="30.78"/>
    <n v="29"/>
    <n v="-0.97"/>
    <n v="-1.9035532994923858"/>
    <n v="-15000"/>
    <n v="-29524.111675126904"/>
  </r>
  <r>
    <x v="2"/>
    <s v="long"/>
    <n v="1.016"/>
    <n v="2"/>
    <n v="15507"/>
    <n v="7600"/>
    <n v="15262.795275590552"/>
    <n v="17.82"/>
    <n v="15.79"/>
    <n v="16.804000000000002"/>
    <n v="16.5"/>
    <n v="-0.65"/>
    <n v="-1.299212598425197"/>
    <n v="-10032"/>
    <n v="-20146.889763779531"/>
  </r>
  <r>
    <x v="2"/>
    <s v="short"/>
    <n v="0.495"/>
    <n v="1.5"/>
    <n v="15507"/>
    <n v="20000"/>
    <n v="31327.272727272728"/>
    <n v="8.9700000000000006"/>
    <n v="9.7100000000000009"/>
    <n v="9.4649999999999999"/>
    <n v="9.5299999999999994"/>
    <n v="-0.72"/>
    <n v="-1.1313131313131288"/>
    <n v="-11120"/>
    <n v="-17543.272727272688"/>
  </r>
  <r>
    <x v="2"/>
    <s v="long"/>
    <n v="3.6349999999999998"/>
    <n v="1.5"/>
    <n v="15510"/>
    <n v="2800"/>
    <n v="4266.8500687757914"/>
    <n v="98.3"/>
    <n v="92.85"/>
    <n v="94.664999999999992"/>
    <n v="109.6"/>
    <n v="2.04"/>
    <n v="3.1086657496561205"/>
    <n v="31640"/>
    <n v="48215.40577716643"/>
  </r>
  <r>
    <x v="2"/>
    <s v="long"/>
    <n v="19.600000000000001"/>
    <n v="1.5"/>
    <n v="15507"/>
    <n v="500"/>
    <n v="791.17346938775506"/>
    <n v="608"/>
    <n v="578.6"/>
    <n v="588.4"/>
    <n v="629.5"/>
    <n v="0.69"/>
    <n v="1.096938775510204"/>
    <n v="10750"/>
    <n v="17010.229591836734"/>
  </r>
  <r>
    <x v="2"/>
    <s v="long"/>
    <n v="0.23300000000000001"/>
    <n v="2"/>
    <n v="15510"/>
    <n v="33000"/>
    <n v="66566.523605150214"/>
    <n v="5.0599999999999996"/>
    <n v="4.59"/>
    <n v="4.827"/>
    <n v="5.0599999999999996"/>
    <n v="0"/>
    <n v="0"/>
    <n v="0"/>
    <n v="0"/>
  </r>
  <r>
    <x v="2"/>
    <s v="long"/>
    <n v="1.4379999999999999"/>
    <n v="1.5"/>
    <n v="15507"/>
    <n v="8000"/>
    <n v="10783.727399165507"/>
    <n v="18.18"/>
    <n v="16.02"/>
    <n v="16.742000000000001"/>
    <n v="18.239999999999998"/>
    <n v="0.03"/>
    <n v="4.1724617524338467E-2"/>
    <n v="480"/>
    <n v="647.02364394991662"/>
  </r>
  <r>
    <x v="2"/>
    <s v="short"/>
    <n v="1.845"/>
    <n v="1"/>
    <n v="15506"/>
    <n v="8200"/>
    <n v="8404.3360433604339"/>
    <n v="28.74"/>
    <n v="30.58"/>
    <n v="30.584999999999997"/>
    <n v="29.9"/>
    <n v="-0.62"/>
    <n v="-0.62872628726287272"/>
    <n v="-9540.7000000000007"/>
    <n v="-9749.0298102981051"/>
  </r>
  <r>
    <x v="2"/>
    <s v="long"/>
    <n v="0.89"/>
    <n v="3"/>
    <n v="15506"/>
    <n v="5800"/>
    <n v="17422.471910112359"/>
    <n v="24.95"/>
    <n v="22.28"/>
    <n v="24.06"/>
    <n v="24.4"/>
    <n v="-0.21"/>
    <n v="-0.61797752808988848"/>
    <n v="-3190"/>
    <n v="-9582.3595505618105"/>
  </r>
  <r>
    <x v="2"/>
    <s v="long"/>
    <n v="2.61"/>
    <n v="2"/>
    <n v="15506"/>
    <n v="3000"/>
    <n v="5940.9961685823755"/>
    <n v="49.4"/>
    <n v="44.18"/>
    <n v="46.79"/>
    <n v="53.25"/>
    <n v="0.74"/>
    <n v="1.4750957854406135"/>
    <n v="11550"/>
    <n v="22872.835249042153"/>
  </r>
  <r>
    <x v="2"/>
    <s v="short"/>
    <n v="1.6850000000000001"/>
    <n v="2"/>
    <n v="15509"/>
    <n v="5000"/>
    <n v="9204.1543026706222"/>
    <n v="27.2"/>
    <n v="30.57"/>
    <n v="28.884999999999998"/>
    <n v="30.65"/>
    <n v="-1.1100000000000001"/>
    <n v="-2.0474777448071211"/>
    <n v="-17250"/>
    <n v="-31754.332344213639"/>
  </r>
  <r>
    <x v="2"/>
    <s v="long"/>
    <n v="1.04"/>
    <n v="3"/>
    <n v="15506"/>
    <n v="5000"/>
    <n v="14909.615384615385"/>
    <n v="24.75"/>
    <n v="21.63"/>
    <n v="23.71"/>
    <n v="24.5"/>
    <n v="-0.08"/>
    <n v="-0.24038461538461539"/>
    <n v="-1250"/>
    <n v="-3727.4038461538462"/>
  </r>
  <r>
    <x v="2"/>
    <s v="short"/>
    <n v="2.82"/>
    <n v="2"/>
    <n v="15510"/>
    <n v="3600"/>
    <n v="5500"/>
    <n v="51.3"/>
    <n v="56.94"/>
    <n v="54.12"/>
    <n v="48.85"/>
    <n v="0.56999999999999995"/>
    <n v="0.86879432624113317"/>
    <n v="8820"/>
    <n v="13474.999999999976"/>
  </r>
  <r>
    <x v="2"/>
    <s v="long"/>
    <n v="12.6"/>
    <n v="1.5"/>
    <n v="15507"/>
    <n v="800"/>
    <n v="1230.7142857142858"/>
    <n v="302.8"/>
    <n v="283.89999999999998"/>
    <n v="290.2"/>
    <n v="325"/>
    <n v="1.1499999999999999"/>
    <n v="1.7619047619047612"/>
    <n v="17760"/>
    <n v="27321.85714285713"/>
  </r>
  <r>
    <x v="2"/>
    <s v="long"/>
    <n v="9.1999999999999998E-2"/>
    <n v="2"/>
    <n v="15506"/>
    <n v="84000"/>
    <n v="168543.47826086957"/>
    <n v="3.59"/>
    <n v="3.41"/>
    <n v="3.4979999999999998"/>
    <n v="3.96"/>
    <n v="2"/>
    <n v="4.021739130434784"/>
    <n v="31080"/>
    <n v="62361.086956521758"/>
  </r>
  <r>
    <x v="2"/>
    <s v="long"/>
    <n v="12"/>
    <n v="3"/>
    <n v="15506"/>
    <n v="400"/>
    <n v="1292.1666666666667"/>
    <n v="456"/>
    <n v="420"/>
    <n v="444"/>
    <n v="482"/>
    <n v="0.67"/>
    <n v="2.166666666666667"/>
    <n v="10400"/>
    <n v="33596.333333333336"/>
  </r>
  <r>
    <x v="2"/>
    <s v="long"/>
    <n v="12.28"/>
    <n v="3"/>
    <n v="23261"/>
    <n v="600"/>
    <n v="1894.2182410423454"/>
    <n v="449.6"/>
    <n v="412.76"/>
    <n v="437.32000000000005"/>
    <n v="482"/>
    <n v="0.84"/>
    <n v="2.6384364820846891"/>
    <n v="19440"/>
    <n v="61372.671009771948"/>
  </r>
  <r>
    <x v="2"/>
    <s v="long"/>
    <n v="2.375"/>
    <n v="2"/>
    <n v="15506"/>
    <n v="2000"/>
    <n v="6528.8421052631575"/>
    <n v="60.2"/>
    <n v="55.45"/>
    <n v="57.825000000000003"/>
    <n v="60.1"/>
    <n v="-0.01"/>
    <n v="-4.2105263157895333E-2"/>
    <n v="-200"/>
    <n v="-652.88421052632498"/>
  </r>
  <r>
    <x v="2"/>
    <s v="long"/>
    <n v="0.14199999999999999"/>
    <n v="3"/>
    <n v="15506"/>
    <n v="36000"/>
    <n v="109197.18309859156"/>
    <n v="3.93"/>
    <n v="3.5"/>
    <n v="3.7880000000000003"/>
    <n v="3.83"/>
    <n v="-0.23"/>
    <n v="-0.70422535211267667"/>
    <n v="-3600"/>
    <n v="-10919.718309859165"/>
  </r>
  <r>
    <x v="2"/>
    <s v="long"/>
    <n v="3.54"/>
    <n v="2"/>
    <n v="15506"/>
    <n v="2200"/>
    <n v="4380.2259887005648"/>
    <n v="103.3"/>
    <n v="96.22"/>
    <n v="99.759999999999991"/>
    <n v="119.4"/>
    <n v="2.2799999999999998"/>
    <n v="4.5480225988700589"/>
    <n v="35420"/>
    <n v="70521.638418079136"/>
  </r>
  <r>
    <x v="2"/>
    <s v="short"/>
    <n v="0.255"/>
    <n v="2"/>
    <n v="15510"/>
    <n v="30000"/>
    <n v="60823.529411764706"/>
    <n v="6"/>
    <n v="6.51"/>
    <n v="6.2549999999999999"/>
    <n v="5.83"/>
    <n v="0.33"/>
    <n v="0.66666666666666641"/>
    <n v="5100"/>
    <n v="10339.999999999996"/>
  </r>
  <r>
    <x v="2"/>
    <s v="long"/>
    <n v="6.6000000000000003E-2"/>
    <n v="2"/>
    <n v="15507"/>
    <n v="118000"/>
    <n v="234954.54545454544"/>
    <n v="2.62"/>
    <n v="2.4900000000000002"/>
    <n v="2.5540000000000003"/>
    <n v="2.6"/>
    <n v="-0.15"/>
    <n v="-0.30303030303030326"/>
    <n v="-2360"/>
    <n v="-4699.0909090909126"/>
  </r>
  <r>
    <x v="3"/>
    <s v="short"/>
    <n v="404.7"/>
    <n v="1"/>
    <n v="15506"/>
    <n v="50"/>
    <n v="38.314801087225106"/>
    <n v="28535"/>
    <n v="28939.7"/>
    <n v="28939.7"/>
    <n v="28838"/>
    <n v="-0.98"/>
    <n v="-0.74870274277242399"/>
    <n v="-15150"/>
    <n v="-11609.384729429206"/>
  </r>
  <r>
    <x v="2"/>
    <s v="long"/>
    <n v="0.53800000000000003"/>
    <n v="2"/>
    <n v="15506"/>
    <n v="15000"/>
    <n v="28821.561338289961"/>
    <n v="15.62"/>
    <n v="14.54"/>
    <n v="15.081999999999999"/>
    <n v="16.600000000000001"/>
    <n v="0.95"/>
    <n v="1.8215613382899667"/>
    <n v="14719.5"/>
    <n v="28245.130111524224"/>
  </r>
  <r>
    <x v="2"/>
    <s v="long"/>
    <n v="0.68400000000000005"/>
    <n v="2"/>
    <n v="15509"/>
    <n v="11000"/>
    <n v="22673.976608187131"/>
    <n v="14.02"/>
    <n v="12.65"/>
    <n v="13.336"/>
    <n v="16.89"/>
    <n v="2.0299999999999998"/>
    <n v="4.1959064327485383"/>
    <n v="31540.3"/>
    <n v="65074.312865497086"/>
  </r>
  <r>
    <x v="2"/>
    <s v="long"/>
    <n v="2.5099999999999998"/>
    <n v="2"/>
    <n v="15504"/>
    <n v="3000"/>
    <n v="6176.8924302788846"/>
    <n v="34.200000000000003"/>
    <n v="29.18"/>
    <n v="31.690000000000005"/>
    <n v="33.299999999999997"/>
    <n v="-0.17"/>
    <n v="-0.35856573705179512"/>
    <n v="-2700"/>
    <n v="-5559.2031872510315"/>
  </r>
  <r>
    <x v="2"/>
    <s v="short"/>
    <n v="0.62"/>
    <n v="2"/>
    <n v="15506"/>
    <n v="12000"/>
    <n v="25009.677419354837"/>
    <n v="8.77"/>
    <n v="10.01"/>
    <n v="9.3899999999999988"/>
    <n v="8.1199999999999992"/>
    <n v="0.5"/>
    <n v="1.0483870967741939"/>
    <n v="7800"/>
    <n v="16256.290322580653"/>
  </r>
  <r>
    <x v="2"/>
    <s v="short"/>
    <n v="0.124"/>
    <n v="1.5"/>
    <n v="15503"/>
    <n v="84000"/>
    <n v="125024.19354838709"/>
    <n v="1.68"/>
    <n v="1.87"/>
    <n v="1.8039999999999998"/>
    <n v="1.75"/>
    <n v="-0.38"/>
    <n v="-0.56451612903225856"/>
    <n v="-5863.2"/>
    <n v="-8751.6935483871039"/>
  </r>
  <r>
    <x v="2"/>
    <s v="short"/>
    <n v="7.2999999999999995E-2"/>
    <n v="1.5"/>
    <n v="15503"/>
    <n v="142000"/>
    <n v="212369.86301369863"/>
    <n v="1.51"/>
    <n v="1.62"/>
    <n v="1.583"/>
    <n v="1.84"/>
    <n v="-3.05"/>
    <n v="-4.5205479452054806"/>
    <n v="-47342.8"/>
    <n v="-70082.054794520562"/>
  </r>
  <r>
    <x v="2"/>
    <s v="long"/>
    <n v="1.008"/>
    <n v="2"/>
    <n v="15504"/>
    <n v="800"/>
    <n v="15380.952380952382"/>
    <n v="19.5"/>
    <n v="17.48"/>
    <n v="18.492000000000001"/>
    <n v="19.899999999999999"/>
    <n v="0.02"/>
    <n v="0.39682539682539542"/>
    <n v="320"/>
    <n v="6152.3809523809305"/>
  </r>
  <r>
    <x v="2"/>
    <s v="long"/>
    <n v="0.13"/>
    <n v="1"/>
    <n v="15506"/>
    <n v="120000"/>
    <n v="119276.92307692308"/>
    <n v="2.54"/>
    <n v="2.41"/>
    <n v="2.41"/>
    <n v="2.71"/>
    <n v="1.32"/>
    <n v="1.307692307692307"/>
    <n v="20400"/>
    <n v="20277.076923076915"/>
  </r>
  <r>
    <x v="2"/>
    <s v="long"/>
    <n v="0.55600000000000005"/>
    <n v="1.2"/>
    <n v="15506"/>
    <n v="24000"/>
    <n v="27888.489208633091"/>
    <n v="13.01"/>
    <n v="12.34"/>
    <n v="12.454000000000001"/>
    <n v="12.24"/>
    <n v="-1.19"/>
    <n v="-1.3848920863309344"/>
    <n v="-18480"/>
    <n v="-21474.136690647469"/>
  </r>
  <r>
    <x v="2"/>
    <s v="long"/>
    <n v="4.58"/>
    <n v="3"/>
    <n v="15504"/>
    <n v="1000"/>
    <n v="3385.1528384279477"/>
    <n v="112.8"/>
    <n v="99.06"/>
    <n v="108.22"/>
    <n v="117"/>
    <n v="0.27"/>
    <n v="0.9170305676855901"/>
    <n v="4200"/>
    <n v="14217.64192139739"/>
  </r>
  <r>
    <x v="2"/>
    <s v="long"/>
    <n v="2.2450000000000001"/>
    <n v="2"/>
    <n v="15506"/>
    <n v="3000"/>
    <n v="6906.9042316258347"/>
    <n v="48.7"/>
    <n v="44.21"/>
    <n v="46.455000000000005"/>
    <n v="46.3"/>
    <n v="-0.46"/>
    <n v="-1.0690423162583542"/>
    <n v="-7200"/>
    <n v="-16576.570155902042"/>
  </r>
  <r>
    <x v="2"/>
    <s v="long"/>
    <n v="1.18"/>
    <n v="3"/>
    <n v="15503"/>
    <n v="4000"/>
    <n v="13138.135593220341"/>
    <n v="27.65"/>
    <n v="24.11"/>
    <n v="26.47"/>
    <n v="27.8"/>
    <n v="0.04"/>
    <n v="0.12711864406779844"/>
    <n v="600"/>
    <n v="1970.720338983079"/>
  </r>
  <r>
    <x v="2"/>
    <s v="long"/>
    <n v="0.57299999999999995"/>
    <n v="2"/>
    <n v="15506"/>
    <n v="14000"/>
    <n v="27061.082024432813"/>
    <n v="8.1"/>
    <n v="6.95"/>
    <n v="7.5269999999999992"/>
    <n v="8.58"/>
    <n v="0.43"/>
    <n v="0.83769633507853491"/>
    <n v="6720"/>
    <n v="12989.319371727763"/>
  </r>
  <r>
    <x v="2"/>
    <s v="short"/>
    <n v="1.276"/>
    <n v="1.5"/>
    <n v="15503"/>
    <n v="8000"/>
    <n v="12149.686520376175"/>
    <n v="18.579999999999998"/>
    <n v="20.49"/>
    <n v="19.855999999999998"/>
    <n v="17.3"/>
    <n v="0.66"/>
    <n v="1.0031347962382426"/>
    <n v="10240"/>
    <n v="15551.598746081476"/>
  </r>
  <r>
    <x v="2"/>
    <s v="long"/>
    <n v="6.8449999999999998"/>
    <n v="2"/>
    <n v="15503"/>
    <n v="1100"/>
    <n v="2264.864864864865"/>
    <n v="124"/>
    <n v="110.31"/>
    <n v="117.155"/>
    <n v="124.9"/>
    <n v="0.06"/>
    <n v="0.13148283418553772"/>
    <n v="990"/>
    <n v="2038.3783783783913"/>
  </r>
  <r>
    <x v="2"/>
    <s v="long"/>
    <n v="2.88"/>
    <n v="1.5"/>
    <n v="15506"/>
    <n v="3500"/>
    <n v="5384.0277777777783"/>
    <n v="51.2"/>
    <n v="46.88"/>
    <n v="48.32"/>
    <n v="49.6"/>
    <n v="-0.36"/>
    <n v="-0.55555555555555602"/>
    <n v="-5600"/>
    <n v="-8614.4444444444525"/>
  </r>
  <r>
    <x v="2"/>
    <s v="long"/>
    <n v="1.5249999999999999"/>
    <n v="3"/>
    <n v="15506"/>
    <n v="3500"/>
    <n v="10167.868852459016"/>
    <n v="28.85"/>
    <n v="24.28"/>
    <n v="27.325000000000003"/>
    <n v="25.74"/>
    <n v="-0.7"/>
    <n v="-2.0393442622950841"/>
    <n v="-10900.05"/>
    <n v="-31622.072131147572"/>
  </r>
  <r>
    <x v="2"/>
    <s v="short"/>
    <n v="0.41199999999999998"/>
    <n v="1"/>
    <n v="15506"/>
    <n v="35000"/>
    <n v="37635.922330097092"/>
    <n v="7.7"/>
    <n v="8.11"/>
    <n v="8.1120000000000001"/>
    <n v="8.02"/>
    <n v="-0.72"/>
    <n v="-0.77669902912621225"/>
    <n v="-11200"/>
    <n v="-12043.495145631046"/>
  </r>
  <r>
    <x v="2"/>
    <s v="long"/>
    <n v="0.63600000000000001"/>
    <n v="1.5"/>
    <n v="15503"/>
    <n v="16000"/>
    <n v="24375.786163522011"/>
    <n v="11.16"/>
    <n v="10.210000000000001"/>
    <n v="10.524000000000001"/>
    <n v="9.85"/>
    <n v="-1.35"/>
    <n v="-2.0597484276729565"/>
    <n v="-20960"/>
    <n v="-31932.279874213848"/>
  </r>
  <r>
    <x v="2"/>
    <s v="long"/>
    <n v="0.129"/>
    <n v="2"/>
    <n v="15503"/>
    <n v="60000"/>
    <n v="120178.2945736434"/>
    <n v="3.52"/>
    <n v="3.26"/>
    <n v="3.391"/>
    <n v="3.24"/>
    <n v="-1.07"/>
    <n v="-2.1705426356589133"/>
    <n v="-16578"/>
    <n v="-33649.922480620131"/>
  </r>
  <r>
    <x v="2"/>
    <s v="long"/>
    <n v="0.67600000000000005"/>
    <n v="2"/>
    <n v="15503"/>
    <n v="11400"/>
    <n v="22933.431952662719"/>
    <n v="11.48"/>
    <n v="10.130000000000001"/>
    <n v="10.804"/>
    <n v="10.1"/>
    <n v="-1.01"/>
    <n v="-2.0414201183431961"/>
    <n v="-15732"/>
    <n v="-31648.13609467457"/>
  </r>
  <r>
    <x v="2"/>
    <s v="long"/>
    <n v="1.08"/>
    <n v="2"/>
    <n v="15503"/>
    <n v="8000"/>
    <n v="14354.62962962963"/>
    <n v="19.5"/>
    <n v="17.34"/>
    <n v="18.420000000000002"/>
    <n v="17.48"/>
    <n v="-1.04"/>
    <n v="-1.87037037037037"/>
    <n v="-16160"/>
    <n v="-28996.351851851847"/>
  </r>
  <r>
    <x v="2"/>
    <s v="long"/>
    <n v="0.128"/>
    <n v="2"/>
    <n v="15506"/>
    <n v="60000"/>
    <n v="121140.625"/>
    <n v="2.5299999999999998"/>
    <n v="2.27"/>
    <n v="2.4019999999999997"/>
    <n v="2.48"/>
    <n v="-0.19"/>
    <n v="-0.39062499999999861"/>
    <n v="-3000"/>
    <n v="-6057.0312499999782"/>
  </r>
  <r>
    <x v="2"/>
    <s v="short"/>
    <n v="0.45600000000000002"/>
    <n v="1.5"/>
    <n v="15506"/>
    <n v="23000"/>
    <n v="34004.385964912282"/>
    <n v="13.84"/>
    <n v="14.52"/>
    <n v="14.295999999999999"/>
    <n v="13.6"/>
    <n v="0.36"/>
    <n v="0.52631578947368474"/>
    <n v="5520"/>
    <n v="8161.0526315789548"/>
  </r>
  <r>
    <x v="2"/>
    <s v="long"/>
    <n v="7.48"/>
    <n v="2"/>
    <n v="15503"/>
    <n v="1000"/>
    <n v="2072.5935828877004"/>
    <n v="108.4"/>
    <n v="93.44"/>
    <n v="100.92"/>
    <n v="107.3"/>
    <n v="-7.0000000000000007E-2"/>
    <n v="-0.14705882352941288"/>
    <n v="-1100"/>
    <n v="-2279.852941176488"/>
  </r>
  <r>
    <x v="2"/>
    <s v="long"/>
    <n v="2.4300000000000002"/>
    <n v="1.5"/>
    <n v="15503"/>
    <n v="4500"/>
    <n v="6379.8353909465013"/>
    <n v="29.3"/>
    <n v="25.66"/>
    <n v="26.87"/>
    <n v="25.5"/>
    <n v="-1.1000000000000001"/>
    <n v="-1.5637860082304527"/>
    <n v="-17100"/>
    <n v="-24243.374485596709"/>
  </r>
  <r>
    <x v="2"/>
    <s v="short"/>
    <n v="0.86"/>
    <n v="2"/>
    <n v="15503"/>
    <n v="10000"/>
    <n v="18026.744186046511"/>
    <n v="30.75"/>
    <n v="32.47"/>
    <n v="31.61"/>
    <n v="33.409999999999997"/>
    <n v="-1.72"/>
    <n v="-3.0930232558139497"/>
    <n v="-26600"/>
    <n v="-47951.13953488366"/>
  </r>
  <r>
    <x v="2"/>
    <s v="long"/>
    <n v="17.239999999999998"/>
    <n v="2"/>
    <n v="15503"/>
    <n v="400"/>
    <n v="899.2459396751741"/>
    <n v="364.2"/>
    <n v="329.72"/>
    <n v="346.96"/>
    <n v="355.6"/>
    <n v="-0.22"/>
    <n v="-0.49883990719257348"/>
    <n v="-3440"/>
    <n v="-7733.5150812064667"/>
  </r>
  <r>
    <x v="2"/>
    <s v="long"/>
    <n v="0.48099999999999998"/>
    <n v="2"/>
    <n v="11506"/>
    <n v="12000"/>
    <n v="23920.997920997921"/>
    <n v="3.84"/>
    <n v="2.88"/>
    <n v="3.359"/>
    <n v="3.47"/>
    <n v="-0.39"/>
    <n v="-0.76923076923076861"/>
    <n v="-4440"/>
    <n v="-8850.7692307692232"/>
  </r>
  <r>
    <x v="2"/>
    <s v="long"/>
    <n v="24"/>
    <n v="1"/>
    <n v="15506"/>
    <n v="600"/>
    <n v="646.08333333333337"/>
    <n v="707"/>
    <n v="683"/>
    <n v="683"/>
    <n v="681"/>
    <n v="-1.01"/>
    <n v="-1.0833333333333335"/>
    <n v="-15600"/>
    <n v="-16798.166666666668"/>
  </r>
  <r>
    <x v="2"/>
    <s v="long"/>
    <n v="1.5129999999999999"/>
    <n v="3"/>
    <n v="15503"/>
    <n v="4000"/>
    <n v="10246.530072703239"/>
    <n v="20.399999999999999"/>
    <n v="15.86"/>
    <n v="18.887"/>
    <n v="17.48"/>
    <n v="-0.75"/>
    <n v="-1.9299405155320544"/>
    <n v="-11680"/>
    <n v="-29919.86781229344"/>
  </r>
  <r>
    <x v="2"/>
    <s v="long"/>
    <n v="1.004"/>
    <n v="2"/>
    <n v="15503"/>
    <n v="7750"/>
    <n v="15441.235059760957"/>
    <n v="20.399999999999999"/>
    <n v="18.39"/>
    <n v="19.395999999999997"/>
    <n v="23.2"/>
    <n v="1.4"/>
    <n v="2.7888446215139449"/>
    <n v="21700"/>
    <n v="43235.458167330689"/>
  </r>
  <r>
    <x v="3"/>
    <s v="short"/>
    <n v="503"/>
    <n v="1"/>
    <n v="15506"/>
    <n v="50"/>
    <n v="30.827037773359841"/>
    <n v="29884"/>
    <n v="30387"/>
    <n v="30387"/>
    <n v="28748"/>
    <n v="3.66"/>
    <n v="2.2584493041749503"/>
    <n v="56800"/>
    <n v="35019.514910536782"/>
  </r>
  <r>
    <x v="4"/>
    <s v="long"/>
    <n v="17.760000000000002"/>
    <n v="2"/>
    <n v="18226"/>
    <n v="513"/>
    <n v="1026.2387387387387"/>
    <n v="688.8"/>
    <n v="653.28"/>
    <n v="671.04"/>
    <n v="635"/>
    <n v="-1.51"/>
    <n v="-3.0292792792792764"/>
    <n v="-27599.4"/>
    <n v="-55211.644144144091"/>
  </r>
  <r>
    <x v="5"/>
    <s v="long"/>
    <n v="1.079"/>
    <n v="2"/>
    <n v="2433"/>
    <n v="1127"/>
    <n v="2254.8656163113997"/>
    <n v="53.48"/>
    <n v="51.32"/>
    <n v="52.400999999999996"/>
    <n v="54.18"/>
    <n v="0.32"/>
    <n v="0.64874884151992862"/>
    <n v="788.9"/>
    <n v="1578.4059314179863"/>
  </r>
  <r>
    <x v="5"/>
    <s v="long"/>
    <n v="5.39"/>
    <n v="3"/>
    <n v="2448"/>
    <n v="151"/>
    <n v="454.17439703153991"/>
    <n v="135.5"/>
    <n v="119.33"/>
    <n v="130.11000000000001"/>
    <n v="135.55000000000001"/>
    <n v="0"/>
    <n v="9.2764378478685291E-3"/>
    <n v="7.55"/>
    <n v="22.70871985158216"/>
  </r>
  <r>
    <x v="5"/>
    <s v="long"/>
    <n v="0.2555"/>
    <n v="2"/>
    <n v="2433"/>
    <n v="4761"/>
    <n v="9522.504892367906"/>
    <n v="15.22"/>
    <n v="14.71"/>
    <n v="14.964500000000001"/>
    <n v="15.2"/>
    <n v="-0.05"/>
    <n v="-7.8277886497069862E-2"/>
    <n v="-119.03"/>
    <n v="-190.45009784737098"/>
  </r>
  <r>
    <x v="5"/>
    <s v="long"/>
    <n v="2.46"/>
    <n v="1.5"/>
    <n v="2448"/>
    <n v="663"/>
    <n v="995.1219512195122"/>
    <n v="63.6"/>
    <n v="59.91"/>
    <n v="61.14"/>
    <n v="66.099999999999994"/>
    <n v="0.68"/>
    <n v="1.0162601626016232"/>
    <n v="1657.5"/>
    <n v="2487.8048780487734"/>
  </r>
  <r>
    <x v="6"/>
    <s v="short"/>
    <n v="4.51"/>
    <n v="3"/>
    <n v="220297"/>
    <n v="16268"/>
    <n v="48846.341463414639"/>
    <n v="143.29"/>
    <n v="156.82"/>
    <n v="147.79999999999998"/>
    <n v="148.9"/>
    <n v="-0.41"/>
    <n v="-1.2439024390243933"/>
    <n v="-91263.48"/>
    <n v="-274027.97560975677"/>
  </r>
  <r>
    <x v="5"/>
    <s v="long"/>
    <n v="3.35"/>
    <n v="2"/>
    <n v="2856"/>
    <n v="426"/>
    <n v="852.53731343283584"/>
    <n v="65.8"/>
    <n v="59.1"/>
    <n v="62.449999999999996"/>
    <n v="64.599999999999994"/>
    <n v="-0.18"/>
    <n v="-0.35820895522388146"/>
    <n v="-511.2"/>
    <n v="-1023.0447761194055"/>
  </r>
  <r>
    <x v="7"/>
    <s v="long"/>
    <n v="13.46"/>
    <n v="2"/>
    <n v="24500"/>
    <n v="910"/>
    <n v="1820.2080237741454"/>
    <n v="435"/>
    <n v="408.08"/>
    <n v="421.54"/>
    <n v="448.2"/>
    <n v="0.49"/>
    <n v="0.98068350668647752"/>
    <n v="12012"/>
    <n v="24026.745913818701"/>
  </r>
  <r>
    <x v="8"/>
    <s v="short"/>
    <n v="0.97699999999999998"/>
    <n v="2"/>
    <n v="2635"/>
    <n v="1349"/>
    <n v="2697.0317297850565"/>
    <n v="52"/>
    <n v="53.95"/>
    <n v="52.976999999999997"/>
    <n v="52.54"/>
    <n v="-0.28000000000000003"/>
    <n v="-0.55271238485158569"/>
    <n v="-728.46"/>
    <n v="-1456.3971340839282"/>
  </r>
  <r>
    <x v="6"/>
    <s v="long"/>
    <n v="19.48"/>
    <n v="3"/>
    <n v="258169"/>
    <n v="4418"/>
    <n v="13253.028747433265"/>
    <n v="451.8"/>
    <n v="393.36"/>
    <n v="432.32"/>
    <n v="435"/>
    <n v="-0.28999999999999998"/>
    <n v="-0.86242299794661248"/>
    <n v="-74222.399999999994"/>
    <n v="-222650.88295687901"/>
  </r>
  <r>
    <x v="9"/>
    <s v="long"/>
    <n v="3.14"/>
    <n v="2"/>
    <n v="2856"/>
    <n v="455"/>
    <n v="909.55414012738845"/>
    <n v="157.69999999999999"/>
    <n v="151.41999999999999"/>
    <n v="154.56"/>
    <n v="148.5"/>
    <n v="-1.47"/>
    <n v="-2.9299363057324803"/>
    <n v="-4186"/>
    <n v="-8367.8980891719639"/>
  </r>
  <r>
    <x v="5"/>
    <s v="long"/>
    <n v="3.34"/>
    <n v="2"/>
    <n v="2433"/>
    <n v="364"/>
    <n v="728.44311377245515"/>
    <n v="120"/>
    <n v="113.32"/>
    <n v="116.66"/>
    <n v="121.25"/>
    <n v="0.19"/>
    <n v="0.37425149700598803"/>
    <n v="455"/>
    <n v="910.55389221556891"/>
  </r>
  <r>
    <x v="8"/>
    <s v="long"/>
    <n v="4.74"/>
    <n v="2"/>
    <n v="3101"/>
    <n v="327"/>
    <n v="654.21940928270044"/>
    <n v="200"/>
    <n v="190.52"/>
    <n v="195.26"/>
    <n v="205.5"/>
    <n v="0.57999999999999996"/>
    <n v="1.1603375527426161"/>
    <n v="1798.5"/>
    <n v="3598.2067510548522"/>
  </r>
  <r>
    <x v="6"/>
    <s v="long"/>
    <n v="34.700000000000003"/>
    <n v="2"/>
    <n v="259202"/>
    <n v="3735"/>
    <n v="7469.7982708933714"/>
    <n v="920.12"/>
    <n v="850.72"/>
    <n v="885.42"/>
    <n v="858"/>
    <n v="-0.9"/>
    <n v="-1.7902017291066283"/>
    <n v="-232018.2"/>
    <n v="-464023.86858789629"/>
  </r>
  <r>
    <x v="5"/>
    <s v="long"/>
    <n v="5.82"/>
    <n v="2"/>
    <n v="2450"/>
    <n v="210"/>
    <n v="420.96219931271474"/>
    <n v="82"/>
    <n v="70.36"/>
    <n v="76.180000000000007"/>
    <n v="87.8"/>
    <n v="0.5"/>
    <n v="0.99656357388316086"/>
    <n v="1218"/>
    <n v="2441.5807560137441"/>
  </r>
  <r>
    <x v="4"/>
    <s v="long"/>
    <n v="22.98"/>
    <n v="2"/>
    <n v="21368"/>
    <n v="465"/>
    <n v="929.85204525674499"/>
    <n v="641.65"/>
    <n v="595.69000000000005"/>
    <n v="618.66999999999996"/>
    <n v="610.6"/>
    <n v="-0.68"/>
    <n v="-1.3511749347258466"/>
    <n v="-14436.86"/>
    <n v="-28871.906005221888"/>
  </r>
  <r>
    <x v="6"/>
    <s v="long"/>
    <n v="19.149999999999999"/>
    <n v="2"/>
    <n v="258284"/>
    <n v="6744"/>
    <n v="13487.415143603133"/>
    <n v="467.5"/>
    <n v="429.2"/>
    <n v="448.35"/>
    <n v="468.7"/>
    <n v="0.03"/>
    <n v="6.2663185378589489E-2"/>
    <n v="8092.8"/>
    <n v="16184.898172323607"/>
  </r>
  <r>
    <x v="9"/>
    <s v="long"/>
    <n v="0.86499999999999999"/>
    <n v="2"/>
    <n v="2433"/>
    <n v="1406"/>
    <n v="2812.7167630057802"/>
    <n v="42.6"/>
    <n v="40.869999999999997"/>
    <n v="41.734999999999999"/>
    <n v="43"/>
    <n v="0.23"/>
    <n v="0.46242774566473827"/>
    <n v="562.4"/>
    <n v="1125.0867052023082"/>
  </r>
  <r>
    <x v="5"/>
    <s v="long"/>
    <n v="0.85"/>
    <n v="2"/>
    <n v="2000"/>
    <n v="1100"/>
    <n v="2352.9411764705883"/>
    <n v="43.97"/>
    <n v="42.27"/>
    <n v="43.12"/>
    <n v="43.61"/>
    <n v="-0.2"/>
    <n v="-0.42352941176470521"/>
    <n v="-390.5"/>
    <n v="-847.05882352941046"/>
  </r>
  <r>
    <x v="5"/>
    <s v="long"/>
    <n v="0.71950000000000003"/>
    <n v="2"/>
    <n v="2432"/>
    <n v="2258"/>
    <n v="3380.125086865879"/>
    <n v="43.49"/>
    <n v="42.05"/>
    <n v="42.770499999999998"/>
    <n v="43.95"/>
    <n v="0.43"/>
    <n v="0.63933287004864603"/>
    <n v="1055.3900000000001"/>
    <n v="1554.8575399583071"/>
  </r>
  <r>
    <x v="9"/>
    <s v="long"/>
    <n v="1.78"/>
    <n v="2"/>
    <n v="2856"/>
    <n v="802"/>
    <n v="1604.4943820224719"/>
    <n v="74"/>
    <n v="70.44"/>
    <n v="72.22"/>
    <n v="75.2"/>
    <n v="0.34"/>
    <n v="0.67415730337078805"/>
    <n v="962.4"/>
    <n v="1925.3932584269708"/>
  </r>
  <r>
    <x v="5"/>
    <s v="long"/>
    <n v="1.49"/>
    <n v="2"/>
    <n v="2871"/>
    <n v="964"/>
    <n v="1926.8456375838925"/>
    <n v="43.13"/>
    <n v="40.15"/>
    <n v="41.64"/>
    <n v="41.51"/>
    <n v="-0.54"/>
    <n v="-1.0872483221476541"/>
    <n v="-1561.68"/>
    <n v="-3121.4899328859146"/>
  </r>
  <r>
    <x v="10"/>
    <s v="long"/>
    <n v="0.52800000000000002"/>
    <n v="2"/>
    <n v="2433"/>
    <n v="2304"/>
    <n v="4607.954545454545"/>
    <n v="13.56"/>
    <n v="12.5"/>
    <n v="13.032"/>
    <n v="14.54"/>
    <n v="0.93"/>
    <n v="1.8560606060606033"/>
    <n v="2257.92"/>
    <n v="4515.7954545454477"/>
  </r>
  <r>
    <x v="3"/>
    <s v="short"/>
    <n v="51.9"/>
    <n v="1.5"/>
    <n v="2871"/>
    <n v="40"/>
    <n v="55.317919075144509"/>
    <n v="3622"/>
    <n v="3699.85"/>
    <n v="3673.9"/>
    <n v="3614"/>
    <n v="0.11"/>
    <n v="0.15414258188824662"/>
    <n v="320"/>
    <n v="442.54335260115607"/>
  </r>
  <r>
    <x v="4"/>
    <s v="long"/>
    <n v="45.1"/>
    <n v="2"/>
    <n v="18226"/>
    <n v="202"/>
    <n v="404.12416851441242"/>
    <n v="1445"/>
    <n v="1354.8"/>
    <n v="1399.9"/>
    <n v="1425.5"/>
    <n v="-0.22"/>
    <n v="-0.43237250554323725"/>
    <n v="-3939"/>
    <n v="-7880.4212860310417"/>
  </r>
  <r>
    <x v="9"/>
    <s v="short"/>
    <n v="0.36349999999999999"/>
    <n v="3"/>
    <n v="2865"/>
    <n v="2627"/>
    <n v="7881.7056396148555"/>
    <n v="16.95"/>
    <n v="18.04"/>
    <n v="17.313499999999998"/>
    <n v="17.61"/>
    <n v="-0.61"/>
    <n v="-1.8156808803301241"/>
    <n v="-1740.12"/>
    <n v="-5201.9257221458056"/>
  </r>
  <r>
    <x v="9"/>
    <s v="long"/>
    <n v="0.34460000000000002"/>
    <n v="1.5"/>
    <n v="2856"/>
    <n v="5525"/>
    <n v="8287.8699941961695"/>
    <n v="9.35"/>
    <n v="8.83"/>
    <n v="9.0053999999999998"/>
    <n v="10"/>
    <n v="1.26"/>
    <n v="1.8862449216482888"/>
    <n v="3591.25"/>
    <n v="5387.1154962275132"/>
  </r>
  <r>
    <x v="6"/>
    <s v="long"/>
    <n v="7.84"/>
    <n v="2"/>
    <n v="258284"/>
    <n v="16472"/>
    <n v="32944.387755102041"/>
    <n v="287.7"/>
    <n v="272.02"/>
    <n v="279.86"/>
    <n v="282.89999999999998"/>
    <n v="-0.31"/>
    <n v="-0.61224489795918513"/>
    <n v="-79065.600000000006"/>
    <n v="-158133.06122449017"/>
  </r>
  <r>
    <x v="5"/>
    <s v="short"/>
    <n v="6.87"/>
    <n v="2"/>
    <n v="2871"/>
    <n v="209"/>
    <n v="417.90393013100436"/>
    <n v="206.5"/>
    <n v="220.24"/>
    <n v="213.37"/>
    <n v="205.8"/>
    <n v="0.05"/>
    <n v="0.10189228529839718"/>
    <n v="146.30000000000001"/>
    <n v="292.53275109169829"/>
  </r>
  <r>
    <x v="8"/>
    <s v="long"/>
    <n v="6.04"/>
    <n v="2"/>
    <n v="3100"/>
    <n v="257"/>
    <n v="513.24503311258275"/>
    <n v="313.10000000000002"/>
    <n v="301.02"/>
    <n v="307.06"/>
    <n v="312"/>
    <n v="-0.09"/>
    <n v="-0.18211920529801701"/>
    <n v="-282.7"/>
    <n v="-564.5695364238527"/>
  </r>
  <r>
    <x v="10"/>
    <s v="long"/>
    <n v="0.84099999999999997"/>
    <n v="2"/>
    <n v="2856"/>
    <n v="1698"/>
    <n v="3395.9571938168847"/>
    <n v="33.799999999999997"/>
    <n v="32.119999999999997"/>
    <n v="32.958999999999996"/>
    <n v="33.67"/>
    <n v="-0.08"/>
    <n v="-0.15457788347205167"/>
    <n v="-220.74"/>
    <n v="-441.47443519617957"/>
  </r>
  <r>
    <x v="8"/>
    <s v="short"/>
    <n v="20.239999999999998"/>
    <n v="2"/>
    <n v="3106"/>
    <n v="77"/>
    <n v="153.45849802371544"/>
    <n v="998.2"/>
    <n v="1038.68"/>
    <n v="1018.44"/>
    <n v="1015"/>
    <n v="-0.42"/>
    <n v="-0.83003952569169737"/>
    <n v="-1293.5999999999999"/>
    <n v="-2578.1027667984122"/>
  </r>
  <r>
    <x v="8"/>
    <s v="long"/>
    <n v="3.7549999999999999"/>
    <n v="2"/>
    <n v="3100"/>
    <n v="413"/>
    <n v="825.56591211717716"/>
    <n v="112.25"/>
    <n v="104.74"/>
    <n v="108.495"/>
    <n v="114.36"/>
    <n v="0.28000000000000003"/>
    <n v="0.56191744340878824"/>
    <n v="871.55"/>
    <n v="1741.9440745672434"/>
  </r>
  <r>
    <x v="6"/>
    <s v="long"/>
    <n v="30.35"/>
    <n v="2"/>
    <n v="258284"/>
    <n v="4255"/>
    <n v="8510.1812191103782"/>
    <n v="826"/>
    <n v="765.3"/>
    <n v="795.65"/>
    <n v="785"/>
    <n v="-0.68"/>
    <n v="-1.3509060955518943"/>
    <n v="-174455"/>
    <n v="-348917.42998352548"/>
  </r>
  <r>
    <x v="11"/>
    <s v="long"/>
    <n v="2.8919999999999999"/>
    <n v="2"/>
    <n v="2865"/>
    <n v="495"/>
    <n v="990.66390041493776"/>
    <n v="101.5"/>
    <n v="95.72"/>
    <n v="98.608000000000004"/>
    <n v="97.09"/>
    <n v="-0.76"/>
    <n v="-1.5248962655601648"/>
    <n v="-2185.4299999999998"/>
    <n v="-4368.8278008298721"/>
  </r>
  <r>
    <x v="6"/>
    <s v="long"/>
    <n v="224.4"/>
    <n v="2"/>
    <n v="255960"/>
    <n v="570"/>
    <n v="1140.6417112299464"/>
    <n v="5402"/>
    <n v="4953.2"/>
    <n v="5177.6000000000004"/>
    <n v="4836"/>
    <n v="-1.26"/>
    <n v="-2.5222816399286985"/>
    <n v="-322620"/>
    <n v="-645603.20855614962"/>
  </r>
  <r>
    <x v="10"/>
    <s v="long"/>
    <n v="0.317"/>
    <n v="2"/>
    <n v="2879"/>
    <n v="4541"/>
    <n v="9082.0189274447948"/>
    <n v="18.16"/>
    <n v="17.52"/>
    <n v="17.843"/>
    <n v="18.41"/>
    <n v="0.4"/>
    <n v="0.78864353312302837"/>
    <n v="1157.95"/>
    <n v="2270.5047318611987"/>
  </r>
  <r>
    <x v="5"/>
    <s v="long"/>
    <n v="1.617"/>
    <n v="2"/>
    <n v="2865"/>
    <n v="886"/>
    <n v="1771.7996289424862"/>
    <n v="68.03"/>
    <n v="64.8"/>
    <n v="66.412999999999997"/>
    <n v="67.290000000000006"/>
    <n v="-0.23"/>
    <n v="-0.45763760049474023"/>
    <n v="-655.64"/>
    <n v="-1311.1317254174307"/>
  </r>
  <r>
    <x v="6"/>
    <s v="long"/>
    <n v="11.65"/>
    <n v="2"/>
    <n v="256485"/>
    <n v="11008"/>
    <n v="22015.879828326179"/>
    <n v="370"/>
    <n v="346.7"/>
    <n v="358.35"/>
    <n v="338.2"/>
    <n v="-1.36"/>
    <n v="-2.7296137339055799"/>
    <n v="-350054.40000000002"/>
    <n v="-700104.97854077269"/>
  </r>
  <r>
    <x v="8"/>
    <s v="long"/>
    <n v="5.26"/>
    <n v="3"/>
    <n v="3107"/>
    <n v="197"/>
    <n v="590.68441064638785"/>
    <n v="191.6"/>
    <n v="175.82"/>
    <n v="186.34"/>
    <n v="196.6"/>
    <n v="0.32"/>
    <n v="0.95057034220532322"/>
    <n v="985"/>
    <n v="2953.4220532319391"/>
  </r>
  <r>
    <x v="6"/>
    <s v="long"/>
    <n v="89.6"/>
    <n v="2"/>
    <n v="256485"/>
    <n v="1431"/>
    <n v="2862.5558035714289"/>
    <n v="3578"/>
    <n v="3398.8"/>
    <n v="3488.4"/>
    <n v="3570"/>
    <n v="-0.04"/>
    <n v="-8.9285714285714302E-2"/>
    <n v="-11448"/>
    <n v="-22900.446428571431"/>
  </r>
  <r>
    <x v="5"/>
    <s v="long"/>
    <n v="0.91900000000000004"/>
    <n v="2"/>
    <n v="2865"/>
    <n v="1159"/>
    <n v="3117.5190424374318"/>
    <n v="42.05"/>
    <n v="40.21"/>
    <n v="41.131"/>
    <n v="42.7"/>
    <n v="0.26"/>
    <n v="0.70729053318825419"/>
    <n v="753.35"/>
    <n v="2026.3873775843483"/>
  </r>
  <r>
    <x v="5"/>
    <s v="long"/>
    <n v="1.345"/>
    <n v="2"/>
    <n v="2865"/>
    <n v="1065"/>
    <n v="2130.1115241635689"/>
    <n v="32.19"/>
    <n v="29.5"/>
    <n v="30.844999999999999"/>
    <n v="30.63"/>
    <n v="-0.57999999999999996"/>
    <n v="-1.1598513011152407"/>
    <n v="-1661.4"/>
    <n v="-3322.9739776951646"/>
  </r>
  <r>
    <x v="9"/>
    <s v="long"/>
    <n v="1.0369999999999999"/>
    <n v="2"/>
    <n v="2865"/>
    <n v="1381"/>
    <n v="2762.7772420443589"/>
    <n v="31.39"/>
    <n v="29.32"/>
    <n v="30.353000000000002"/>
    <n v="30.92"/>
    <n v="-0.23"/>
    <n v="-0.45323047251687448"/>
    <n v="-649.07000000000005"/>
    <n v="-1298.5053037608454"/>
  </r>
  <r>
    <x v="8"/>
    <s v="long"/>
    <n v="9.4600000000000009"/>
    <n v="3"/>
    <n v="3107"/>
    <n v="109"/>
    <n v="328.43551797040163"/>
    <n v="600"/>
    <n v="571.62"/>
    <n v="590.54"/>
    <n v="559.20000000000005"/>
    <n v="-1.43"/>
    <n v="-4.3128964059196564"/>
    <n v="-4447.2"/>
    <n v="-13400.169133192372"/>
  </r>
  <r>
    <x v="5"/>
    <s v="long"/>
    <n v="0.87150000000000005"/>
    <n v="2"/>
    <n v="2856"/>
    <n v="1639"/>
    <n v="3277.1084337349394"/>
    <n v="33.18"/>
    <n v="31.44"/>
    <n v="32.308500000000002"/>
    <n v="33.67"/>
    <n v="0.28000000000000003"/>
    <n v="0.56224899598393796"/>
    <n v="803.11"/>
    <n v="1605.7831325301267"/>
  </r>
  <r>
    <x v="12"/>
    <s v="long"/>
    <n v="0.307"/>
    <n v="2"/>
    <n v="2865"/>
    <n v="4666"/>
    <n v="9332.2475570032566"/>
    <n v="15"/>
    <n v="14.39"/>
    <n v="14.693"/>
    <n v="14.82"/>
    <n v="-0.28999999999999998"/>
    <n v="-0.58631921824104138"/>
    <n v="-839.88"/>
    <n v="-1679.8045602605835"/>
  </r>
  <r>
    <x v="13"/>
    <s v="long"/>
    <n v="9.2799999999999994"/>
    <n v="3"/>
    <n v="29813"/>
    <n v="1071"/>
    <n v="3212.6077586206898"/>
    <n v="117.6"/>
    <n v="89.76"/>
    <n v="108.32"/>
    <n v="117"/>
    <n v="-0.02"/>
    <n v="-6.4655172413792497E-2"/>
    <n v="-642.6"/>
    <n v="-1927.5646551723955"/>
  </r>
  <r>
    <x v="7"/>
    <s v="long"/>
    <n v="3.4660000000000002"/>
    <n v="2"/>
    <n v="29014"/>
    <n v="4186"/>
    <n v="8371.0328909405653"/>
    <n v="105.6"/>
    <n v="98.67"/>
    <n v="102.134"/>
    <n v="102.65"/>
    <n v="-0.43"/>
    <n v="-0.85112521638776362"/>
    <n v="-12348.7"/>
    <n v="-24694.547028274574"/>
  </r>
  <r>
    <x v="4"/>
    <s v="short"/>
    <n v="55"/>
    <n v="2"/>
    <n v="21315"/>
    <n v="129"/>
    <n v="387.54545454545456"/>
    <n v="1165"/>
    <n v="1275"/>
    <n v="1220"/>
    <n v="1171.5"/>
    <n v="-0.04"/>
    <n v="-0.11818181818181818"/>
    <n v="-838.5"/>
    <n v="-2519.0454545454545"/>
  </r>
  <r>
    <x v="6"/>
    <s v="short"/>
    <n v="14.72"/>
    <n v="2"/>
    <n v="255885"/>
    <n v="9000"/>
    <n v="17383.491847826088"/>
    <n v="438.12"/>
    <n v="467.56"/>
    <n v="452.84000000000003"/>
    <n v="445.8"/>
    <n v="-0.27"/>
    <n v="-0.52173913043478304"/>
    <n v="-69120"/>
    <n v="-133505.21739130447"/>
  </r>
  <r>
    <x v="5"/>
    <s v="short"/>
    <n v="0.33250000000000002"/>
    <n v="2"/>
    <n v="2865"/>
    <n v="4308"/>
    <n v="8616.541353383458"/>
    <n v="13.47"/>
    <n v="14.14"/>
    <n v="13.8025"/>
    <n v="13.39"/>
    <n v="0.12"/>
    <n v="0.24060150375939868"/>
    <n v="344.64"/>
    <n v="689.32330827067722"/>
  </r>
  <r>
    <x v="5"/>
    <s v="long"/>
    <n v="6.82"/>
    <n v="2"/>
    <n v="2871"/>
    <n v="211"/>
    <n v="420.96774193548384"/>
    <n v="155.4"/>
    <n v="141.76"/>
    <n v="148.58000000000001"/>
    <n v="154.6"/>
    <n v="-0.06"/>
    <n v="-0.11730205278592541"/>
    <n v="-168.8"/>
    <n v="-336.77419354839185"/>
  </r>
  <r>
    <x v="8"/>
    <s v="long"/>
    <n v="3.18"/>
    <n v="3"/>
    <n v="3107"/>
    <n v="326"/>
    <n v="977.04402515723268"/>
    <n v="105.8"/>
    <n v="96.26"/>
    <n v="102.61999999999999"/>
    <n v="103"/>
    <n v="-0.28999999999999998"/>
    <n v="-0.88050314465408708"/>
    <n v="-912.8"/>
    <n v="-2735.7232704402486"/>
  </r>
  <r>
    <x v="6"/>
    <s v="short"/>
    <n v="5.7"/>
    <n v="3"/>
    <n v="256485"/>
    <n v="14999"/>
    <n v="44997.368421052633"/>
    <n v="242"/>
    <n v="259.10000000000002"/>
    <n v="247.7"/>
    <n v="241.6"/>
    <n v="0.02"/>
    <n v="7.0175438596492223E-2"/>
    <n v="5999.6"/>
    <n v="17998.947368421308"/>
  </r>
  <r>
    <x v="10"/>
    <s v="long"/>
    <n v="0.63600000000000001"/>
    <n v="2"/>
    <n v="2879"/>
    <n v="2304"/>
    <n v="4526.7295597484272"/>
    <n v="14.52"/>
    <n v="13.25"/>
    <n v="13.884"/>
    <n v="14.54"/>
    <n v="0.02"/>
    <n v="3.1446540880502472E-2"/>
    <n v="46.08"/>
    <n v="90.534591194966609"/>
  </r>
  <r>
    <x v="4"/>
    <s v="short"/>
    <n v="58.3"/>
    <n v="2"/>
    <n v="21315"/>
    <n v="183"/>
    <n v="365.60891938250433"/>
    <n v="1408"/>
    <n v="1524.6"/>
    <n v="1466.3"/>
    <n v="1363"/>
    <n v="0.39"/>
    <n v="0.77186963979416823"/>
    <n v="8235"/>
    <n v="16452.401372212695"/>
  </r>
  <r>
    <x v="5"/>
    <s v="short"/>
    <n v="0.51100000000000001"/>
    <n v="3"/>
    <n v="2898"/>
    <n v="1890"/>
    <n v="5671.232876712329"/>
    <n v="19.3"/>
    <n v="20.83"/>
    <n v="19.811"/>
    <n v="20.52"/>
    <n v="-0.8"/>
    <n v="-2.3874755381604675"/>
    <n v="-2309.58"/>
    <n v="-6918.9041095890352"/>
  </r>
  <r>
    <x v="9"/>
    <s v="long"/>
    <n v="0.29149999999999998"/>
    <n v="2"/>
    <n v="2898"/>
    <n v="4971"/>
    <n v="9941.6809605488852"/>
    <n v="5.33"/>
    <n v="4.75"/>
    <n v="5.0385"/>
    <n v="4.93"/>
    <n v="-0.69"/>
    <n v="-1.3722126929674112"/>
    <n v="-1988.4"/>
    <n v="-3976.6723842195574"/>
  </r>
  <r>
    <x v="9"/>
    <s v="long"/>
    <n v="0.88839999999999997"/>
    <n v="2"/>
    <n v="2898"/>
    <n v="1631"/>
    <n v="3262.0441242683478"/>
    <n v="8.7200000000000006"/>
    <n v="6.94"/>
    <n v="7.8316000000000008"/>
    <n v="12.08"/>
    <n v="1.89"/>
    <n v="3.7820801440792429"/>
    <n v="5486.85"/>
    <n v="10960.468257541646"/>
  </r>
  <r>
    <x v="6"/>
    <s v="long"/>
    <n v="74"/>
    <n v="2"/>
    <n v="257683"/>
    <n v="1741"/>
    <n v="3482.2027027027025"/>
    <n v="2789"/>
    <n v="2641"/>
    <n v="2715"/>
    <n v="2679"/>
    <n v="-0.74"/>
    <n v="-1.4864864864864864"/>
    <n v="-191510"/>
    <n v="-383042.29729729728"/>
  </r>
  <r>
    <x v="8"/>
    <s v="long"/>
    <n v="2.6"/>
    <n v="1.5"/>
    <n v="2900"/>
    <n v="590"/>
    <n v="1115.3846153846152"/>
    <n v="96.56"/>
    <n v="92.66"/>
    <n v="93.960000000000008"/>
    <n v="92.45"/>
    <n v="-0.84"/>
    <n v="-1.5807692307692303"/>
    <n v="-2423.7800000000002"/>
    <n v="-4584.2307692307677"/>
  </r>
  <r>
    <x v="7"/>
    <s v="long"/>
    <n v="1.85"/>
    <n v="3"/>
    <n v="29413"/>
    <n v="5300"/>
    <n v="15898.918918918918"/>
    <n v="68.650000000000006"/>
    <n v="63.1"/>
    <n v="66.800000000000011"/>
    <n v="68.05"/>
    <n v="-0.11"/>
    <n v="-0.32432432432432889"/>
    <n v="-3180"/>
    <n v="-9539.3513513514863"/>
  </r>
  <r>
    <x v="4"/>
    <s v="short"/>
    <n v="55"/>
    <n v="6"/>
    <n v="21315"/>
    <n v="65"/>
    <n v="387.54545454545456"/>
    <n v="1165"/>
    <n v="1495"/>
    <n v="1220"/>
    <n v="1193.5"/>
    <n v="-0.09"/>
    <n v="-0.5181818181818183"/>
    <n v="-1852.5"/>
    <n v="-11045.045454545456"/>
  </r>
  <r>
    <x v="8"/>
    <s v="long"/>
    <n v="20.75"/>
    <n v="2"/>
    <n v="3100"/>
    <n v="75"/>
    <n v="149.39759036144579"/>
    <n v="1035"/>
    <n v="993.5"/>
    <n v="1014.25"/>
    <n v="1050"/>
    <n v="0.36"/>
    <n v="0.72289156626506024"/>
    <n v="1125"/>
    <n v="2240.9638554216867"/>
  </r>
  <r>
    <x v="9"/>
    <s v="short"/>
    <n v="1.3580000000000001"/>
    <n v="2"/>
    <n v="2881"/>
    <n v="1061"/>
    <n v="2121.5022091310748"/>
    <n v="35.35"/>
    <n v="38.07"/>
    <n v="36.707999999999998"/>
    <n v="34.18"/>
    <n v="0.43"/>
    <n v="0.86156111929307921"/>
    <n v="1246.67"/>
    <n v="2482.1575846833612"/>
  </r>
  <r>
    <x v="8"/>
    <s v="short"/>
    <n v="2.278"/>
    <n v="2"/>
    <n v="3107"/>
    <n v="682"/>
    <n v="1363.9157155399473"/>
    <n v="86.04"/>
    <n v="90.6"/>
    <n v="88.318000000000012"/>
    <n v="85.6"/>
    <n v="0.1"/>
    <n v="0.19315188762072516"/>
    <n v="300.08"/>
    <n v="600.12291483759304"/>
  </r>
  <r>
    <x v="10"/>
    <s v="long"/>
    <n v="3.1800000000000002E-2"/>
    <n v="1.25"/>
    <n v="2887"/>
    <n v="72625"/>
    <n v="90786.163522012575"/>
    <n v="1.39"/>
    <n v="1.35"/>
    <n v="1.3581999999999999"/>
    <n v="1.38"/>
    <n v="-0.21"/>
    <n v="-0.31446540880503171"/>
    <n v="-617.30999999999995"/>
    <n v="-907.86163522012657"/>
  </r>
  <r>
    <x v="5"/>
    <s v="long"/>
    <n v="0.92800000000000005"/>
    <n v="1"/>
    <n v="2882"/>
    <n v="3106"/>
    <n v="3105.6034482758619"/>
    <n v="27.5"/>
    <n v="26.57"/>
    <n v="26.571999999999999"/>
    <n v="27.77"/>
    <n v="0.28999999999999998"/>
    <n v="0.29094827586206851"/>
    <n v="838.62"/>
    <n v="838.51293103448143"/>
  </r>
  <r>
    <x v="5"/>
    <s v="long"/>
    <n v="0.91900000000000004"/>
    <n v="6"/>
    <n v="2865"/>
    <n v="400"/>
    <n v="3117.5190424374318"/>
    <n v="42.05"/>
    <n v="36.54"/>
    <n v="41.131"/>
    <n v="43.15"/>
    <n v="0.15"/>
    <n v="1.1969532100108828"/>
    <n v="440"/>
    <n v="3429.2709466811793"/>
  </r>
  <r>
    <x v="8"/>
    <s v="long"/>
    <n v="30.2"/>
    <n v="3"/>
    <n v="3121"/>
    <n v="34"/>
    <n v="103.34437086092716"/>
    <n v="1554"/>
    <n v="1463.4"/>
    <n v="1523.8"/>
    <n v="1576"/>
    <n v="0.24"/>
    <n v="0.72847682119205304"/>
    <n v="748"/>
    <n v="2273.5761589403974"/>
  </r>
  <r>
    <x v="14"/>
    <s v="short"/>
    <n v="0.255"/>
    <n v="3"/>
    <n v="2887"/>
    <n v="3774"/>
    <n v="11321.568627450981"/>
    <n v="10.32"/>
    <n v="11.09"/>
    <n v="10.575000000000001"/>
    <n v="9.66"/>
    <n v="0.86"/>
    <n v="2.5882352941176476"/>
    <n v="2490.84"/>
    <n v="7472.2352941176487"/>
  </r>
  <r>
    <x v="6"/>
    <s v="long"/>
    <n v="187.6"/>
    <n v="3"/>
    <n v="257683"/>
    <n v="458"/>
    <n v="1373.5767590618336"/>
    <n v="6024"/>
    <n v="5461.2"/>
    <n v="5836.4"/>
    <n v="5924"/>
    <n v="-0.18"/>
    <n v="-0.53304904051172708"/>
    <n v="-45800"/>
    <n v="-137357.67590618337"/>
  </r>
  <r>
    <x v="5"/>
    <s v="short"/>
    <n v="0.91700000000000004"/>
    <n v="2"/>
    <n v="2898"/>
    <n v="1580"/>
    <n v="3160.3053435114502"/>
    <n v="21.06"/>
    <n v="22.89"/>
    <n v="21.977"/>
    <n v="23.1"/>
    <n v="-1.1100000000000001"/>
    <n v="-2.2246455834242123"/>
    <n v="-3223.2"/>
    <n v="-6447.022900763367"/>
  </r>
  <r>
    <x v="5"/>
    <s v="long"/>
    <n v="1.59"/>
    <n v="2"/>
    <n v="2882"/>
    <n v="906"/>
    <n v="1812.5786163522012"/>
    <n v="67.3"/>
    <n v="64.12"/>
    <n v="65.709999999999994"/>
    <n v="66.28"/>
    <n v="-0.32"/>
    <n v="-0.64150943396226168"/>
    <n v="-924.12"/>
    <n v="-1848.8301886792381"/>
  </r>
  <r>
    <x v="5"/>
    <s v="long"/>
    <n v="1.458"/>
    <n v="2"/>
    <n v="2448"/>
    <n v="839"/>
    <n v="1679.0123456790125"/>
    <n v="46.5"/>
    <n v="43.58"/>
    <n v="45.042000000000002"/>
    <n v="53.34"/>
    <n v="2.34"/>
    <n v="4.6913580246913602"/>
    <n v="5738.76"/>
    <n v="11484.444444444451"/>
  </r>
  <r>
    <x v="5"/>
    <s v="long"/>
    <n v="0.44340000000000002"/>
    <n v="2"/>
    <n v="2882"/>
    <n v="3250"/>
    <n v="6499.7744700045105"/>
    <n v="12.5"/>
    <n v="11.61"/>
    <n v="12.0566"/>
    <n v="12.88"/>
    <n v="0.43"/>
    <n v="0.85701398285972208"/>
    <n v="1241.5"/>
    <n v="2469.9142986017191"/>
  </r>
  <r>
    <x v="8"/>
    <s v="long"/>
    <n v="4.1580000000000004"/>
    <n v="2"/>
    <n v="3107"/>
    <n v="374"/>
    <n v="747.23424723424716"/>
    <n v="92.47"/>
    <n v="84.15"/>
    <n v="88.311999999999998"/>
    <n v="91.94"/>
    <n v="-0.06"/>
    <n v="-0.12746512746512773"/>
    <n v="-197.51"/>
    <n v="-396.03415103415182"/>
  </r>
  <r>
    <x v="9"/>
    <s v="long"/>
    <n v="11.15"/>
    <n v="1.5"/>
    <n v="2882"/>
    <n v="172"/>
    <n v="258.47533632286996"/>
    <n v="492.54"/>
    <n v="475.82"/>
    <n v="481.39000000000004"/>
    <n v="511.5"/>
    <n v="1.1299999999999999"/>
    <n v="1.7004484304932717"/>
    <n v="3261.12"/>
    <n v="4900.6923766816089"/>
  </r>
  <r>
    <x v="5"/>
    <s v="short"/>
    <n v="0.39450000000000002"/>
    <n v="2"/>
    <n v="2882"/>
    <n v="3653"/>
    <n v="7305.4499366286436"/>
    <n v="13.39"/>
    <n v="14.18"/>
    <n v="13.784500000000001"/>
    <n v="14.27"/>
    <n v="-1.1100000000000001"/>
    <n v="-2.230671736375156"/>
    <n v="-3194.18"/>
    <n v="-6428.7959442331994"/>
  </r>
  <r>
    <x v="5"/>
    <s v="long"/>
    <n v="9.1199999999999992"/>
    <n v="1.3"/>
    <n v="2887"/>
    <n v="243"/>
    <n v="316.55701754385967"/>
    <n v="186"/>
    <n v="174.14"/>
    <n v="176.88"/>
    <n v="196.4"/>
    <n v="0.88"/>
    <n v="1.1403508771929831"/>
    <n v="2527.1999999999998"/>
    <n v="3292.1929824561425"/>
  </r>
  <r>
    <x v="6"/>
    <s v="long"/>
    <n v="15.42"/>
    <n v="2"/>
    <n v="257683"/>
    <n v="8355"/>
    <n v="16710.959792477301"/>
    <n v="603.66"/>
    <n v="572.82000000000005"/>
    <n v="588.24"/>
    <n v="607"/>
    <n v="0.11"/>
    <n v="0.21660181582360777"/>
    <n v="27905.7"/>
    <n v="55814.605706874718"/>
  </r>
  <r>
    <x v="15"/>
    <s v="short"/>
    <n v="1.8120000000000001"/>
    <n v="1"/>
    <n v="2887"/>
    <n v="1593"/>
    <n v="1593.2671081677704"/>
    <n v="25.68"/>
    <n v="27.49"/>
    <n v="27.492000000000001"/>
    <n v="26.3"/>
    <n v="-0.34"/>
    <n v="-0.34216335540838905"/>
    <n v="-987.66"/>
    <n v="-987.82560706401921"/>
  </r>
  <r>
    <x v="5"/>
    <s v="short"/>
    <n v="2.2000000000000002"/>
    <n v="2"/>
    <n v="2898"/>
    <n v="659"/>
    <n v="1317.2727272727273"/>
    <n v="98.58"/>
    <n v="102.98"/>
    <n v="100.78"/>
    <n v="101.15"/>
    <n v="-0.57999999999999996"/>
    <n v="-1.1681818181818215"/>
    <n v="-1693.63"/>
    <n v="-3385.3909090909187"/>
  </r>
  <r>
    <x v="13"/>
    <s v="long"/>
    <n v="2.0920000000000001"/>
    <n v="1"/>
    <n v="29636"/>
    <n v="14166"/>
    <n v="14166.347992351815"/>
    <n v="32.700000000000003"/>
    <n v="30.61"/>
    <n v="30.608000000000004"/>
    <n v="33.1"/>
    <n v="0.19"/>
    <n v="0.19120458891013314"/>
    <n v="5666.4"/>
    <n v="5666.5391969407056"/>
  </r>
  <r>
    <x v="5"/>
    <s v="short"/>
    <n v="1.89"/>
    <n v="4"/>
    <n v="2875"/>
    <n v="380"/>
    <n v="1521.1640211640213"/>
    <n v="39.200000000000003"/>
    <n v="46.76"/>
    <n v="41.09"/>
    <n v="36.42"/>
    <n v="0.37"/>
    <n v="1.4708994708994718"/>
    <n v="1058"/>
    <n v="4228.8359788359812"/>
  </r>
  <r>
    <x v="5"/>
    <s v="long"/>
    <n v="1.89"/>
    <n v="2"/>
    <n v="2880"/>
    <n v="1023"/>
    <n v="1523.8095238095239"/>
    <n v="34.92"/>
    <n v="31.14"/>
    <n v="33.03"/>
    <n v="35.020000000000003"/>
    <n v="0.04"/>
    <n v="5.2910052910053657E-2"/>
    <n v="102.3"/>
    <n v="152.38095238095454"/>
  </r>
  <r>
    <x v="5"/>
    <s v="short"/>
    <n v="0.67"/>
    <n v="2"/>
    <n v="2880"/>
    <n v="2149"/>
    <n v="4298.5074626865671"/>
    <n v="33.54"/>
    <n v="34.880000000000003"/>
    <n v="34.21"/>
    <n v="35.89"/>
    <n v="-1.75"/>
    <n v="-3.5074626865671665"/>
    <n v="-5050.1499999999996"/>
    <n v="-10101.492537313439"/>
  </r>
  <r>
    <x v="10"/>
    <s v="long"/>
    <n v="0.82299999999999995"/>
    <n v="2"/>
    <n v="2875"/>
    <n v="1794"/>
    <n v="3493.3171324422847"/>
    <n v="33.15"/>
    <n v="31.5"/>
    <n v="32.326999999999998"/>
    <n v="31.63"/>
    <n v="-0.95"/>
    <n v="-1.8469015795868771"/>
    <n v="-2733.34"/>
    <n v="-5309.8420413122712"/>
  </r>
  <r>
    <x v="11"/>
    <s v="short"/>
    <n v="3.8239999999999998"/>
    <n v="2"/>
    <n v="2880"/>
    <n v="377"/>
    <n v="753.13807531380758"/>
    <n v="67.489999999999995"/>
    <n v="75.13"/>
    <n v="71.313999999999993"/>
    <n v="69.680000000000007"/>
    <n v="-0.28999999999999998"/>
    <n v="-0.57269874476987759"/>
    <n v="-826.08"/>
    <n v="-1649.3723849372475"/>
  </r>
  <r>
    <x v="13"/>
    <s v="long"/>
    <n v="2.81"/>
    <n v="2"/>
    <n v="29636"/>
    <n v="5273"/>
    <n v="10546.61921708185"/>
    <n v="204"/>
    <n v="198.38"/>
    <n v="201.19"/>
    <n v="195.45"/>
    <n v="-1.52"/>
    <n v="-3.0427046263345234"/>
    <n v="-45058.84"/>
    <n v="-90173.594306049941"/>
  </r>
  <r>
    <x v="16"/>
    <s v="short"/>
    <n v="0.26600000000000001"/>
    <n v="2"/>
    <n v="2887"/>
    <n v="5427"/>
    <n v="10853.383458646616"/>
    <n v="4.4000000000000004"/>
    <n v="4.93"/>
    <n v="4.6660000000000004"/>
    <n v="4.74"/>
    <n v="-0.65"/>
    <n v="-1.2781954887218039"/>
    <n v="-1870.69"/>
    <n v="-3690.1503759398479"/>
  </r>
  <r>
    <x v="11"/>
    <s v="long"/>
    <n v="11.315"/>
    <n v="2"/>
    <n v="2898"/>
    <n v="128"/>
    <n v="256.12019443216968"/>
    <n v="432.5"/>
    <n v="409.87"/>
    <n v="421.185"/>
    <n v="439.45"/>
    <n v="0.31"/>
    <n v="0.61422889969067507"/>
    <n v="889.6"/>
    <n v="1780.0353513035764"/>
  </r>
  <r>
    <x v="9"/>
    <s v="short"/>
    <n v="0.29899999999999999"/>
    <n v="2"/>
    <n v="2880"/>
    <n v="4816"/>
    <n v="9632.1070234113722"/>
    <n v="5.53"/>
    <n v="6.13"/>
    <n v="5.8290000000000006"/>
    <n v="5.21"/>
    <n v="0.54"/>
    <n v="1.0702341137123756"/>
    <n v="1565.2"/>
    <n v="3082.2742474916417"/>
  </r>
  <r>
    <x v="5"/>
    <s v="long"/>
    <n v="1.89"/>
    <n v="2"/>
    <n v="2880"/>
    <n v="1000"/>
    <n v="1523.8095238095239"/>
    <n v="34.92"/>
    <n v="31.14"/>
    <n v="33.03"/>
    <n v="32.5"/>
    <n v="-0.84"/>
    <n v="-1.2804232804232814"/>
    <n v="-2420"/>
    <n v="-3687.6190476190504"/>
  </r>
  <r>
    <x v="5"/>
    <s v="short"/>
    <n v="9.9400000000000002E-2"/>
    <n v="2"/>
    <n v="2875"/>
    <n v="14464"/>
    <n v="28923.541247484907"/>
    <n v="1.2"/>
    <n v="1.4"/>
    <n v="1.2993999999999999"/>
    <n v="1.31"/>
    <n v="-0.55000000000000004"/>
    <n v="-1.106639839034206"/>
    <n v="-1576.58"/>
    <n v="-3181.5895372233426"/>
  </r>
  <r>
    <x v="8"/>
    <s v="long"/>
    <n v="104"/>
    <n v="1.5"/>
    <n v="3104"/>
    <n v="20"/>
    <n v="29.846153846153847"/>
    <n v="2820"/>
    <n v="2664"/>
    <n v="2716"/>
    <n v="2935"/>
    <n v="0.74"/>
    <n v="1.1057692307692308"/>
    <n v="2300"/>
    <n v="3432.3076923076924"/>
  </r>
  <r>
    <x v="8"/>
    <s v="long"/>
    <n v="6.4"/>
    <n v="2"/>
    <n v="3099"/>
    <n v="242"/>
    <n v="484.21875"/>
    <n v="198.26"/>
    <n v="185.46"/>
    <n v="191.85999999999999"/>
    <n v="228.4"/>
    <n v="2.35"/>
    <n v="4.7093750000000023"/>
    <n v="7293.37"/>
    <n v="14594.353125000007"/>
  </r>
  <r>
    <x v="9"/>
    <s v="long"/>
    <n v="11.1"/>
    <n v="2"/>
    <n v="2875"/>
    <n v="130"/>
    <n v="259.00900900900899"/>
    <n v="508"/>
    <n v="485.8"/>
    <n v="496.9"/>
    <n v="498.3"/>
    <n v="-0.44"/>
    <n v="-0.87387387387387283"/>
    <n v="-1261"/>
    <n v="-2512.3873873873845"/>
  </r>
  <r>
    <x v="14"/>
    <s v="short"/>
    <n v="0.255"/>
    <n v="3"/>
    <n v="2887"/>
    <n v="3773"/>
    <n v="11321.568627450981"/>
    <n v="10.32"/>
    <n v="11.09"/>
    <n v="10.575000000000001"/>
    <n v="9.3699999999999992"/>
    <n v="1.25"/>
    <n v="3.7254901960784359"/>
    <n v="3603.22"/>
    <n v="10755.490196078445"/>
  </r>
  <r>
    <x v="11"/>
    <s v="long"/>
    <n v="8.4400000000000003E-2"/>
    <n v="2"/>
    <n v="2887"/>
    <n v="17102"/>
    <n v="34206.161137440758"/>
    <n v="3.3"/>
    <n v="3.13"/>
    <n v="3.2155999999999998"/>
    <n v="3.41"/>
    <n v="0.62"/>
    <n v="1.3033175355450275"/>
    <n v="1795.71"/>
    <n v="3762.6777251184944"/>
  </r>
  <r>
    <x v="9"/>
    <s v="long"/>
    <n v="14.58"/>
    <n v="2"/>
    <n v="2880"/>
    <n v="99"/>
    <n v="197.53086419753086"/>
    <n v="873.31"/>
    <n v="844.15"/>
    <n v="858.7299999999999"/>
    <n v="842.6"/>
    <n v="-1.06"/>
    <n v="-2.1063100137174158"/>
    <n v="-3040.59"/>
    <n v="-6066.1728395061573"/>
  </r>
  <r>
    <x v="8"/>
    <s v="long"/>
    <n v="0.23949999999999999"/>
    <n v="2"/>
    <n v="3099"/>
    <n v="6469"/>
    <n v="12939.45720250522"/>
    <n v="13.28"/>
    <n v="12.8"/>
    <n v="13.0405"/>
    <n v="12.88"/>
    <n v="-0.85"/>
    <n v="-1.6701461377870508"/>
    <n v="-2619.94"/>
    <n v="-5175.7828810020701"/>
  </r>
  <r>
    <x v="5"/>
    <s v="long"/>
    <n v="9.23"/>
    <n v="1.5"/>
    <n v="2880"/>
    <n v="245"/>
    <n v="312.02600216684721"/>
    <n v="158.97999999999999"/>
    <n v="145.13999999999999"/>
    <n v="149.75"/>
    <n v="147.19999999999999"/>
    <n v="-1"/>
    <n v="-1.2762730227518959"/>
    <n v="-2886.1"/>
    <n v="-3675.6663055254603"/>
  </r>
  <r>
    <x v="6"/>
    <s v="long"/>
    <n v="284"/>
    <n v="2"/>
    <n v="217849"/>
    <n v="384"/>
    <n v="767.07394366197184"/>
    <n v="5046.91"/>
    <n v="4478.91"/>
    <n v="4762.91"/>
    <n v="5772"/>
    <n v="1.28"/>
    <n v="2.5531338028169017"/>
    <n v="278434.56"/>
    <n v="556197.64580985927"/>
  </r>
  <r>
    <x v="5"/>
    <s v="long"/>
    <n v="2.117"/>
    <n v="1"/>
    <n v="2492"/>
    <n v="1177"/>
    <n v="1177.1374586679262"/>
    <n v="60.59"/>
    <n v="58.47"/>
    <n v="58.473000000000006"/>
    <n v="67.22"/>
    <n v="3.13"/>
    <n v="3.1317902692489348"/>
    <n v="7803.51"/>
    <n v="7804.4213509683459"/>
  </r>
  <r>
    <x v="3"/>
    <s v="short"/>
    <n v="253.1"/>
    <n v="1"/>
    <n v="2887"/>
    <n v="25"/>
    <n v="11.406558672461477"/>
    <n v="13531"/>
    <n v="13784.1"/>
    <n v="13784.1"/>
    <n v="13998"/>
    <n v="-4.04"/>
    <n v="-1.8451205057289606"/>
    <n v="-11675"/>
    <n v="-5326.8629000395094"/>
  </r>
  <r>
    <x v="5"/>
    <s v="long"/>
    <n v="4.1399999999999997"/>
    <n v="2"/>
    <n v="2472"/>
    <n v="299"/>
    <n v="597.10144927536237"/>
    <n v="110.46"/>
    <n v="102.18"/>
    <n v="106.32"/>
    <n v="124.2"/>
    <n v="1.66"/>
    <n v="3.3188405797101477"/>
    <n v="4107.3599999999997"/>
    <n v="8204.1739130434853"/>
  </r>
  <r>
    <x v="5"/>
    <s v="short"/>
    <n v="0.32950000000000002"/>
    <n v="3"/>
    <n v="2479"/>
    <n v="2500"/>
    <n v="7523.5204855842185"/>
    <n v="10.73"/>
    <n v="11.718500000000001"/>
    <n v="11.0595"/>
    <n v="10.82"/>
    <n v="-0.09"/>
    <n v="-0.2731411229135049"/>
    <n v="-225.25"/>
    <n v="-677.11684370257865"/>
  </r>
  <r>
    <x v="9"/>
    <s v="long"/>
    <n v="0.40899999999999997"/>
    <n v="2"/>
    <n v="2474"/>
    <n v="3024"/>
    <n v="6048.8997555012229"/>
    <n v="14.04"/>
    <n v="13.22"/>
    <n v="13.630999999999998"/>
    <n v="15.56"/>
    <n v="1.86"/>
    <n v="3.7163814180929129"/>
    <n v="4596.4799999999996"/>
    <n v="9194.327628361867"/>
  </r>
  <r>
    <x v="5"/>
    <s v="long"/>
    <n v="0.82450000000000001"/>
    <n v="4"/>
    <n v="2880"/>
    <n v="874"/>
    <n v="3493.0260764099453"/>
    <n v="45.36"/>
    <n v="42.06"/>
    <n v="44.535499999999999"/>
    <n v="46.8"/>
    <n v="0.44"/>
    <n v="1.7465130382049701"/>
    <n v="1258.56"/>
    <n v="5029.9575500303135"/>
  </r>
  <r>
    <x v="5"/>
    <s v="long"/>
    <n v="2.133"/>
    <n v="1.5"/>
    <n v="2891"/>
    <n v="904"/>
    <n v="1355.3680262541022"/>
    <n v="56.89"/>
    <n v="53.69"/>
    <n v="54.756999999999998"/>
    <n v="67.22"/>
    <n v="3.23"/>
    <n v="4.8429442100328171"/>
    <n v="9338.32"/>
    <n v="14000.951711204874"/>
  </r>
  <r>
    <x v="5"/>
    <s v="long"/>
    <n v="1.98"/>
    <n v="3"/>
    <n v="2887"/>
    <n v="486"/>
    <n v="1458.0808080808081"/>
    <n v="130.18"/>
    <n v="124.24"/>
    <n v="128.20000000000002"/>
    <n v="132.47999999999999"/>
    <n v="0.39"/>
    <n v="1.1616161616161529"/>
    <n v="1120.1300000000001"/>
    <n v="3353.5858585858336"/>
  </r>
  <r>
    <x v="5"/>
    <s v="short"/>
    <n v="0.32950000000000002"/>
    <n v="3"/>
    <n v="2479"/>
    <n v="2515"/>
    <n v="7523.5204855842185"/>
    <n v="10.73"/>
    <n v="11.72"/>
    <n v="11.0595"/>
    <n v="11.42"/>
    <n v="-0.7"/>
    <n v="-2.0940819423368726"/>
    <n v="-1735.35"/>
    <n v="-5191.2291350531068"/>
  </r>
  <r>
    <x v="3"/>
    <s v="short"/>
    <n v="43.6"/>
    <n v="2"/>
    <n v="2476"/>
    <n v="40"/>
    <n v="56.788990825688074"/>
    <n v="3692"/>
    <n v="3779.2"/>
    <n v="3735.6"/>
    <n v="3701"/>
    <n v="-0.15"/>
    <n v="-0.20642201834862386"/>
    <n v="-360"/>
    <n v="-511.10091743119267"/>
  </r>
  <r>
    <x v="15"/>
    <s v="long"/>
    <n v="3.1"/>
    <n v="3"/>
    <n v="2476"/>
    <n v="266"/>
    <n v="798.70967741935476"/>
    <n v="130.69999999999999"/>
    <n v="121.4"/>
    <n v="127.6"/>
    <n v="142.80000000000001"/>
    <n v="1.3"/>
    <n v="3.9032258064516201"/>
    <n v="3218.6"/>
    <n v="9664.3870967742114"/>
  </r>
  <r>
    <x v="15"/>
    <s v="long"/>
    <n v="3.1"/>
    <n v="3"/>
    <n v="2476"/>
    <n v="266"/>
    <n v="798.70967741935476"/>
    <n v="139.91"/>
    <n v="130.61000000000001"/>
    <n v="136.81"/>
    <n v="142.80000000000001"/>
    <n v="0.31"/>
    <n v="0.93225806451613369"/>
    <n v="768.1"/>
    <n v="2308.2709677419471"/>
  </r>
  <r>
    <x v="14"/>
    <s v="short"/>
    <n v="0.85799999999999998"/>
    <n v="2"/>
    <n v="2468"/>
    <n v="1438"/>
    <n v="2876.4568764568767"/>
    <n v="47.14"/>
    <n v="48.86"/>
    <n v="47.997999999999998"/>
    <n v="46.84"/>
    <n v="0.17"/>
    <n v="0.34965034965034636"/>
    <n v="431.4"/>
    <n v="862.93706293705486"/>
  </r>
  <r>
    <x v="11"/>
    <s v="long"/>
    <n v="0.27900000000000003"/>
    <n v="3"/>
    <n v="2476"/>
    <n v="2958"/>
    <n v="8874.5519713261638"/>
    <n v="8.01"/>
    <n v="7.17"/>
    <n v="7.7309999999999999"/>
    <n v="8.3000000000000007"/>
    <n v="0.35"/>
    <n v="1.0394265232974942"/>
    <n v="857.82"/>
    <n v="2573.6200716845956"/>
  </r>
  <r>
    <x v="5"/>
    <s v="short"/>
    <n v="0.496"/>
    <n v="3"/>
    <n v="2468"/>
    <n v="1659"/>
    <n v="4975.8064516129034"/>
    <n v="14.14"/>
    <n v="15.63"/>
    <n v="14.636000000000001"/>
    <n v="13.82"/>
    <n v="0.22"/>
    <n v="0.64516129032258129"/>
    <n v="530.88"/>
    <n v="1592.2580645161306"/>
  </r>
  <r>
    <x v="9"/>
    <s v="short"/>
    <n v="3.3050000000000002"/>
    <n v="2"/>
    <n v="2060"/>
    <n v="312"/>
    <n v="623.29803328290461"/>
    <n v="138.05000000000001"/>
    <n v="144.66"/>
    <n v="141.35500000000002"/>
    <n v="137.5"/>
    <n v="0.08"/>
    <n v="0.16641452344932262"/>
    <n v="171.6"/>
    <n v="342.8139183056046"/>
  </r>
  <r>
    <x v="15"/>
    <s v="long"/>
    <n v="0.374"/>
    <n v="2"/>
    <n v="2487"/>
    <n v="3325"/>
    <n v="6649.7326203208559"/>
    <n v="22"/>
    <n v="21.25"/>
    <n v="21.626000000000001"/>
    <n v="20.7"/>
    <n v="-1.74"/>
    <n v="-3.4759358288770072"/>
    <n v="-4322.5"/>
    <n v="-8644.6524064171172"/>
  </r>
  <r>
    <x v="15"/>
    <s v="long"/>
    <n v="0.42799999999999999"/>
    <n v="2"/>
    <n v="2473"/>
    <n v="2889"/>
    <n v="5778.0373831775705"/>
    <n v="21.56"/>
    <n v="20.7"/>
    <n v="21.131999999999998"/>
    <n v="20.7"/>
    <n v="-1"/>
    <n v="-2.0093457943925221"/>
    <n v="-2479.92"/>
    <n v="-4969.112149532707"/>
  </r>
  <r>
    <x v="7"/>
    <s v="long"/>
    <n v="11.26"/>
    <n v="2"/>
    <n v="24993"/>
    <n v="1110"/>
    <n v="2219.6269982238009"/>
    <n v="254"/>
    <n v="231.48"/>
    <n v="242.74"/>
    <n v="230.8"/>
    <n v="-1.03"/>
    <n v="-2.0603907637655405"/>
    <n v="-25752"/>
    <n v="-51495.346358792158"/>
  </r>
  <r>
    <x v="5"/>
    <s v="long"/>
    <n v="0.96599999999999997"/>
    <n v="2"/>
    <n v="2060"/>
    <n v="1066"/>
    <n v="2132.5051759834369"/>
    <n v="32.590000000000003"/>
    <n v="30.66"/>
    <n v="31.624000000000002"/>
    <n v="30.48"/>
    <n v="-1.0900000000000001"/>
    <n v="-2.1842650103519698"/>
    <n v="-2249.2600000000002"/>
    <n v="-4499.5859213250578"/>
  </r>
  <r>
    <x v="9"/>
    <s v="long"/>
    <n v="0.96"/>
    <n v="2"/>
    <n v="2484"/>
    <n v="1294"/>
    <n v="2587.5"/>
    <n v="36.17"/>
    <n v="34.25"/>
    <n v="35.21"/>
    <n v="39.46"/>
    <n v="1.71"/>
    <n v="3.4270833333333326"/>
    <n v="4246.13"/>
    <n v="8512.8749999999982"/>
  </r>
  <r>
    <x v="11"/>
    <s v="long"/>
    <n v="0.71399999999999997"/>
    <n v="2"/>
    <n v="2471"/>
    <n v="1731"/>
    <n v="3460.7843137254904"/>
    <n v="19.16"/>
    <n v="17.73"/>
    <n v="18.446000000000002"/>
    <n v="20.2"/>
    <n v="0.73"/>
    <n v="1.4565826330532201"/>
    <n v="1795.05"/>
    <n v="3599.2156862745069"/>
  </r>
  <r>
    <x v="9"/>
    <s v="long"/>
    <n v="1.615"/>
    <n v="2"/>
    <n v="2487"/>
    <n v="770"/>
    <n v="1539.938080495356"/>
    <n v="71.05"/>
    <n v="67.819999999999993"/>
    <n v="69.435000000000002"/>
    <n v="62.65"/>
    <n v="-2.6"/>
    <n v="-5.201238390092878"/>
    <n v="-6468"/>
    <n v="-12935.479876160987"/>
  </r>
  <r>
    <x v="4"/>
    <s v="short"/>
    <n v="9.7799999999999994"/>
    <n v="3"/>
    <n v="18360"/>
    <n v="626"/>
    <n v="1877.3006134969326"/>
    <n v="248"/>
    <n v="277.33999999999997"/>
    <n v="257.77999999999997"/>
    <n v="244"/>
    <n v="0.14000000000000001"/>
    <n v="0.40899795501022496"/>
    <n v="2504"/>
    <n v="7509.2024539877302"/>
  </r>
  <r>
    <x v="15"/>
    <s v="long"/>
    <n v="0.29360000000000003"/>
    <n v="2"/>
    <n v="2487"/>
    <n v="4235"/>
    <n v="8470.7084468664834"/>
    <n v="9.5"/>
    <n v="8.91"/>
    <n v="9.2064000000000004"/>
    <n v="10.62"/>
    <n v="1.91"/>
    <n v="3.814713896457762"/>
    <n v="4743.2"/>
    <n v="9487.1934604904545"/>
  </r>
  <r>
    <x v="5"/>
    <s v="long"/>
    <n v="0.93500000000000005"/>
    <n v="2"/>
    <n v="2479"/>
    <n v="1325"/>
    <n v="2651.3368983957216"/>
    <n v="31.7"/>
    <n v="29.83"/>
    <n v="30.765000000000001"/>
    <n v="31.3"/>
    <n v="-0.21"/>
    <n v="-0.42780748663101448"/>
    <n v="-530"/>
    <n v="-1060.5347593582849"/>
  </r>
  <r>
    <x v="5"/>
    <s v="long"/>
    <n v="0.73299999999999998"/>
    <n v="2"/>
    <n v="2491"/>
    <n v="1699"/>
    <n v="3398.3628922237381"/>
    <n v="38.799999999999997"/>
    <n v="37.33"/>
    <n v="38.067"/>
    <n v="36.97"/>
    <n v="-1.25"/>
    <n v="-2.4965893587994517"/>
    <n v="-3109.17"/>
    <n v="-6219.0040927694345"/>
  </r>
  <r>
    <x v="5"/>
    <s v="short"/>
    <n v="5.96"/>
    <n v="3"/>
    <n v="2487"/>
    <n v="139"/>
    <n v="417.28187919463085"/>
    <n v="142.46"/>
    <n v="160.34"/>
    <n v="148.42000000000002"/>
    <n v="115.8"/>
    <n v="1.49"/>
    <n v="4.4731543624161088"/>
    <n v="3705.25"/>
    <n v="11124.734899328863"/>
  </r>
  <r>
    <x v="5"/>
    <s v="short"/>
    <n v="5.96"/>
    <n v="3"/>
    <n v="2479"/>
    <n v="139"/>
    <n v="415.93959731543623"/>
    <n v="126.9"/>
    <n v="144.78"/>
    <n v="132.86000000000001"/>
    <n v="115.8"/>
    <n v="0.62"/>
    <n v="1.8624161073825518"/>
    <n v="1542.9"/>
    <n v="4616.9295302013461"/>
  </r>
  <r>
    <x v="0"/>
    <s v="long"/>
    <n v="0.72"/>
    <n v="2"/>
    <n v="1200"/>
    <n v="831"/>
    <n v="1666.6666666666667"/>
    <n v="16.28"/>
    <n v="14.84"/>
    <n v="15.56"/>
    <n v="15.25"/>
    <n v="-0.71"/>
    <n v="-1.4305555555555571"/>
    <n v="-855.93"/>
    <n v="-1716.6666666666686"/>
  </r>
  <r>
    <x v="0"/>
    <s v="long"/>
    <n v="0.72"/>
    <n v="3"/>
    <n v="1200"/>
    <n v="554"/>
    <n v="1666.6666666666667"/>
    <n v="16.3"/>
    <n v="14.14"/>
    <n v="15.58"/>
    <n v="14.08"/>
    <n v="-1.02"/>
    <n v="-3.0833333333333344"/>
    <n v="-1229.8800000000001"/>
    <n v="-3700.0000000000014"/>
  </r>
  <r>
    <x v="0"/>
    <s v="short"/>
    <n v="0.3"/>
    <n v="2"/>
    <n v="1200"/>
    <n v="1337"/>
    <n v="4000"/>
    <n v="13.43"/>
    <n v="14.03"/>
    <n v="13.73"/>
    <n v="16.010000000000002"/>
    <n v="-2.87"/>
    <n v="-8.6000000000000068"/>
    <n v="-3449.46"/>
    <n v="-10320.000000000007"/>
  </r>
  <r>
    <x v="0"/>
    <s v="long"/>
    <n v="0.26"/>
    <n v="2"/>
    <n v="800"/>
    <n v="1337"/>
    <n v="3076.9230769230767"/>
    <n v="13.15"/>
    <n v="12.64"/>
    <n v="12.89"/>
    <n v="13.06"/>
    <n v="-0.16"/>
    <n v="-0.34615384615384559"/>
    <n v="-124.47"/>
    <n v="-276.92307692307645"/>
  </r>
  <r>
    <x v="0"/>
    <s v="short"/>
    <n v="0.25"/>
    <n v="2"/>
    <n v="800"/>
    <n v="1285"/>
    <n v="3200"/>
    <n v="8.66"/>
    <n v="9.16"/>
    <n v="8.91"/>
    <n v="8.5"/>
    <n v="0.26"/>
    <n v="0.64000000000000057"/>
    <n v="209.46"/>
    <n v="512.00000000000045"/>
  </r>
  <r>
    <x v="0"/>
    <s v="long"/>
    <n v="0.62"/>
    <n v="2"/>
    <n v="800"/>
    <n v="1105"/>
    <n v="1290.3225806451612"/>
    <n v="9.74"/>
    <n v="8.49"/>
    <n v="9.120000000000001"/>
    <n v="8.59"/>
    <n v="-1.59"/>
    <n v="-1.8548387096774197"/>
    <n v="-1271.74"/>
    <n v="-1483.8709677419358"/>
  </r>
  <r>
    <x v="0"/>
    <s v="long"/>
    <n v="0.15"/>
    <n v="2"/>
    <n v="800"/>
    <n v="2678"/>
    <n v="5333.3333333333339"/>
    <n v="3.71"/>
    <n v="3.42"/>
    <n v="3.56"/>
    <n v="3.41"/>
    <n v="-1.02"/>
    <n v="-1.9999999999999991"/>
    <n v="-815.72"/>
    <n v="-1599.9999999999993"/>
  </r>
  <r>
    <x v="0"/>
    <s v="long"/>
    <n v="0.15"/>
    <n v="2"/>
    <n v="800"/>
    <n v="2678"/>
    <n v="5333.3333333333339"/>
    <n v="3.77"/>
    <n v="3.48"/>
    <n v="3.62"/>
    <n v="3.4"/>
    <n v="-1.25"/>
    <n v="-2.4666666666666677"/>
    <n v="-1003.71"/>
    <n v="-1973.3333333333342"/>
  </r>
  <r>
    <x v="0"/>
    <s v="short"/>
    <n v="0.08"/>
    <n v="2"/>
    <n v="1200"/>
    <n v="7317"/>
    <n v="15000"/>
    <n v="2.33"/>
    <n v="2.4900000000000002"/>
    <n v="2.41"/>
    <n v="2.2400000000000002"/>
    <n v="0.55000000000000004"/>
    <n v="1.1249999999999982"/>
    <n v="664.38"/>
    <n v="1349.999999999998"/>
  </r>
  <r>
    <x v="0"/>
    <s v="short"/>
    <n v="0.08"/>
    <n v="2"/>
    <n v="1200"/>
    <n v="7317"/>
    <n v="15000"/>
    <n v="2.06"/>
    <n v="2.23"/>
    <n v="2.14"/>
    <n v="2.25"/>
    <n v="-1.1299999999999999"/>
    <n v="-2.3749999999999991"/>
    <n v="-1355.84"/>
    <n v="-2849.9999999999991"/>
  </r>
  <r>
    <x v="0"/>
    <s v="short"/>
    <n v="0.08"/>
    <n v="2"/>
    <n v="1200"/>
    <n v="7317"/>
    <n v="15000"/>
    <n v="2.4300000000000002"/>
    <n v="2.6"/>
    <n v="2.5100000000000002"/>
    <n v="2.46"/>
    <n v="-0.16"/>
    <n v="-0.37499999999999756"/>
    <n v="-188.05"/>
    <n v="-449.99999999999704"/>
  </r>
  <r>
    <x v="0"/>
    <s v="short"/>
    <n v="2.5299999999999998"/>
    <n v="1"/>
    <n v="1400"/>
    <n v="237"/>
    <n v="553.35968379446649"/>
    <n v="22.85"/>
    <n v="25.38"/>
    <n v="25.380000000000003"/>
    <n v="24.64"/>
    <n v="-0.3"/>
    <n v="-0.7075098814229247"/>
    <n v="-423.8"/>
    <n v="-990.51383399209453"/>
  </r>
  <r>
    <x v="0"/>
    <s v="short"/>
    <n v="0.1"/>
    <n v="2"/>
    <n v="1200"/>
    <n v="3677"/>
    <n v="12000"/>
    <n v="4.0199999999999996"/>
    <n v="4.2300000000000004"/>
    <n v="4.1199999999999992"/>
    <n v="3.74"/>
    <n v="0.84"/>
    <n v="2.7999999999999936"/>
    <n v="1008.97"/>
    <n v="3359.9999999999923"/>
  </r>
  <r>
    <x v="0"/>
    <s v="short"/>
    <n v="0.19"/>
    <n v="2"/>
    <n v="1200"/>
    <n v="1861"/>
    <n v="6315.7894736842109"/>
    <n v="4.66"/>
    <n v="5.04"/>
    <n v="4.8500000000000005"/>
    <n v="3.82"/>
    <n v="1.3"/>
    <n v="4.4210526315789496"/>
    <n v="1562.31"/>
    <n v="5305.2631578947394"/>
  </r>
  <r>
    <x v="0"/>
    <s v="short"/>
    <n v="2.5299999999999998"/>
    <n v="1.5"/>
    <n v="1200"/>
    <n v="237"/>
    <n v="474.30830039525694"/>
    <n v="21.63"/>
    <n v="25.42"/>
    <n v="24.16"/>
    <n v="25.57"/>
    <n v="-0.78"/>
    <n v="-1.5573122529644274"/>
    <n v="-933.78"/>
    <n v="-1868.7747035573129"/>
  </r>
  <r>
    <x v="0"/>
    <s v="short"/>
    <n v="0.24"/>
    <n v="3"/>
    <n v="1200"/>
    <n v="1635"/>
    <n v="5000"/>
    <n v="11.21"/>
    <n v="11.93"/>
    <n v="11.450000000000001"/>
    <n v="11.17"/>
    <n v="0.06"/>
    <n v="0.16666666666667052"/>
    <n v="72.430000000000007"/>
    <n v="200.0000000000046"/>
  </r>
  <r>
    <x v="0"/>
    <s v="short"/>
    <n v="2.5299999999999998"/>
    <n v="1"/>
    <n v="800"/>
    <n v="316"/>
    <n v="316.20553359683799"/>
    <n v="21.33"/>
    <n v="23.86"/>
    <n v="23.86"/>
    <n v="24.64"/>
    <n v="-1.31"/>
    <n v="-1.3083003952569181"/>
    <n v="-1045.3900000000001"/>
    <n v="-1046.6403162055344"/>
  </r>
  <r>
    <x v="0"/>
    <s v="long"/>
    <n v="0.42"/>
    <n v="2"/>
    <n v="1200"/>
    <n v="1430"/>
    <n v="2857.1428571428573"/>
    <n v="7.19"/>
    <n v="6.35"/>
    <n v="6.7700000000000005"/>
    <n v="7.28"/>
    <n v="0.1"/>
    <n v="0.21428571428571397"/>
    <n v="125.11"/>
    <n v="257.14285714285677"/>
  </r>
  <r>
    <x v="0"/>
    <s v="long"/>
    <n v="0.42"/>
    <n v="2"/>
    <n v="1200"/>
    <n v="1430"/>
    <n v="2857.1428571428573"/>
    <n v="7.76"/>
    <n v="6.92"/>
    <n v="7.34"/>
    <n v="6.92"/>
    <n v="-1"/>
    <n v="-1.9999999999999996"/>
    <n v="-1205.75"/>
    <n v="-2399.9999999999995"/>
  </r>
  <r>
    <x v="0"/>
    <s v="long"/>
    <n v="1.22"/>
    <n v="1"/>
    <n v="1200"/>
    <n v="490"/>
    <n v="983.60655737704917"/>
    <n v="7.9"/>
    <n v="6.67"/>
    <n v="6.6800000000000006"/>
    <n v="6.61"/>
    <n v="-0.52"/>
    <n v="-1.0573770491803278"/>
    <n v="-629.30999999999995"/>
    <n v="-1268.8524590163934"/>
  </r>
  <r>
    <x v="0"/>
    <s v="short"/>
    <n v="1.22"/>
    <n v="2"/>
    <n v="1200"/>
    <n v="1648"/>
    <n v="983.60655737704917"/>
    <n v="7.9"/>
    <n v="10.35"/>
    <n v="9.120000000000001"/>
    <n v="7.49"/>
    <n v="0.56000000000000005"/>
    <n v="0.3360655737704919"/>
    <n v="677.16"/>
    <n v="403.27868852459028"/>
  </r>
  <r>
    <x v="0"/>
    <s v="short"/>
    <n v="0.4"/>
    <n v="2"/>
    <n v="1200"/>
    <n v="1403"/>
    <n v="3000"/>
    <n v="3.95"/>
    <n v="4.75"/>
    <n v="4.3500000000000005"/>
    <n v="3.12"/>
    <n v="0.97"/>
    <n v="2.0750000000000002"/>
    <n v="1164.49"/>
    <n v="2490"/>
  </r>
  <r>
    <x v="0"/>
    <s v="short"/>
    <n v="0.36"/>
    <n v="2"/>
    <n v="1200"/>
    <n v="1648"/>
    <n v="3333.3333333333335"/>
    <n v="9.1"/>
    <n v="9.83"/>
    <n v="9.4599999999999991"/>
    <n v="10.45"/>
    <n v="-1.85"/>
    <n v="-3.7499999999999991"/>
    <n v="-2218.87"/>
    <n v="-4499.9999999999991"/>
  </r>
  <r>
    <x v="0"/>
    <s v="short"/>
    <n v="0.36"/>
    <n v="2"/>
    <n v="1200"/>
    <n v="1649"/>
    <n v="3333.3333333333335"/>
    <n v="6.87"/>
    <n v="7.6"/>
    <n v="7.23"/>
    <n v="7.46"/>
    <n v="-0.81"/>
    <n v="-1.6388888888888886"/>
    <n v="-971.92"/>
    <n v="-1966.6666666666663"/>
  </r>
  <r>
    <x v="0"/>
    <s v="short"/>
    <n v="0.39"/>
    <n v="3"/>
    <n v="1200"/>
    <n v="824"/>
    <n v="3076.9230769230767"/>
    <n v="18.21"/>
    <n v="19.38"/>
    <n v="18.600000000000001"/>
    <n v="18.149999999999999"/>
    <n v="0.04"/>
    <n v="0.15384615384615968"/>
    <n v="49.44"/>
    <n v="184.6153846153916"/>
  </r>
  <r>
    <x v="0"/>
    <s v="long"/>
    <n v="0.39"/>
    <n v="3"/>
    <n v="1200"/>
    <n v="1025"/>
    <n v="3076.9230769230767"/>
    <n v="20.190000000000001"/>
    <n v="19.02"/>
    <n v="19.8"/>
    <n v="19.87"/>
    <n v="-0.28000000000000003"/>
    <n v="-0.82051282051282115"/>
    <n v="-333.84"/>
    <n v="-984.61538461538544"/>
  </r>
  <r>
    <x v="0"/>
    <s v="short"/>
    <n v="0.39"/>
    <n v="3"/>
    <n v="1200"/>
    <n v="1025"/>
    <n v="3076.9230769230767"/>
    <n v="18.23"/>
    <n v="19.399999999999999"/>
    <n v="18.62"/>
    <n v="17.29"/>
    <n v="0.8"/>
    <n v="2.4102564102564132"/>
    <n v="965.75"/>
    <n v="2892.307692307696"/>
  </r>
  <r>
    <x v="0"/>
    <s v="short"/>
    <n v="0.39"/>
    <n v="3"/>
    <n v="1200"/>
    <n v="1554"/>
    <n v="3076.9230769230767"/>
    <n v="21.19"/>
    <n v="22.36"/>
    <n v="21.580000000000002"/>
    <n v="19.53"/>
    <n v="2.15"/>
    <n v="4.2564102564102564"/>
    <n v="2579.64"/>
    <n v="5107.6923076923076"/>
  </r>
  <r>
    <x v="0"/>
    <s v="long"/>
    <n v="1.74"/>
    <n v="2"/>
    <n v="1200"/>
    <n v="350"/>
    <n v="689.65517241379314"/>
    <n v="23.31"/>
    <n v="19.829999999999998"/>
    <n v="21.57"/>
    <n v="19.399999999999999"/>
    <n v="-1.1399999999999999"/>
    <n v="-2.2471264367816093"/>
    <n v="-1368.5"/>
    <n v="-2696.5517241379312"/>
  </r>
  <r>
    <x v="0"/>
    <s v="long"/>
    <n v="0.28000000000000003"/>
    <n v="2"/>
    <n v="1200"/>
    <n v="1412"/>
    <n v="4285.7142857142853"/>
    <n v="13"/>
    <n v="12.43"/>
    <n v="12.72"/>
    <n v="12.49"/>
    <n v="-0.61"/>
    <n v="-1.8214285714285703"/>
    <n v="-726.05"/>
    <n v="-2185.7142857142844"/>
  </r>
  <r>
    <x v="0"/>
    <s v="short"/>
    <n v="0.28000000000000003"/>
    <n v="2"/>
    <n v="1200"/>
    <n v="1412"/>
    <n v="4285.7142857142853"/>
    <n v="13.37"/>
    <n v="13.93"/>
    <n v="13.649999999999999"/>
    <n v="13.64"/>
    <n v="-0.32"/>
    <n v="-0.96428571428571896"/>
    <n v="-384.06"/>
    <n v="-1157.1428571428628"/>
  </r>
  <r>
    <x v="0"/>
    <s v="short"/>
    <n v="1.05"/>
    <n v="3"/>
    <n v="1200"/>
    <n v="382"/>
    <n v="1142.8571428571429"/>
    <n v="35.99"/>
    <n v="39.130000000000003"/>
    <n v="37.04"/>
    <n v="40.51"/>
    <n v="-1.44"/>
    <n v="-4.304761904761901"/>
    <n v="-1726.64"/>
    <n v="-5165.7142857142817"/>
  </r>
  <r>
    <x v="0"/>
    <s v="short"/>
    <n v="1.05"/>
    <n v="2"/>
    <n v="1200"/>
    <n v="573"/>
    <n v="1142.8571428571429"/>
    <n v="40.799999999999997"/>
    <n v="42.9"/>
    <n v="41.849999999999994"/>
    <n v="37.869999999999997"/>
    <n v="1.4"/>
    <n v="2.7904761904761903"/>
    <n v="1679.63"/>
    <n v="3348.5714285714284"/>
  </r>
  <r>
    <x v="0"/>
    <s v="short"/>
    <n v="0.28000000000000003"/>
    <n v="2"/>
    <n v="1200"/>
    <n v="2118"/>
    <n v="4285.7142857142853"/>
    <n v="13.65"/>
    <n v="14.21"/>
    <n v="13.93"/>
    <n v="14.21"/>
    <n v="-0.99"/>
    <n v="-2.0000000000000013"/>
    <n v="-1184.3900000000001"/>
    <n v="-2400.0000000000018"/>
  </r>
  <r>
    <x v="0"/>
    <s v="long"/>
    <n v="0.78"/>
    <n v="1.5"/>
    <n v="1200"/>
    <n v="767"/>
    <n v="1538.4615384615383"/>
    <n v="17.309999999999999"/>
    <n v="16.14"/>
    <n v="16.529999999999998"/>
    <n v="16.18"/>
    <n v="-0.72"/>
    <n v="-1.4487179487179473"/>
    <n v="-862.49"/>
    <n v="-1738.4615384615367"/>
  </r>
  <r>
    <x v="0"/>
    <s v="short"/>
    <n v="0.63"/>
    <n v="2"/>
    <n v="1200"/>
    <n v="954"/>
    <n v="1904.7619047619048"/>
    <n v="12.5"/>
    <n v="13.76"/>
    <n v="13.13"/>
    <n v="11.93"/>
    <n v="0.46"/>
    <n v="0.90476190476190521"/>
    <n v="546.92999999999995"/>
    <n v="1085.7142857142862"/>
  </r>
  <r>
    <x v="0"/>
    <s v="short"/>
    <n v="0.17"/>
    <n v="1"/>
    <n v="1200"/>
    <n v="3550"/>
    <n v="7058.823529411764"/>
    <n v="2"/>
    <n v="2.17"/>
    <n v="2.17"/>
    <n v="2.29"/>
    <n v="-0.86"/>
    <n v="-1.7058823529411764"/>
    <n v="-1028.08"/>
    <n v="-2047.0588235294117"/>
  </r>
  <r>
    <x v="0"/>
    <s v="short"/>
    <n v="0.65"/>
    <n v="2"/>
    <n v="1200"/>
    <n v="924"/>
    <n v="1846.1538461538462"/>
    <n v="11"/>
    <n v="12.3"/>
    <n v="11.65"/>
    <n v="11.99"/>
    <n v="-0.76"/>
    <n v="-1.5230769230769234"/>
    <n v="-911.8"/>
    <n v="-1827.6923076923081"/>
  </r>
  <r>
    <x v="0"/>
    <s v="long"/>
    <n v="0.72"/>
    <n v="2"/>
    <n v="1200"/>
    <n v="831"/>
    <n v="1666.6666666666667"/>
    <n v="16.28"/>
    <n v="14.84"/>
    <n v="15.56"/>
    <n v="15.25"/>
    <n v="-0.71"/>
    <n v="-1.4305555555555571"/>
    <n v="-855.35"/>
    <n v="-1716.6666666666686"/>
  </r>
  <r>
    <x v="0"/>
    <s v="long"/>
    <n v="0.72"/>
    <n v="3"/>
    <n v="1200"/>
    <n v="554"/>
    <n v="1666.6666666666667"/>
    <n v="16.3"/>
    <n v="14.14"/>
    <n v="15.58"/>
    <n v="14.09"/>
    <n v="-1.02"/>
    <n v="-3.0694444444444455"/>
    <n v="-1225.1199999999999"/>
    <n v="-3683.3333333333348"/>
  </r>
  <r>
    <x v="0"/>
    <s v="short"/>
    <n v="1.22"/>
    <n v="1"/>
    <n v="1200"/>
    <n v="600"/>
    <n v="983.60655737704917"/>
    <n v="9.06"/>
    <n v="10.29"/>
    <n v="10.280000000000001"/>
    <n v="9.2899999999999991"/>
    <n v="-0.11"/>
    <n v="-0.18852459016393333"/>
    <n v="-137.4"/>
    <n v="-226.22950819671999"/>
  </r>
  <r>
    <x v="0"/>
    <s v="short"/>
    <n v="1.36"/>
    <n v="1"/>
    <n v="1200"/>
    <n v="1529"/>
    <n v="882.35294117647049"/>
    <n v="9.51"/>
    <n v="10.87"/>
    <n v="10.87"/>
    <n v="9.59"/>
    <n v="-0.11"/>
    <n v="-5.8823529411764761E-2"/>
    <n v="-132.87"/>
    <n v="-70.588235294117709"/>
  </r>
  <r>
    <x v="0"/>
    <s v="short"/>
    <n v="0.33"/>
    <n v="1"/>
    <n v="1200"/>
    <n v="1526"/>
    <n v="3636.363636363636"/>
    <n v="16.350000000000001"/>
    <n v="16.68"/>
    <n v="16.68"/>
    <n v="15.71"/>
    <n v="0.81"/>
    <n v="1.939393939393941"/>
    <n v="977.1"/>
    <n v="2327.2727272727293"/>
  </r>
  <r>
    <x v="0"/>
    <s v="short"/>
    <n v="1.22"/>
    <n v="1"/>
    <n v="1200"/>
    <n v="500"/>
    <n v="983.60655737704917"/>
    <n v="8.25"/>
    <n v="9.4700000000000006"/>
    <n v="9.4700000000000006"/>
    <n v="9.83"/>
    <n v="-0.66"/>
    <n v="-1.2950819672131146"/>
    <n v="-790"/>
    <n v="-1554.0983606557377"/>
  </r>
  <r>
    <x v="0"/>
    <s v="short"/>
    <n v="0.11"/>
    <n v="2"/>
    <n v="1200"/>
    <n v="5336"/>
    <n v="10909.09090909091"/>
    <n v="3.1"/>
    <n v="3.33"/>
    <n v="3.21"/>
    <n v="2.77"/>
    <n v="1.47"/>
    <n v="3.0000000000000009"/>
    <n v="1761.41"/>
    <n v="3600.0000000000009"/>
  </r>
  <r>
    <x v="0"/>
    <s v="short"/>
    <n v="0.32"/>
    <n v="2"/>
    <n v="1200"/>
    <n v="1684"/>
    <n v="3750"/>
    <n v="9.25"/>
    <n v="9.8800000000000008"/>
    <n v="9.57"/>
    <n v="7.34"/>
    <n v="2.67"/>
    <n v="5.9687500000000009"/>
    <n v="3207.35"/>
    <n v="7162.5000000000009"/>
  </r>
  <r>
    <x v="0"/>
    <s v="short"/>
    <n v="0.41"/>
    <n v="2"/>
    <n v="1200"/>
    <n v="1472"/>
    <n v="2926.8292682926831"/>
    <n v="15.18"/>
    <n v="16"/>
    <n v="15.59"/>
    <n v="13.93"/>
    <n v="1.53"/>
    <n v="3.0487804878048785"/>
    <n v="1840"/>
    <n v="3658.5365853658541"/>
  </r>
  <r>
    <x v="0"/>
    <s v="short"/>
    <n v="0.24"/>
    <n v="2"/>
    <n v="1000"/>
    <n v="2057"/>
    <n v="4166.666666666667"/>
    <n v="15.49"/>
    <n v="15.98"/>
    <n v="15.73"/>
    <n v="14.55"/>
    <n v="1.94"/>
    <n v="3.9166666666666647"/>
    <n v="1935.64"/>
    <n v="3916.6666666666647"/>
  </r>
  <r>
    <x v="0"/>
    <s v="short"/>
    <n v="2.2000000000000002"/>
    <n v="1"/>
    <n v="1200"/>
    <n v="272"/>
    <n v="545.45454545454538"/>
    <n v="100.51"/>
    <n v="102.71"/>
    <n v="102.71000000000001"/>
    <n v="102.86"/>
    <n v="-0.53"/>
    <n v="-1.0681818181818155"/>
    <n v="-637.95000000000005"/>
    <n v="-1281.8181818181786"/>
  </r>
  <r>
    <x v="0"/>
    <s v="short"/>
    <n v="0.26"/>
    <n v="2"/>
    <n v="1200"/>
    <n v="2281"/>
    <n v="4615.3846153846152"/>
    <n v="10.71"/>
    <n v="11.24"/>
    <n v="10.97"/>
    <n v="9.9700000000000006"/>
    <n v="1.39"/>
    <n v="2.8461538461538467"/>
    <n v="1672.43"/>
    <n v="3415.3846153846162"/>
  </r>
  <r>
    <x v="0"/>
    <s v="short"/>
    <n v="0.66"/>
    <n v="1.5"/>
    <n v="1200"/>
    <n v="605"/>
    <n v="1818.181818181818"/>
    <n v="6.15"/>
    <n v="7.15"/>
    <n v="6.8100000000000005"/>
    <n v="7.19"/>
    <n v="-0.52"/>
    <n v="-1.5757575757575757"/>
    <n v="-628.9"/>
    <n v="-1890.9090909090908"/>
  </r>
  <r>
    <x v="0"/>
    <s v="short"/>
    <n v="0.24"/>
    <n v="2"/>
    <n v="1200"/>
    <n v="2452"/>
    <n v="5000"/>
    <n v="11.58"/>
    <n v="12.06"/>
    <n v="11.82"/>
    <n v="11.78"/>
    <n v="-0.4"/>
    <n v="-0.83333333333333037"/>
    <n v="-484.27"/>
    <n v="-999.99999999999648"/>
  </r>
  <r>
    <x v="0"/>
    <s v="short"/>
    <n v="0.24"/>
    <n v="2"/>
    <n v="1200"/>
    <n v="2452"/>
    <n v="5000"/>
    <n v="10.16"/>
    <n v="10.65"/>
    <n v="10.4"/>
    <n v="10.97"/>
    <n v="-1.66"/>
    <n v="-3.3750000000000018"/>
    <n v="-1996.42"/>
    <n v="-4050.0000000000023"/>
  </r>
  <r>
    <x v="0"/>
    <s v="short"/>
    <n v="0.25"/>
    <n v="2"/>
    <n v="1200"/>
    <n v="2452"/>
    <n v="4800"/>
    <n v="10.38"/>
    <n v="10.88"/>
    <n v="10.63"/>
    <n v="11.01"/>
    <n v="-1.28"/>
    <n v="-2.519999999999996"/>
    <n v="-1537.4"/>
    <n v="-3023.9999999999955"/>
  </r>
  <r>
    <x v="0"/>
    <s v="short"/>
    <n v="1.94"/>
    <n v="1"/>
    <n v="1200"/>
    <n v="309"/>
    <n v="618.5567010309278"/>
    <n v="63.99"/>
    <n v="65.930000000000007"/>
    <n v="65.930000000000007"/>
    <n v="61.7"/>
    <n v="0.59"/>
    <n v="1.1804123711340202"/>
    <n v="707.8"/>
    <n v="1416.4948453608242"/>
  </r>
  <r>
    <x v="0"/>
    <s v="long"/>
    <n v="0.24"/>
    <n v="2"/>
    <n v="1200"/>
    <n v="2057"/>
    <n v="5000"/>
    <n v="15.49"/>
    <n v="15"/>
    <n v="15.25"/>
    <n v="17.28"/>
    <n v="3.07"/>
    <n v="7.4583333333333375"/>
    <n v="3683.06"/>
    <n v="8950.0000000000055"/>
  </r>
  <r>
    <x v="0"/>
    <s v="short"/>
    <n v="0.77"/>
    <n v="2"/>
    <n v="1200"/>
    <n v="782"/>
    <n v="1558.4415584415583"/>
    <n v="11.66"/>
    <n v="13.19"/>
    <n v="12.43"/>
    <n v="8.6300000000000008"/>
    <n v="1.97"/>
    <n v="3.9350649350649336"/>
    <n v="2369.62"/>
    <n v="4722.0779220779204"/>
  </r>
  <r>
    <x v="0"/>
    <s v="short"/>
    <n v="0.31"/>
    <n v="2"/>
    <n v="1200"/>
    <n v="1964"/>
    <n v="3870.9677419354839"/>
    <n v="4.5"/>
    <n v="5.12"/>
    <n v="4.8099999999999996"/>
    <n v="3.88"/>
    <n v="1.01"/>
    <n v="2.0000000000000004"/>
    <n v="1215.52"/>
    <n v="2400.0000000000005"/>
  </r>
  <r>
    <x v="0"/>
    <s v="short"/>
    <n v="1.05"/>
    <n v="2"/>
    <n v="1200"/>
    <n v="573"/>
    <n v="1142.8571428571429"/>
    <n v="40.33"/>
    <n v="42.43"/>
    <n v="41.379999999999995"/>
    <n v="33.21"/>
    <n v="3.4"/>
    <n v="6.7809523809523782"/>
    <n v="4082.28"/>
    <n v="8137.1428571428542"/>
  </r>
  <r>
    <x v="0"/>
    <s v="short"/>
    <n v="0.22"/>
    <n v="1"/>
    <n v="1200"/>
    <n v="1826"/>
    <n v="5454.545454545455"/>
    <n v="2.11"/>
    <n v="2.33"/>
    <n v="2.33"/>
    <n v="1.87"/>
    <n v="0.37"/>
    <n v="1.0909090909090899"/>
    <n v="438.24"/>
    <n v="1309.0909090909079"/>
  </r>
  <r>
    <x v="0"/>
    <s v="long"/>
    <n v="1.04"/>
    <n v="3"/>
    <n v="1200"/>
    <n v="382"/>
    <n v="1153.8461538461538"/>
    <n v="43.75"/>
    <n v="40.630000000000003"/>
    <n v="42.71"/>
    <n v="40.53"/>
    <n v="-1.03"/>
    <n v="-3.0961538461538449"/>
    <n v="-1231.3399999999999"/>
    <n v="-3715.3846153846139"/>
  </r>
  <r>
    <x v="0"/>
    <s v="short"/>
    <n v="11.61"/>
    <n v="4"/>
    <n v="1200"/>
    <n v="43"/>
    <n v="103.35917312661499"/>
    <n v="100.99"/>
    <n v="147.44"/>
    <n v="112.6"/>
    <n v="115.68"/>
    <n v="-0.53"/>
    <n v="-1.2652885443583128"/>
    <n v="-631.79999999999995"/>
    <n v="-1518.3462532299754"/>
  </r>
  <r>
    <x v="0"/>
    <s v="short"/>
    <n v="0.84"/>
    <n v="2"/>
    <n v="1200"/>
    <n v="722"/>
    <n v="1428.5714285714287"/>
    <n v="20"/>
    <n v="21.68"/>
    <n v="20.84"/>
    <n v="20.48"/>
    <n v="-0.28999999999999998"/>
    <n v="-0.57142857142857195"/>
    <n v="-349.01"/>
    <n v="-685.71428571428635"/>
  </r>
  <r>
    <x v="0"/>
    <s v="short"/>
    <n v="0.14000000000000001"/>
    <n v="2"/>
    <n v="1200"/>
    <n v="4593"/>
    <n v="8571.4285714285706"/>
    <n v="3.71"/>
    <n v="3.98"/>
    <n v="3.85"/>
    <n v="4.04"/>
    <n v="-1.26"/>
    <n v="-2.3571428571428572"/>
    <n v="-1515.69"/>
    <n v="-2828.5714285714289"/>
  </r>
  <r>
    <x v="0"/>
    <s v="long"/>
    <n v="0.35"/>
    <n v="3"/>
    <n v="2500"/>
    <n v="2362"/>
    <n v="7142.8571428571431"/>
    <n v="4.9400000000000004"/>
    <n v="3.88"/>
    <n v="4.5900000000000007"/>
    <n v="3.58"/>
    <n v="-1.28"/>
    <n v="-3.885714285714287"/>
    <n v="-3209.01"/>
    <n v="-9714.2857142857174"/>
  </r>
  <r>
    <x v="1"/>
    <s v="long"/>
    <n v="1.06"/>
    <n v="2"/>
    <n v="6000"/>
    <n v="3000"/>
    <n v="5660.3773584905657"/>
    <n v="11.01"/>
    <n v="8.8800000000000008"/>
    <n v="9.9499999999999993"/>
    <n v="16.600000000000001"/>
    <n v="2.8"/>
    <n v="5.2735849056603783"/>
    <n v="16790.099999999999"/>
    <n v="31641.50943396227"/>
  </r>
  <r>
    <x v="0"/>
    <s v="long"/>
    <n v="0.86"/>
    <n v="1"/>
    <n v="2000"/>
    <n v="2300"/>
    <n v="2325.5813953488373"/>
    <n v="21.15"/>
    <n v="20.29"/>
    <n v="20.29"/>
    <n v="25.04"/>
    <n v="4.47"/>
    <n v="4.5232558139534893"/>
    <n v="8947"/>
    <n v="9046.5116279069789"/>
  </r>
  <r>
    <x v="0"/>
    <s v="long"/>
    <n v="0.98"/>
    <n v="3"/>
    <n v="2500"/>
    <n v="850"/>
    <n v="2551.0204081632655"/>
    <n v="36.869999999999997"/>
    <n v="33.93"/>
    <n v="35.89"/>
    <n v="48.58"/>
    <n v="3.98"/>
    <n v="11.948979591836737"/>
    <n v="9954.44"/>
    <n v="29872.448979591842"/>
  </r>
  <r>
    <x v="1"/>
    <s v="long"/>
    <n v="0.55000000000000004"/>
    <n v="2.5"/>
    <n v="3200"/>
    <n v="2500"/>
    <n v="5818.181818181818"/>
    <n v="12.08"/>
    <n v="10.71"/>
    <n v="11.53"/>
    <n v="9.86"/>
    <n v="-1.73"/>
    <n v="-4.036363636363637"/>
    <n v="-5545"/>
    <n v="-12916.36363636364"/>
  </r>
  <r>
    <x v="0"/>
    <s v="long"/>
    <n v="6.73"/>
    <n v="2"/>
    <n v="2500"/>
    <n v="186"/>
    <n v="371.47102526002971"/>
    <n v="318"/>
    <n v="304.52999999999997"/>
    <n v="311.27"/>
    <n v="272.83"/>
    <n v="-3.36"/>
    <n v="-6.7117384843982189"/>
    <n v="-8402.35"/>
    <n v="-16779.346210995547"/>
  </r>
  <r>
    <x v="0"/>
    <s v="long"/>
    <n v="2.2400000000000002"/>
    <n v="1.5"/>
    <n v="2500"/>
    <n v="744"/>
    <n v="1116.0714285714284"/>
    <n v="22.5"/>
    <n v="19.14"/>
    <n v="20.259999999999998"/>
    <n v="18.399999999999999"/>
    <n v="-1.22"/>
    <n v="-1.830357142857143"/>
    <n v="-3050.4"/>
    <n v="-4575.8928571428578"/>
  </r>
  <r>
    <x v="0"/>
    <s v="long"/>
    <n v="2.84"/>
    <n v="1"/>
    <n v="2000"/>
    <n v="704"/>
    <n v="704.22535211267609"/>
    <n v="27.09"/>
    <n v="24.25"/>
    <n v="24.25"/>
    <n v="18.399999999999999"/>
    <n v="-3.06"/>
    <n v="-3.0598591549295779"/>
    <n v="-6114.73"/>
    <n v="-6119.7183098591559"/>
  </r>
  <r>
    <x v="0"/>
    <s v="long"/>
    <n v="0.98"/>
    <n v="2"/>
    <n v="2500"/>
    <n v="300"/>
    <n v="2551.0204081632655"/>
    <n v="24.15"/>
    <n v="22.19"/>
    <n v="23.169999999999998"/>
    <n v="24.74"/>
    <n v="7.0000000000000007E-2"/>
    <n v="0.6020408163265305"/>
    <n v="177"/>
    <n v="1505.1020408163263"/>
  </r>
  <r>
    <x v="0"/>
    <s v="long"/>
    <n v="10.1"/>
    <n v="2"/>
    <n v="2500"/>
    <n v="123"/>
    <n v="247.52475247524754"/>
    <n v="243.46"/>
    <n v="223.26"/>
    <n v="233.36"/>
    <n v="264.51"/>
    <n v="1.04"/>
    <n v="2.0841584158415825"/>
    <n v="2589.15"/>
    <n v="5210.3960396039565"/>
  </r>
  <r>
    <x v="0"/>
    <s v="short"/>
    <n v="0.73"/>
    <n v="2"/>
    <n v="2500"/>
    <n v="2000"/>
    <n v="3424.6575342465753"/>
    <n v="23.16"/>
    <n v="24.61"/>
    <n v="23.89"/>
    <n v="24.06"/>
    <n v="-0.72"/>
    <n v="-1.2328767123287652"/>
    <n v="-1797"/>
    <n v="-3082.1917808219127"/>
  </r>
  <r>
    <x v="0"/>
    <s v="long"/>
    <n v="17.07"/>
    <n v="2"/>
    <n v="2000"/>
    <n v="59"/>
    <n v="117.16461628588166"/>
    <n v="150.28"/>
    <n v="116.15"/>
    <n v="133.21"/>
    <n v="171.81"/>
    <n v="0.64"/>
    <n v="1.2612770943175162"/>
    <n v="1270.03"/>
    <n v="2522.5541886350325"/>
  </r>
  <r>
    <x v="0"/>
    <s v="long"/>
    <n v="14.63"/>
    <n v="2"/>
    <n v="2500"/>
    <n v="86"/>
    <n v="170.88174982911823"/>
    <n v="572.37"/>
    <n v="543.12"/>
    <n v="557.74"/>
    <n v="548.22"/>
    <n v="-0.83"/>
    <n v="-1.6507177033492804"/>
    <n v="-2076.9"/>
    <n v="-4126.794258373201"/>
  </r>
  <r>
    <x v="0"/>
    <s v="long"/>
    <n v="1.36"/>
    <n v="1"/>
    <n v="2000"/>
    <n v="1500"/>
    <n v="1470.5882352941176"/>
    <n v="14.31"/>
    <n v="12.95"/>
    <n v="12.950000000000001"/>
    <n v="11.32"/>
    <n v="-2.2400000000000002"/>
    <n v="-2.1985294117647061"/>
    <n v="-4485"/>
    <n v="-4397.0588235294117"/>
  </r>
  <r>
    <x v="0"/>
    <s v="long"/>
    <n v="8.9"/>
    <n v="2"/>
    <n v="2500"/>
    <n v="140"/>
    <n v="280.89887640449439"/>
    <n v="341.33"/>
    <n v="323.52999999999997"/>
    <n v="332.43"/>
    <n v="337.33"/>
    <n v="-0.22"/>
    <n v="-0.449438202247191"/>
    <n v="-560"/>
    <n v="-1123.5955056179776"/>
  </r>
  <r>
    <x v="0"/>
    <s v="long"/>
    <n v="0.93"/>
    <n v="2"/>
    <n v="2500"/>
    <n v="1341"/>
    <n v="2688.1720430107525"/>
    <n v="26.69"/>
    <n v="24.83"/>
    <n v="25.76"/>
    <n v="25.4"/>
    <n v="-0.69"/>
    <n v="-1.3870967741935512"/>
    <n v="-1734.85"/>
    <n v="-3467.741935483878"/>
  </r>
  <r>
    <x v="0"/>
    <s v="short"/>
    <n v="18.579999999999998"/>
    <n v="3"/>
    <n v="5000"/>
    <n v="89"/>
    <n v="269.1065662002153"/>
    <n v="97.01"/>
    <n v="152.75"/>
    <n v="115.59"/>
    <n v="108"/>
    <n v="-0.2"/>
    <n v="-0.59149623250807304"/>
    <n v="-978.11"/>
    <n v="-2957.4811625403649"/>
  </r>
  <r>
    <x v="0"/>
    <s v="short"/>
    <n v="4.4800000000000004"/>
    <n v="3"/>
    <n v="2500"/>
    <n v="186"/>
    <n v="558.03571428571422"/>
    <n v="86.57"/>
    <n v="100.02"/>
    <n v="91.05"/>
    <n v="89.15"/>
    <n v="-0.19"/>
    <n v="-0.57589285714285987"/>
    <n v="-479.88"/>
    <n v="-1439.7321428571497"/>
  </r>
  <r>
    <x v="0"/>
    <s v="short"/>
    <n v="5.07"/>
    <n v="2"/>
    <n v="2000"/>
    <n v="200"/>
    <n v="394.47731755424059"/>
    <n v="193.12"/>
    <n v="203.26"/>
    <n v="198.19"/>
    <n v="187.09"/>
    <n v="0.6"/>
    <n v="1.1893491124260356"/>
    <n v="1206"/>
    <n v="2378.6982248520712"/>
  </r>
  <r>
    <x v="0"/>
    <s v="short"/>
    <n v="0.39"/>
    <n v="2"/>
    <n v="2500"/>
    <n v="3200"/>
    <n v="6410.2564102564102"/>
    <n v="10.119999999999999"/>
    <n v="10.89"/>
    <n v="10.51"/>
    <n v="10.81"/>
    <n v="-0.89"/>
    <n v="-1.7692307692307725"/>
    <n v="-2212.8000000000002"/>
    <n v="-4423.0769230769311"/>
  </r>
  <r>
    <x v="0"/>
    <s v="long"/>
    <n v="2.1800000000000002"/>
    <n v="2"/>
    <n v="2500"/>
    <n v="573"/>
    <n v="1146.788990825688"/>
    <n v="93.69"/>
    <n v="89.32"/>
    <n v="91.509999999999991"/>
    <n v="98.43"/>
    <n v="1.0900000000000001"/>
    <n v="2.1743119266055082"/>
    <n v="2716.08"/>
    <n v="5435.779816513771"/>
  </r>
  <r>
    <x v="0"/>
    <s v="short"/>
    <n v="1.97"/>
    <n v="2"/>
    <n v="2000"/>
    <n v="507"/>
    <n v="1015.2284263959391"/>
    <n v="21.47"/>
    <n v="25.42"/>
    <n v="23.439999999999998"/>
    <n v="16.87"/>
    <n v="1.17"/>
    <n v="2.3350253807106589"/>
    <n v="2333.21"/>
    <n v="4670.0507614213175"/>
  </r>
  <r>
    <x v="0"/>
    <s v="long"/>
    <n v="2.2999999999999998"/>
    <n v="2"/>
    <n v="2500"/>
    <n v="543"/>
    <n v="1086.9565217391305"/>
    <n v="78.06"/>
    <n v="73.459999999999994"/>
    <n v="75.760000000000005"/>
    <n v="81.62"/>
    <n v="0.77"/>
    <n v="1.5478260869565228"/>
    <n v="1933.08"/>
    <n v="3869.5652173913072"/>
  </r>
  <r>
    <x v="0"/>
    <s v="short"/>
    <n v="5.13"/>
    <n v="2"/>
    <n v="3000"/>
    <n v="293"/>
    <n v="584.79532163742692"/>
    <n v="375.51"/>
    <n v="385.76"/>
    <n v="380.64"/>
    <n v="381.5"/>
    <n v="-0.59"/>
    <n v="-1.1676413255360643"/>
    <n v="-1755.07"/>
    <n v="-3502.9239766081928"/>
  </r>
  <r>
    <x v="1"/>
    <s v="short"/>
    <n v="0.3"/>
    <n v="2"/>
    <n v="2700"/>
    <n v="4500"/>
    <n v="9000"/>
    <n v="4.51"/>
    <n v="5.1100000000000003"/>
    <n v="4.8099999999999996"/>
    <n v="4.4800000000000004"/>
    <n v="0.05"/>
    <n v="9.9999999999997868E-2"/>
    <n v="135"/>
    <n v="269.99999999999426"/>
  </r>
  <r>
    <x v="0"/>
    <s v="short"/>
    <n v="6.13"/>
    <n v="2"/>
    <n v="2500"/>
    <n v="206"/>
    <n v="407.83034257748778"/>
    <n v="255.49"/>
    <n v="267.75"/>
    <n v="261.62"/>
    <n v="252.52"/>
    <n v="0.24"/>
    <n v="0.48450244698205536"/>
    <n v="611.82000000000005"/>
    <n v="1211.2561174551383"/>
  </r>
  <r>
    <x v="0"/>
    <s v="long"/>
    <n v="4.37"/>
    <n v="1"/>
    <n v="2500"/>
    <n v="572"/>
    <n v="572.08237986270024"/>
    <n v="34"/>
    <n v="29.63"/>
    <n v="29.63"/>
    <n v="31.02"/>
    <n v="-0.68"/>
    <n v="-0.68192219679633881"/>
    <n v="-1704.56"/>
    <n v="-1704.805491990847"/>
  </r>
  <r>
    <x v="0"/>
    <s v="long"/>
    <n v="1.47"/>
    <n v="3"/>
    <n v="2000"/>
    <n v="500"/>
    <n v="1360.5442176870749"/>
    <n v="23.59"/>
    <n v="19.18"/>
    <n v="22.12"/>
    <n v="21.42"/>
    <n v="-0.54"/>
    <n v="-1.4761904761904749"/>
    <n v="-1087.25"/>
    <n v="-2952.38095238095"/>
  </r>
  <r>
    <x v="0"/>
    <s v="long"/>
    <n v="11.44"/>
    <n v="2"/>
    <n v="2500"/>
    <n v="109"/>
    <n v="218.53146853146853"/>
    <n v="267.76"/>
    <n v="244.89"/>
    <n v="256.32"/>
    <n v="285.02999999999997"/>
    <n v="0.75"/>
    <n v="1.509615384615383"/>
    <n v="1881.97"/>
    <n v="3774.0384615384578"/>
  </r>
  <r>
    <x v="0"/>
    <s v="long"/>
    <n v="55.71"/>
    <n v="2"/>
    <n v="3000"/>
    <n v="27"/>
    <n v="53.850296176628973"/>
    <n v="1235.3499999999999"/>
    <n v="1123.92"/>
    <n v="1179.6399999999999"/>
    <n v="1463.31"/>
    <n v="2.0499999999999998"/>
    <n v="4.0919045054747807"/>
    <n v="6154.92"/>
    <n v="12275.713516424343"/>
  </r>
  <r>
    <x v="0"/>
    <s v="long"/>
    <n v="3.69"/>
    <n v="1.5"/>
    <n v="2500"/>
    <n v="451"/>
    <n v="677.50677506775071"/>
    <n v="160.83000000000001"/>
    <n v="155.29"/>
    <n v="157.14000000000001"/>
    <n v="163.44999999999999"/>
    <n v="0.47"/>
    <n v="0.71002710027099625"/>
    <n v="1181.6199999999999"/>
    <n v="1775.0677506774907"/>
  </r>
  <r>
    <x v="0"/>
    <s v="long"/>
    <n v="1.23"/>
    <n v="2"/>
    <n v="3000"/>
    <n v="1219"/>
    <n v="2439.0243902439024"/>
    <n v="40.4"/>
    <n v="37.94"/>
    <n v="39.17"/>
    <n v="47.4"/>
    <n v="2.84"/>
    <n v="5.6910569105691051"/>
    <n v="8533.3700000000008"/>
    <n v="17073.170731707316"/>
  </r>
  <r>
    <x v="0"/>
    <s v="long"/>
    <n v="40.72"/>
    <n v="1.5"/>
    <n v="3000"/>
    <n v="50"/>
    <n v="73.673870333988219"/>
    <n v="863"/>
    <n v="801.92"/>
    <n v="822.28"/>
    <n v="811.66"/>
    <n v="-0.86"/>
    <n v="-1.2608055009823191"/>
    <n v="-2567"/>
    <n v="-3782.4165029469577"/>
  </r>
  <r>
    <x v="0"/>
    <s v="long"/>
    <n v="4.16"/>
    <n v="1"/>
    <n v="2000"/>
    <n v="500"/>
    <n v="480.76923076923077"/>
    <n v="139.53"/>
    <n v="135.37"/>
    <n v="135.37"/>
    <n v="130.55000000000001"/>
    <n v="-2.25"/>
    <n v="-2.158653846153844"/>
    <n v="-4492.3"/>
    <n v="-4317.3076923076878"/>
  </r>
  <r>
    <x v="0"/>
    <s v="long"/>
    <n v="3.41"/>
    <n v="1"/>
    <n v="2000"/>
    <n v="600"/>
    <n v="586.51026392961876"/>
    <n v="89.79"/>
    <n v="86.38"/>
    <n v="86.38000000000001"/>
    <n v="92.66"/>
    <n v="0.86"/>
    <n v="0.84164222873900008"/>
    <n v="1721.46"/>
    <n v="1683.2844574780001"/>
  </r>
  <r>
    <x v="0"/>
    <s v="long"/>
    <n v="2"/>
    <n v="2"/>
    <n v="2000"/>
    <n v="500"/>
    <n v="1000"/>
    <n v="77.5"/>
    <n v="73.5"/>
    <n v="75.5"/>
    <n v="79.5"/>
    <n v="0.5"/>
    <n v="1"/>
    <n v="1000"/>
    <n v="2000"/>
  </r>
  <r>
    <x v="0"/>
    <s v="long"/>
    <n v="0.79"/>
    <n v="2"/>
    <n v="2000"/>
    <n v="1265"/>
    <n v="2531.6455696202529"/>
    <n v="19.239999999999998"/>
    <n v="17.66"/>
    <n v="18.45"/>
    <n v="22.99"/>
    <n v="2.37"/>
    <n v="4.7468354430379742"/>
    <n v="4743.75"/>
    <n v="9493.6708860759481"/>
  </r>
  <r>
    <x v="0"/>
    <s v="long"/>
    <n v="2.13"/>
    <n v="2"/>
    <n v="2500"/>
    <n v="588"/>
    <n v="1173.7089201877934"/>
    <n v="56.11"/>
    <n v="51.85"/>
    <n v="53.98"/>
    <n v="62.84"/>
    <n v="1.58"/>
    <n v="3.1596244131455418"/>
    <n v="3957.89"/>
    <n v="7899.0610328638541"/>
  </r>
  <r>
    <x v="0"/>
    <s v="long"/>
    <n v="1.71"/>
    <n v="2"/>
    <n v="2000"/>
    <n v="570"/>
    <n v="1169.5906432748538"/>
    <n v="22.1"/>
    <n v="18.68"/>
    <n v="20.39"/>
    <n v="18.88"/>
    <n v="-0.92"/>
    <n v="-1.8830409356725162"/>
    <n v="-1835.97"/>
    <n v="-3766.0818713450321"/>
  </r>
  <r>
    <x v="0"/>
    <s v="long"/>
    <n v="66.3"/>
    <n v="2"/>
    <n v="2500"/>
    <n v="20"/>
    <n v="37.70739064856712"/>
    <n v="2073.79"/>
    <n v="1941.19"/>
    <n v="2007.49"/>
    <n v="2095.89"/>
    <n v="0.18"/>
    <n v="0.33333333333333198"/>
    <n v="442"/>
    <n v="833.33333333332996"/>
  </r>
  <r>
    <x v="0"/>
    <s v="long"/>
    <n v="1.4"/>
    <n v="2"/>
    <n v="2500"/>
    <n v="893"/>
    <n v="1785.7142857142858"/>
    <n v="11"/>
    <n v="8.1999999999999993"/>
    <n v="9.6"/>
    <n v="8.67"/>
    <n v="-0.83"/>
    <n v="-1.6642857142857146"/>
    <n v="-2080.69"/>
    <n v="-4160.7142857142862"/>
  </r>
  <r>
    <x v="0"/>
    <s v="long"/>
    <n v="7.72"/>
    <n v="1"/>
    <n v="2000"/>
    <n v="259"/>
    <n v="259.06735751295338"/>
    <n v="264.49"/>
    <n v="256.77"/>
    <n v="256.77"/>
    <n v="240.18"/>
    <n v="-3.15"/>
    <n v="-3.1489637305699483"/>
    <n v="-6296.29"/>
    <n v="-6297.9274611398969"/>
  </r>
  <r>
    <x v="0"/>
    <s v="long"/>
    <n v="3.35"/>
    <n v="1.5"/>
    <n v="2500"/>
    <n v="497"/>
    <n v="746.26865671641792"/>
    <n v="147.44999999999999"/>
    <n v="142.41999999999999"/>
    <n v="144.1"/>
    <n v="135.24"/>
    <n v="-2.4300000000000002"/>
    <n v="-3.6447761194029793"/>
    <n v="-6068.37"/>
    <n v="-9111.9402985074485"/>
  </r>
  <r>
    <x v="0"/>
    <s v="long"/>
    <n v="4.79"/>
    <n v="1.5"/>
    <n v="5000"/>
    <n v="696"/>
    <n v="1043.8413361169103"/>
    <n v="43.95"/>
    <n v="36.76"/>
    <n v="39.160000000000004"/>
    <n v="45.64"/>
    <n v="0.24"/>
    <n v="0.35281837160751522"/>
    <n v="1176.52"/>
    <n v="1764.091858037576"/>
  </r>
  <r>
    <x v="0"/>
    <s v="long"/>
    <n v="3.35"/>
    <n v="2"/>
    <n v="2500"/>
    <n v="374"/>
    <n v="746.26865671641792"/>
    <n v="169.66"/>
    <n v="162.97"/>
    <n v="166.31"/>
    <n v="156.47999999999999"/>
    <n v="-1.97"/>
    <n v="-3.934328358208957"/>
    <n v="-4931.08"/>
    <n v="-9835.8208955223927"/>
  </r>
  <r>
    <x v="0"/>
    <s v="long"/>
    <n v="2.64"/>
    <n v="2"/>
    <n v="2500"/>
    <n v="473"/>
    <n v="946.96969696969688"/>
    <n v="137.69"/>
    <n v="132.41"/>
    <n v="135.05000000000001"/>
    <n v="131.94999999999999"/>
    <n v="-1.0900000000000001"/>
    <n v="-2.1742424242424279"/>
    <n v="-2715.02"/>
    <n v="-5435.6060606060691"/>
  </r>
  <r>
    <x v="0"/>
    <s v="short"/>
    <n v="5.69"/>
    <n v="2"/>
    <n v="3000"/>
    <n v="263"/>
    <n v="527.2407732864674"/>
    <n v="382.71"/>
    <n v="394.09"/>
    <n v="388.4"/>
    <n v="382.33"/>
    <n v="0.03"/>
    <n v="6.6783831282951747E-2"/>
    <n v="99.94"/>
    <n v="200.35149384885523"/>
  </r>
  <r>
    <x v="0"/>
    <s v="short"/>
    <n v="5.04"/>
    <n v="1"/>
    <n v="2000"/>
    <n v="398"/>
    <n v="396.82539682539681"/>
    <n v="390.08"/>
    <n v="395.12"/>
    <n v="395.12"/>
    <n v="382.33"/>
    <n v="1.54"/>
    <n v="1.5376984126984126"/>
    <n v="3084.5"/>
    <n v="3075.3968253968251"/>
  </r>
  <r>
    <x v="0"/>
    <s v="long"/>
    <n v="4"/>
    <n v="2"/>
    <n v="2000"/>
    <n v="250"/>
    <n v="500"/>
    <n v="142.18"/>
    <n v="134.18"/>
    <n v="138.18"/>
    <n v="135.24"/>
    <n v="-0.87"/>
    <n v="-1.7349999999999997"/>
    <n v="-1734"/>
    <n v="-3469.9999999999991"/>
  </r>
  <r>
    <x v="0"/>
    <s v="long"/>
    <n v="3.21"/>
    <n v="1.5"/>
    <n v="2500"/>
    <n v="520"/>
    <n v="778.816199376947"/>
    <n v="29.32"/>
    <n v="24.5"/>
    <n v="26.11"/>
    <n v="23.96"/>
    <n v="-1.1100000000000001"/>
    <n v="-1.6697819314641744"/>
    <n v="-2784.7"/>
    <n v="-4174.4548286604359"/>
  </r>
  <r>
    <x v="0"/>
    <s v="long"/>
    <n v="20.27"/>
    <n v="2"/>
    <n v="2500"/>
    <n v="62"/>
    <n v="123.33497779970399"/>
    <n v="425"/>
    <n v="384.46"/>
    <n v="404.73"/>
    <n v="377.59"/>
    <n v="-1.18"/>
    <n v="-2.3389245189935877"/>
    <n v="-2939.42"/>
    <n v="-5847.3112974839696"/>
  </r>
  <r>
    <x v="0"/>
    <s v="short"/>
    <n v="2.83"/>
    <n v="2"/>
    <n v="2900"/>
    <n v="500"/>
    <n v="1024.7349823321554"/>
    <n v="36.4"/>
    <n v="42.06"/>
    <n v="39.229999999999997"/>
    <n v="35.4"/>
    <n v="0.17"/>
    <n v="0.35335689045936391"/>
    <n v="500"/>
    <n v="1024.7349823321554"/>
  </r>
  <r>
    <x v="0"/>
    <s v="long"/>
    <n v="1.43"/>
    <n v="2"/>
    <n v="3000"/>
    <n v="1085"/>
    <n v="2097.9020979020979"/>
    <n v="41.71"/>
    <n v="38.85"/>
    <n v="40.28"/>
    <n v="48.33"/>
    <n v="2.39"/>
    <n v="4.6293706293706283"/>
    <n v="7180.53"/>
    <n v="13888.111888111884"/>
  </r>
  <r>
    <x v="0"/>
    <s v="long"/>
    <n v="4.7"/>
    <n v="2"/>
    <n v="2500"/>
    <n v="300"/>
    <n v="531.91489361702122"/>
    <n v="119.96"/>
    <n v="110.56"/>
    <n v="115.25999999999999"/>
    <n v="113.93"/>
    <n v="-0.72"/>
    <n v="-1.2829787234042525"/>
    <n v="-1808.01"/>
    <n v="-3207.4468085106309"/>
  </r>
  <r>
    <x v="1"/>
    <s v="long"/>
    <n v="0.35"/>
    <n v="1.5"/>
    <n v="3200"/>
    <n v="6000"/>
    <n v="9142.8571428571431"/>
    <n v="4.91"/>
    <n v="4.38"/>
    <n v="4.5600000000000005"/>
    <n v="5.05"/>
    <n v="0.27"/>
    <n v="0.39999999999999908"/>
    <n v="862.8"/>
    <n v="1279.999999999997"/>
  </r>
  <r>
    <x v="0"/>
    <s v="long"/>
    <n v="11.3"/>
    <n v="2"/>
    <n v="2500"/>
    <n v="111"/>
    <n v="221.23893805309734"/>
    <n v="283.82"/>
    <n v="261.22000000000003"/>
    <n v="272.52"/>
    <n v="280.26"/>
    <n v="-0.16"/>
    <n v="-0.31504424778761081"/>
    <n v="-394.61"/>
    <n v="-787.61061946902703"/>
  </r>
  <r>
    <x v="0"/>
    <s v="long"/>
    <n v="3.34"/>
    <n v="1"/>
    <n v="2000"/>
    <n v="598"/>
    <n v="598.80239520958082"/>
    <n v="45.92"/>
    <n v="42.58"/>
    <n v="42.58"/>
    <n v="48.21"/>
    <n v="0.68"/>
    <n v="0.68562874251496975"/>
    <n v="1368.64"/>
    <n v="1371.2574850299395"/>
  </r>
  <r>
    <x v="0"/>
    <s v="long"/>
    <n v="5.2"/>
    <n v="1"/>
    <n v="2000"/>
    <n v="384"/>
    <n v="384.61538461538458"/>
    <n v="39"/>
    <n v="33.799999999999997"/>
    <n v="33.799999999999997"/>
    <n v="45.64"/>
    <n v="1.27"/>
    <n v="1.2769230769230768"/>
    <n v="2548.42"/>
    <n v="2553.8461538461538"/>
  </r>
  <r>
    <x v="0"/>
    <s v="short"/>
    <n v="4.5"/>
    <n v="1"/>
    <n v="3000"/>
    <n v="667"/>
    <n v="666.66666666666663"/>
    <n v="376.17"/>
    <n v="380.66"/>
    <n v="380.67"/>
    <n v="382.33"/>
    <n v="-1.37"/>
    <n v="-1.3688888888888817"/>
    <n v="-4111.3900000000003"/>
    <n v="-4106.6666666666451"/>
  </r>
  <r>
    <x v="0"/>
    <s v="short"/>
    <n v="5.13"/>
    <n v="1"/>
    <n v="2000"/>
    <n v="400"/>
    <n v="389.8635477582846"/>
    <n v="368"/>
    <n v="373.13"/>
    <n v="373.13"/>
    <n v="382.33"/>
    <n v="-2.87"/>
    <n v="-2.793372319688106"/>
    <n v="-5732"/>
    <n v="-5586.744639376212"/>
  </r>
  <r>
    <x v="0"/>
    <s v="long"/>
    <n v="3.7"/>
    <n v="1"/>
    <n v="2000"/>
    <n v="540"/>
    <n v="540.54054054054052"/>
    <n v="35.15"/>
    <n v="31.45"/>
    <n v="31.45"/>
    <n v="45.64"/>
    <n v="2.83"/>
    <n v="2.8351351351351353"/>
    <n v="5662.71"/>
    <n v="5670.2702702702709"/>
  </r>
  <r>
    <x v="0"/>
    <s v="long"/>
    <n v="1.51"/>
    <n v="2"/>
    <n v="3000"/>
    <n v="996"/>
    <n v="1986.7549668874171"/>
    <n v="28.83"/>
    <n v="25.82"/>
    <n v="27.319999999999997"/>
    <n v="25.04"/>
    <n v="-1.26"/>
    <n v="-2.5099337748344364"/>
    <n v="-3776.04"/>
    <n v="-7529.8013245033089"/>
  </r>
  <r>
    <x v="1"/>
    <s v="long"/>
    <n v="0.45"/>
    <n v="2"/>
    <n v="12000"/>
    <n v="12500"/>
    <n v="26666.666666666664"/>
    <n v="4.9400000000000004"/>
    <n v="4.03"/>
    <n v="4.49"/>
    <n v="4.8"/>
    <n v="-0.15"/>
    <n v="-0.31111111111111234"/>
    <n v="-1750"/>
    <n v="-3733.333333333348"/>
  </r>
  <r>
    <x v="1"/>
    <s v="long"/>
    <n v="0.55000000000000004"/>
    <n v="1.5"/>
    <n v="3200"/>
    <n v="3300"/>
    <n v="5818.181818181818"/>
    <n v="12.08"/>
    <n v="11.26"/>
    <n v="11.53"/>
    <n v="10.09"/>
    <n v="-2.0499999999999998"/>
    <n v="-3.6181818181818186"/>
    <n v="-6563.7"/>
    <n v="-11578.18181818182"/>
  </r>
  <r>
    <x v="1"/>
    <s v="long"/>
    <n v="1.2"/>
    <n v="1"/>
    <n v="6000"/>
    <n v="5047"/>
    <n v="5000"/>
    <n v="12.76"/>
    <n v="11.56"/>
    <n v="11.56"/>
    <n v="16.34"/>
    <n v="3.01"/>
    <n v="2.9833333333333334"/>
    <n v="18058.169999999998"/>
    <n v="17900"/>
  </r>
  <r>
    <x v="0"/>
    <s v="long"/>
    <n v="4.83"/>
    <n v="2"/>
    <n v="2000"/>
    <n v="208"/>
    <n v="414.07867494824018"/>
    <n v="131.16"/>
    <n v="121.51"/>
    <n v="126.33"/>
    <n v="129.51"/>
    <n v="-0.17"/>
    <n v="-0.34161490683229934"/>
    <n v="-343.2"/>
    <n v="-683.22981366459862"/>
  </r>
  <r>
    <x v="0"/>
    <s v="long"/>
    <n v="1.83"/>
    <n v="2"/>
    <n v="2000"/>
    <n v="546"/>
    <n v="1092.8961748633878"/>
    <n v="13.43"/>
    <n v="9.77"/>
    <n v="11.6"/>
    <n v="14.14"/>
    <n v="0.19"/>
    <n v="0.38797814207650316"/>
    <n v="387.11"/>
    <n v="775.95628415300632"/>
  </r>
  <r>
    <x v="0"/>
    <s v="short"/>
    <n v="11.61"/>
    <n v="4"/>
    <n v="2000"/>
    <n v="43"/>
    <n v="172.26528854435833"/>
    <n v="100.99"/>
    <n v="147.43"/>
    <n v="112.6"/>
    <n v="114"/>
    <n v="-0.28000000000000003"/>
    <n v="-1.1205857019810515"/>
    <n v="-559.42999999999995"/>
    <n v="-2241.1714039621029"/>
  </r>
  <r>
    <x v="0"/>
    <s v="long"/>
    <n v="1.71"/>
    <n v="2"/>
    <n v="2000"/>
    <n v="600"/>
    <n v="1169.5906432748538"/>
    <n v="22.1"/>
    <n v="18.68"/>
    <n v="20.39"/>
    <n v="20.29"/>
    <n v="-0.54"/>
    <n v="-1.0584795321637441"/>
    <n v="-1086.1199999999999"/>
    <n v="-2116.9590643274882"/>
  </r>
  <r>
    <x v="0"/>
    <s v="long"/>
    <n v="1.47"/>
    <n v="2"/>
    <n v="2000"/>
    <n v="500"/>
    <n v="1360.5442176870749"/>
    <n v="23.59"/>
    <n v="20.65"/>
    <n v="22.12"/>
    <n v="22.23"/>
    <n v="-0.34"/>
    <n v="-0.92517006802721058"/>
    <n v="-682"/>
    <n v="-1850.3401360544212"/>
  </r>
  <r>
    <x v="0"/>
    <s v="short"/>
    <n v="1.47"/>
    <n v="1.5"/>
    <n v="2000"/>
    <n v="1000"/>
    <n v="1360.5442176870749"/>
    <n v="24"/>
    <n v="26.2"/>
    <n v="25.47"/>
    <n v="23.59"/>
    <n v="0.21"/>
    <n v="0.27891156462585048"/>
    <n v="410"/>
    <n v="557.82312925170095"/>
  </r>
  <r>
    <x v="0"/>
    <s v="long"/>
    <n v="0.21"/>
    <n v="3"/>
    <n v="1200"/>
    <n v="1905"/>
    <n v="5714.2857142857147"/>
    <n v="3.95"/>
    <n v="3.32"/>
    <n v="3.74"/>
    <n v="4.13"/>
    <n v="0.28000000000000003"/>
    <n v="0.85714285714285587"/>
    <n v="335.85"/>
    <n v="1028.5714285714271"/>
  </r>
  <r>
    <x v="0"/>
    <s v="long"/>
    <n v="0.51"/>
    <n v="2"/>
    <n v="1200"/>
    <n v="778"/>
    <n v="2352.9411764705883"/>
    <n v="22"/>
    <n v="20.97"/>
    <n v="21.49"/>
    <n v="23.46"/>
    <n v="0.94"/>
    <n v="2.8627450980392175"/>
    <n v="1132.77"/>
    <n v="3435.2941176470608"/>
  </r>
  <r>
    <x v="0"/>
    <s v="long"/>
    <n v="2.2999999999999998"/>
    <n v="2"/>
    <n v="1200"/>
    <n v="261"/>
    <n v="521.73913043478262"/>
    <n v="25.51"/>
    <n v="20.92"/>
    <n v="23.21"/>
    <n v="20.83"/>
    <n v="-1.02"/>
    <n v="-2.0347826086956537"/>
    <n v="-1222"/>
    <n v="-2441.7391304347843"/>
  </r>
  <r>
    <x v="0"/>
    <s v="short"/>
    <n v="0.24"/>
    <n v="2"/>
    <n v="1200"/>
    <n v="2526"/>
    <n v="5000"/>
    <n v="12.18"/>
    <n v="12.65"/>
    <n v="12.42"/>
    <n v="11.92"/>
    <n v="0.54"/>
    <n v="1.0833333333333324"/>
    <n v="644.89"/>
    <n v="1299.9999999999989"/>
  </r>
  <r>
    <x v="0"/>
    <s v="short"/>
    <n v="5.76"/>
    <n v="1"/>
    <n v="1200"/>
    <n v="140"/>
    <n v="208.33333333333334"/>
    <n v="50.1"/>
    <n v="55.86"/>
    <n v="55.86"/>
    <n v="41.93"/>
    <n v="0.95"/>
    <n v="1.4184027777777781"/>
    <n v="1143.9000000000001"/>
    <n v="1702.0833333333337"/>
  </r>
  <r>
    <x v="0"/>
    <s v="short"/>
    <n v="1.73"/>
    <n v="2"/>
    <n v="1200"/>
    <n v="347"/>
    <n v="693.64161849710979"/>
    <n v="18.95"/>
    <n v="22.42"/>
    <n v="20.68"/>
    <n v="16.32"/>
    <n v="0.76"/>
    <n v="1.5202312138728318"/>
    <n v="912.05"/>
    <n v="1824.2774566473981"/>
  </r>
  <r>
    <x v="0"/>
    <s v="long"/>
    <n v="0.34"/>
    <n v="3"/>
    <n v="1200"/>
    <n v="1168"/>
    <n v="3529.411764705882"/>
    <n v="4.8600000000000003"/>
    <n v="3.83"/>
    <n v="4.5200000000000005"/>
    <n v="7.7"/>
    <n v="2.76"/>
    <n v="8.352941176470587"/>
    <n v="3317.82"/>
    <n v="10023.529411764704"/>
  </r>
  <r>
    <x v="0"/>
    <s v="long"/>
    <n v="0.16"/>
    <n v="3"/>
    <n v="1200"/>
    <n v="2466"/>
    <n v="7500"/>
    <n v="3.2"/>
    <n v="2.71"/>
    <n v="3.04"/>
    <n v="2.75"/>
    <n v="-0.92"/>
    <n v="-2.8125000000000013"/>
    <n v="-1109.7"/>
    <n v="-3375.0000000000014"/>
  </r>
  <r>
    <x v="0"/>
    <s v="short"/>
    <n v="0.46"/>
    <n v="2"/>
    <n v="1200"/>
    <n v="1305"/>
    <n v="2608.695652173913"/>
    <n v="10.65"/>
    <n v="11.57"/>
    <n v="11.110000000000001"/>
    <n v="11.61"/>
    <n v="-1.05"/>
    <n v="-2.0869565217391286"/>
    <n v="-1255.8"/>
    <n v="-2504.3478260869542"/>
  </r>
  <r>
    <x v="0"/>
    <s v="short"/>
    <n v="0.33"/>
    <n v="2"/>
    <n v="1200"/>
    <n v="1827"/>
    <n v="3636.363636363636"/>
    <n v="8.85"/>
    <n v="9.51"/>
    <n v="9.18"/>
    <n v="8.8699999999999992"/>
    <n v="-0.03"/>
    <n v="-6.060606060605931E-2"/>
    <n v="-38"/>
    <n v="-72.727272727271171"/>
  </r>
  <r>
    <x v="0"/>
    <s v="short"/>
    <n v="2.15"/>
    <n v="3"/>
    <n v="1200"/>
    <n v="278"/>
    <n v="558.1395348837209"/>
    <n v="54.73"/>
    <n v="61.19"/>
    <n v="56.879999999999995"/>
    <n v="59.34"/>
    <n v="-1.07"/>
    <n v="-2.1441860465116309"/>
    <n v="-1281.6099999999999"/>
    <n v="-2573.02325581395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96408-BAC3-4F96-8AB9-5343A4E4D9D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G21" firstHeaderRow="0" firstDataRow="1" firstDataCol="1"/>
  <pivotFields count="15">
    <pivotField axis="axisRow" showAll="0">
      <items count="18">
        <item x="14"/>
        <item x="1"/>
        <item x="4"/>
        <item x="16"/>
        <item x="9"/>
        <item x="5"/>
        <item x="2"/>
        <item x="10"/>
        <item x="6"/>
        <item x="11"/>
        <item x="13"/>
        <item x="12"/>
        <item x="15"/>
        <item x="7"/>
        <item x="8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2" showAll="0"/>
    <pivotField showAll="0"/>
    <pivotField dataField="1" showAll="0"/>
    <pivotField dataField="1" showAll="0"/>
    <pivotField showAll="0"/>
    <pivotField dataField="1" showAll="0"/>
    <pivotField dataField="1" numFmtId="2" showAll="0"/>
    <pivotField dataField="1" showAll="0"/>
    <pivotField dataField="1" numFmtId="2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STOP LOSS PRICE" fld="8" subtotal="average" baseField="0" baseItem="0"/>
    <dataField name="Average of STOP LOSS PRICE(new)" fld="9" subtotal="average" baseField="0" baseItem="0"/>
    <dataField name="Sum of Realized R" fld="11" baseField="0" baseItem="0"/>
    <dataField name="Sum of Realized R(new)" fld="12" baseField="0" baseItem="0" numFmtId="2"/>
    <dataField name="Sum of Realized gains" fld="13" baseField="0" baseItem="0"/>
    <dataField name="Sum of Realized gains(new)" fld="14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691B6-FEC8-49B5-8DDB-04B7EF108B5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6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i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3BC3B-EC31-4632-9939-AC061AC2852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6" firstHeaderRow="0" firstDataRow="1" firstDataCol="1"/>
  <pivotFields count="24">
    <pivotField dataFiel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0"/>
        <item x="1"/>
        <item h="1" x="2"/>
        <item t="default"/>
      </items>
    </pivotField>
    <pivotField dataField="1" dragToRow="0" dragToCol="0" dragToPage="0" showAll="0" defaultSubtota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rade Count" fld="0" baseField="0" baseItem="0"/>
    <dataField name="Sum of winflag" fld="22" baseField="0" baseItem="0"/>
    <dataField name="Sum of Hit Ratio" fld="23" baseField="7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8242E-AF91-46AE-AA46-F2B65D3257CE}" name="PivotTable4" cacheId="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multipleFieldFilters="0">
  <location ref="A3:D21" firstHeaderRow="1" firstDataRow="2" firstDataCol="1"/>
  <pivotFields count="19">
    <pivotField axis="axisRow" showAll="0">
      <items count="19">
        <item x="14"/>
        <item x="1"/>
        <item x="4"/>
        <item x="16"/>
        <item x="9"/>
        <item x="5"/>
        <item x="2"/>
        <item x="10"/>
        <item x="6"/>
        <item x="11"/>
        <item x="13"/>
        <item x="12"/>
        <item x="15"/>
        <item x="7"/>
        <item x="8"/>
        <item x="0"/>
        <item h="1" x="3"/>
        <item h="1" x="17"/>
        <item t="default"/>
      </items>
    </pivotField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id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70F46-5278-478C-AA80-DD8E1E52514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21" firstHeaderRow="1" firstDataRow="1" firstDataCol="1" rowPageCount="1" colPageCount="1"/>
  <pivotFields count="24"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axis="axisRow" showAll="0">
      <items count="19">
        <item x="14"/>
        <item x="1"/>
        <item x="4"/>
        <item x="16"/>
        <item x="9"/>
        <item x="5"/>
        <item x="2"/>
        <item x="10"/>
        <item x="6"/>
        <item x="11"/>
        <item x="13"/>
        <item x="12"/>
        <item x="15"/>
        <item x="7"/>
        <item x="8"/>
        <item x="0"/>
        <item x="3"/>
        <item h="1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2" item="1" hier="-1"/>
  </pageFields>
  <dataFields count="1">
    <dataField name="Average of Holding Period" fld="18" subtotal="average" baseField="4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12C13-B2AB-4396-81B9-4A51087B417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21" firstHeaderRow="0" firstDataRow="1" firstDataCol="1"/>
  <pivotFields count="24">
    <pivotField showAll="0"/>
    <pivotField showAll="0"/>
    <pivotField showAll="0"/>
    <pivotField showAll="0"/>
    <pivotField axis="axisRow" showAll="0">
      <items count="19">
        <item x="14"/>
        <item x="1"/>
        <item x="4"/>
        <item x="16"/>
        <item x="9"/>
        <item x="5"/>
        <item x="2"/>
        <item x="10"/>
        <item x="6"/>
        <item x="11"/>
        <item x="13"/>
        <item x="12"/>
        <item x="15"/>
        <item x="7"/>
        <item x="8"/>
        <item x="0"/>
        <item x="3"/>
        <item h="1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dragToRow="0" dragToCol="0" dragToPage="0" showAll="0" defaultSubtotal="0"/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alized R" fld="19" baseField="0" baseItem="0"/>
    <dataField name="Sum of Hit Ratio" fld="23" baseField="4" baseItem="2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47D88-BFCA-4457-BF32-DC269805F378}" name="PivotTable7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multipleFieldFilters="0">
  <location ref="A3:G23" firstHeaderRow="1" firstDataRow="3" firstDataCol="1"/>
  <pivotFields count="24">
    <pivotField showAll="0"/>
    <pivotField showAll="0"/>
    <pivotField showAll="0"/>
    <pivotField showAll="0">
      <items count="22">
        <item x="16"/>
        <item x="1"/>
        <item x="5"/>
        <item x="18"/>
        <item x="10"/>
        <item x="6"/>
        <item x="12"/>
        <item x="3"/>
        <item x="4"/>
        <item x="11"/>
        <item x="7"/>
        <item x="13"/>
        <item x="15"/>
        <item x="14"/>
        <item x="17"/>
        <item x="8"/>
        <item x="9"/>
        <item x="0"/>
        <item x="2"/>
        <item x="19"/>
        <item x="20"/>
        <item t="default"/>
      </items>
    </pivotField>
    <pivotField axis="axisRow" showAll="0">
      <items count="19">
        <item x="14"/>
        <item x="1"/>
        <item x="4"/>
        <item x="16"/>
        <item x="9"/>
        <item x="5"/>
        <item x="2"/>
        <item x="10"/>
        <item x="6"/>
        <item x="11"/>
        <item x="13"/>
        <item x="12"/>
        <item x="15"/>
        <item x="7"/>
        <item x="8"/>
        <item x="0"/>
        <item x="3"/>
        <item h="1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2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Realized R" fld="19" subtotal="average" baseField="4" baseItem="0" numFmtId="2"/>
    <dataField name="Count of winflag" fld="22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231B5-0BD4-4171-9BBF-E58CD64A58E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F32" firstHeaderRow="0" firstDataRow="1" firstDataCol="1"/>
  <pivotFields count="49">
    <pivotField showAll="0"/>
    <pivotField showAll="0"/>
    <pivotField showAll="0"/>
    <pivotField showAll="0"/>
    <pivotField showAll="0">
      <items count="18">
        <item x="14"/>
        <item x="1"/>
        <item x="4"/>
        <item x="16"/>
        <item x="9"/>
        <item x="5"/>
        <item x="2"/>
        <item x="10"/>
        <item x="6"/>
        <item x="11"/>
        <item x="13"/>
        <item x="12"/>
        <item x="15"/>
        <item x="7"/>
        <item x="8"/>
        <item x="0"/>
        <item x="3"/>
        <item t="default"/>
      </items>
    </pivotField>
    <pivotField axis="axisRow" showAll="0">
      <items count="19">
        <item x="15"/>
        <item x="1"/>
        <item x="5"/>
        <item x="17"/>
        <item x="10"/>
        <item x="6"/>
        <item x="3"/>
        <item x="11"/>
        <item x="7"/>
        <item x="12"/>
        <item x="14"/>
        <item x="13"/>
        <item x="16"/>
        <item x="8"/>
        <item x="9"/>
        <item x="0"/>
        <item h="1" x="2"/>
        <item h="1" x="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dataField="1" numFmtId="2" showAll="0"/>
  </pivotFields>
  <rowFields count="2">
    <field x="8"/>
    <field x="5"/>
  </rowFields>
  <rowItems count="29">
    <i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2"/>
    </i>
    <i r="1">
      <x v="14"/>
    </i>
    <i r="1">
      <x v="1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ay1R" fld="24" baseField="0" baseItem="0" numFmtId="2"/>
    <dataField name="Sum of Day2 R" fld="30" baseField="0" baseItem="0" numFmtId="2"/>
    <dataField name="Sum of Day3R" fld="36" baseField="0" baseItem="0" numFmtId="2"/>
    <dataField name="Sum of Day4R" fld="42" baseField="0" baseItem="0" numFmtId="2"/>
    <dataField name="Sum of Day5R" fld="48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76F683-1FEF-4923-BE44-609461C35874}" name="Table1" displayName="Table1" ref="A1:H17" totalsRowShown="0">
  <autoFilter ref="A1:H17" xr:uid="{AA76F683-1FEF-4923-BE44-609461C35874}"/>
  <tableColumns count="8">
    <tableColumn id="1" xr3:uid="{2C8EB550-0BB4-4994-9654-64CC2EB519F7}" name="Market"/>
    <tableColumn id="2" xr3:uid="{CC7FEA26-9E10-4166-853F-6A5F46CEE0DC}" name="Win">
      <calculatedColumnFormula>VLOOKUP(A2,'Avg R'!$A$6:$G$23,5,FALSE)</calculatedColumnFormula>
    </tableColumn>
    <tableColumn id="3" xr3:uid="{84062CBB-1DCE-4900-8905-09DD18003BF1}" name="Loss">
      <calculatedColumnFormula>VLOOKUP(A2,'Avg R'!$A$6:$G$23,3,FALSE)</calculatedColumnFormula>
    </tableColumn>
    <tableColumn id="4" xr3:uid="{35C67C0C-62FB-4BDB-9E78-1C9C9F23D3D2}" name="AvgWinR" dataDxfId="4">
      <calculatedColumnFormula>VLOOKUP(A2,'Avg R'!$A$6:$G$23,4,FALSE)</calculatedColumnFormula>
    </tableColumn>
    <tableColumn id="5" xr3:uid="{3EF1F58E-AA35-4A8B-9204-610A25A4941A}" name="AvgLossR" dataDxfId="3">
      <calculatedColumnFormula>VLOOKUP(A2,'Avg R'!$A$6:$G$23,2,FALSE)</calculatedColumnFormula>
    </tableColumn>
    <tableColumn id="6" xr3:uid="{B13CFC76-0CA6-4EAE-819F-EBB45DC36879}" name="Hit Ratio" dataDxfId="2">
      <calculatedColumnFormula>VLOOKUP(A2,Rs!$A$4:$C$21,3,FALSE)</calculatedColumnFormula>
    </tableColumn>
    <tableColumn id="7" xr3:uid="{5B8F0816-9C9C-4A4F-B151-F732F52F6EA2}" name="Loss Ratio" dataDxfId="1">
      <calculatedColumnFormula>1-F2</calculatedColumnFormula>
    </tableColumn>
    <tableColumn id="8" xr3:uid="{783C11BE-5B23-419F-9350-287E8C6B8292}" name="Expectancy" dataDxfId="0">
      <calculatedColumnFormula>(F2*D2)-(G2*E2)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8D28-03F1-42B9-AEAF-F870DB158984}">
  <dimension ref="A1:BA396"/>
  <sheetViews>
    <sheetView topLeftCell="E7" workbookViewId="0">
      <selection activeCell="V2" sqref="V2"/>
    </sheetView>
  </sheetViews>
  <sheetFormatPr defaultRowHeight="14.4"/>
  <cols>
    <col min="1" max="1" width="11" bestFit="1" customWidth="1"/>
    <col min="2" max="2" width="5.88671875" bestFit="1" customWidth="1"/>
    <col min="3" max="3" width="8.44140625" bestFit="1" customWidth="1"/>
    <col min="4" max="4" width="6.88671875" bestFit="1" customWidth="1"/>
    <col min="5" max="5" width="13.88671875" bestFit="1" customWidth="1"/>
    <col min="6" max="6" width="13.88671875" customWidth="1"/>
    <col min="7" max="7" width="4.21875" bestFit="1" customWidth="1"/>
    <col min="8" max="8" width="7" bestFit="1" customWidth="1"/>
    <col min="9" max="9" width="4.33203125" bestFit="1" customWidth="1"/>
    <col min="10" max="10" width="6.21875" bestFit="1" customWidth="1"/>
    <col min="11" max="11" width="8.77734375" bestFit="1" customWidth="1"/>
    <col min="12" max="12" width="4.21875" bestFit="1" customWidth="1"/>
    <col min="13" max="13" width="7.5546875" bestFit="1" customWidth="1"/>
    <col min="14" max="14" width="9.77734375" bestFit="1" customWidth="1"/>
    <col min="15" max="15" width="9.6640625" bestFit="1" customWidth="1"/>
    <col min="16" max="16" width="15" bestFit="1" customWidth="1"/>
    <col min="17" max="17" width="8.44140625" bestFit="1" customWidth="1"/>
    <col min="18" max="18" width="9.5546875" bestFit="1" customWidth="1"/>
    <col min="19" max="19" width="8.33203125" bestFit="1" customWidth="1"/>
    <col min="20" max="20" width="12.77734375" bestFit="1" customWidth="1"/>
    <col min="21" max="21" width="9.33203125" bestFit="1" customWidth="1"/>
    <col min="22" max="22" width="12.33203125" bestFit="1" customWidth="1"/>
    <col min="23" max="23" width="6.5546875" bestFit="1" customWidth="1"/>
    <col min="24" max="24" width="6.88671875" bestFit="1" customWidth="1"/>
    <col min="25" max="25" width="6.88671875" customWidth="1"/>
    <col min="26" max="26" width="9.88671875" bestFit="1" customWidth="1"/>
    <col min="27" max="27" width="9.5546875" bestFit="1" customWidth="1"/>
    <col min="28" max="28" width="9.44140625" bestFit="1" customWidth="1"/>
    <col min="29" max="29" width="10.33203125" bestFit="1" customWidth="1"/>
    <col min="30" max="30" width="10.44140625" bestFit="1" customWidth="1"/>
    <col min="31" max="31" width="10.44140625" customWidth="1"/>
    <col min="32" max="32" width="9.88671875" bestFit="1" customWidth="1"/>
    <col min="33" max="33" width="9.5546875" bestFit="1" customWidth="1"/>
    <col min="34" max="34" width="9" bestFit="1" customWidth="1"/>
    <col min="35" max="35" width="10.109375" bestFit="1" customWidth="1"/>
    <col min="36" max="36" width="10.21875" bestFit="1" customWidth="1"/>
    <col min="37" max="37" width="10.21875" customWidth="1"/>
    <col min="38" max="38" width="9.88671875" bestFit="1" customWidth="1"/>
    <col min="39" max="39" width="9.5546875" bestFit="1" customWidth="1"/>
    <col min="40" max="40" width="9" bestFit="1" customWidth="1"/>
    <col min="41" max="41" width="10.109375" bestFit="1" customWidth="1"/>
    <col min="42" max="42" width="10.21875" bestFit="1" customWidth="1"/>
    <col min="43" max="43" width="10.21875" customWidth="1"/>
    <col min="44" max="44" width="9.88671875" bestFit="1" customWidth="1"/>
    <col min="45" max="45" width="9.5546875" bestFit="1" customWidth="1"/>
    <col min="46" max="46" width="9" bestFit="1" customWidth="1"/>
    <col min="47" max="47" width="10.109375" bestFit="1" customWidth="1"/>
    <col min="48" max="48" width="10.21875" bestFit="1" customWidth="1"/>
    <col min="49" max="49" width="10.21875" customWidth="1"/>
    <col min="50" max="50" width="5" bestFit="1" customWidth="1"/>
    <col min="51" max="51" width="7.21875" bestFit="1" customWidth="1"/>
    <col min="52" max="52" width="5" bestFit="1" customWidth="1"/>
    <col min="53" max="53" width="7.21875" bestFit="1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611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612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613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614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615</v>
      </c>
      <c r="AX1" t="s">
        <v>43</v>
      </c>
      <c r="AY1" t="s">
        <v>44</v>
      </c>
      <c r="AZ1" t="s">
        <v>43</v>
      </c>
      <c r="BA1" t="s">
        <v>44</v>
      </c>
    </row>
    <row r="2" spans="1:53">
      <c r="A2">
        <v>1</v>
      </c>
      <c r="B2" t="s">
        <v>45</v>
      </c>
      <c r="C2">
        <v>1</v>
      </c>
      <c r="D2" t="s">
        <v>46</v>
      </c>
      <c r="E2" t="s">
        <v>47</v>
      </c>
      <c r="F2" t="str">
        <f>VLOOKUP(D2,$AZ$1:$BA$20,2,FALSE)</f>
        <v>USA</v>
      </c>
      <c r="G2">
        <v>5.01</v>
      </c>
      <c r="H2" t="s">
        <v>48</v>
      </c>
      <c r="I2" t="s">
        <v>49</v>
      </c>
      <c r="J2">
        <v>1</v>
      </c>
      <c r="K2">
        <v>5.01</v>
      </c>
      <c r="L2">
        <v>2000</v>
      </c>
      <c r="M2">
        <v>399.2</v>
      </c>
      <c r="N2">
        <v>400</v>
      </c>
      <c r="O2">
        <v>121.63</v>
      </c>
      <c r="P2">
        <v>116.62</v>
      </c>
      <c r="Q2">
        <v>113.86</v>
      </c>
      <c r="R2" t="s">
        <v>50</v>
      </c>
      <c r="S2" t="s">
        <v>51</v>
      </c>
      <c r="T2">
        <v>4</v>
      </c>
      <c r="U2">
        <v>-1.55</v>
      </c>
      <c r="V2">
        <v>-3109</v>
      </c>
      <c r="W2" t="s">
        <v>52</v>
      </c>
      <c r="X2">
        <v>0</v>
      </c>
      <c r="Y2" s="3">
        <f>IF(I2="long",((AC2-O2)*N2)/L2,((O2-AC2)*N2)/L2)</f>
        <v>0.37000000000000172</v>
      </c>
      <c r="Z2" t="s">
        <v>53</v>
      </c>
      <c r="AA2">
        <v>123.65519999999999</v>
      </c>
      <c r="AB2">
        <v>123.65519999999999</v>
      </c>
      <c r="AC2">
        <v>123.48</v>
      </c>
      <c r="AD2">
        <v>119.13</v>
      </c>
      <c r="AE2" s="3">
        <f>IF(I2="long",((AD2-O2)*N2)/L2,((O2-AD2)*N2)/L2)</f>
        <v>-0.5</v>
      </c>
      <c r="AF2" t="s">
        <v>54</v>
      </c>
      <c r="AG2">
        <v>117.09</v>
      </c>
      <c r="AH2">
        <v>117.09</v>
      </c>
      <c r="AI2">
        <v>115.28</v>
      </c>
      <c r="AJ2">
        <v>115.61</v>
      </c>
      <c r="AK2" s="3">
        <f>IF(I2="long",((AJ2-O2)*N2)/L2,((O2-AJ2)*N2)/L2)</f>
        <v>-1.2039999999999991</v>
      </c>
      <c r="AL2" t="s">
        <v>55</v>
      </c>
      <c r="AM2">
        <v>117.72</v>
      </c>
      <c r="AN2">
        <v>117.72</v>
      </c>
      <c r="AO2">
        <v>117.22</v>
      </c>
      <c r="AP2">
        <v>115.63</v>
      </c>
      <c r="AQ2" s="3">
        <f>IF(I2="long",((AP2-O2)*N2)/L2,((O2-AP2)*N2)/L2)</f>
        <v>-1.2</v>
      </c>
      <c r="AR2" t="s">
        <v>56</v>
      </c>
      <c r="AS2">
        <v>116.26</v>
      </c>
      <c r="AT2">
        <v>116.26</v>
      </c>
      <c r="AU2">
        <v>116.16</v>
      </c>
      <c r="AV2">
        <v>114.46</v>
      </c>
      <c r="AW2" s="3">
        <f>IF(I2="long",((AV2-O2)*N2)/L2,((O2-AV2)*N2)/L2)</f>
        <v>-1.4340000000000004</v>
      </c>
      <c r="AX2" t="s">
        <v>57</v>
      </c>
      <c r="AY2" t="s">
        <v>58</v>
      </c>
      <c r="AZ2" t="s">
        <v>57</v>
      </c>
      <c r="BA2" t="s">
        <v>58</v>
      </c>
    </row>
    <row r="3" spans="1:53">
      <c r="A3">
        <v>1</v>
      </c>
      <c r="B3" t="s">
        <v>59</v>
      </c>
      <c r="C3">
        <v>1</v>
      </c>
      <c r="D3" t="s">
        <v>46</v>
      </c>
      <c r="E3" t="s">
        <v>47</v>
      </c>
      <c r="F3" t="str">
        <f t="shared" ref="F3:F66" si="0">VLOOKUP(D3,$AZ$1:$BA$20,2,FALSE)</f>
        <v>USA</v>
      </c>
      <c r="G3">
        <v>4.83</v>
      </c>
      <c r="H3" t="s">
        <v>60</v>
      </c>
      <c r="I3" t="s">
        <v>49</v>
      </c>
      <c r="J3">
        <v>2</v>
      </c>
      <c r="K3">
        <v>9.66</v>
      </c>
      <c r="L3">
        <v>2000</v>
      </c>
      <c r="M3">
        <v>207.04</v>
      </c>
      <c r="N3">
        <v>207</v>
      </c>
      <c r="O3">
        <v>131.16</v>
      </c>
      <c r="P3">
        <v>121.5</v>
      </c>
      <c r="Q3">
        <v>140.18</v>
      </c>
      <c r="R3" t="s">
        <v>50</v>
      </c>
      <c r="S3" t="s">
        <v>51</v>
      </c>
      <c r="T3">
        <v>4</v>
      </c>
      <c r="U3">
        <v>0.93</v>
      </c>
      <c r="V3">
        <v>1867.14</v>
      </c>
      <c r="W3" t="s">
        <v>52</v>
      </c>
      <c r="X3">
        <v>1</v>
      </c>
      <c r="Y3" s="3">
        <f t="shared" ref="Y3:Y66" si="1">IF(I3="long",((AC3-O3)*N3)/L3,((O3-AC3)*N3)/L3)</f>
        <v>1.1250450000000005</v>
      </c>
      <c r="Z3" t="s">
        <v>53</v>
      </c>
      <c r="AA3">
        <v>145.63999999999999</v>
      </c>
      <c r="AB3">
        <v>145.63999999999999</v>
      </c>
      <c r="AC3">
        <v>142.03</v>
      </c>
      <c r="AD3">
        <v>142.47999999999999</v>
      </c>
      <c r="AE3" s="3">
        <f t="shared" ref="AE3:AE66" si="2">IF(I3="long",((AD3-O3)*N3)/L3,((O3-AD3)*N3)/L3)</f>
        <v>1.1716199999999992</v>
      </c>
      <c r="AF3" t="s">
        <v>54</v>
      </c>
      <c r="AG3">
        <v>140.63</v>
      </c>
      <c r="AH3">
        <v>140.63</v>
      </c>
      <c r="AI3">
        <v>140.25</v>
      </c>
      <c r="AJ3">
        <v>138.22</v>
      </c>
      <c r="AK3" s="3">
        <f t="shared" ref="AK3:AK66" si="3">IF(I3="long",((AJ3-O3)*N3)/L3,((O3-AJ3)*N3)/L3)</f>
        <v>0.7307100000000003</v>
      </c>
      <c r="AL3" t="s">
        <v>55</v>
      </c>
      <c r="AM3">
        <v>141.66</v>
      </c>
      <c r="AN3">
        <v>141.66</v>
      </c>
      <c r="AO3">
        <v>140.18</v>
      </c>
      <c r="AP3">
        <v>140.99</v>
      </c>
      <c r="AQ3" s="3">
        <f t="shared" ref="AQ3:AQ66" si="4">IF(I3="long",((AP3-O3)*N3)/L3,((O3-AP3)*N3)/L3)</f>
        <v>1.0174050000000014</v>
      </c>
      <c r="AR3" t="s">
        <v>56</v>
      </c>
      <c r="AS3">
        <v>143.5</v>
      </c>
      <c r="AT3">
        <v>143.5</v>
      </c>
      <c r="AU3">
        <v>141.93</v>
      </c>
      <c r="AV3">
        <v>141.72</v>
      </c>
      <c r="AW3" s="3">
        <f t="shared" ref="AW3:AW66" si="5">IF(I3="long",((AV3-O3)*N3)/L3,((O3-AV3)*N3)/L3)</f>
        <v>1.0929600000000002</v>
      </c>
      <c r="AX3" t="s">
        <v>61</v>
      </c>
      <c r="AY3" t="s">
        <v>62</v>
      </c>
      <c r="AZ3" t="s">
        <v>61</v>
      </c>
      <c r="BA3" t="s">
        <v>62</v>
      </c>
    </row>
    <row r="4" spans="1:53">
      <c r="A4">
        <v>1</v>
      </c>
      <c r="B4" t="s">
        <v>63</v>
      </c>
      <c r="C4">
        <v>1</v>
      </c>
      <c r="D4" t="s">
        <v>46</v>
      </c>
      <c r="E4" t="s">
        <v>47</v>
      </c>
      <c r="F4" t="str">
        <f t="shared" si="0"/>
        <v>USA</v>
      </c>
      <c r="G4">
        <v>0.86</v>
      </c>
      <c r="H4" t="s">
        <v>64</v>
      </c>
      <c r="I4" t="s">
        <v>49</v>
      </c>
      <c r="J4">
        <v>1.5</v>
      </c>
      <c r="K4">
        <v>1.29</v>
      </c>
      <c r="L4">
        <v>2000</v>
      </c>
      <c r="M4">
        <v>1552.19</v>
      </c>
      <c r="N4">
        <v>1576</v>
      </c>
      <c r="O4">
        <v>14.74</v>
      </c>
      <c r="P4">
        <v>13.45</v>
      </c>
      <c r="Q4">
        <v>37.46</v>
      </c>
      <c r="R4" t="s">
        <v>65</v>
      </c>
      <c r="S4" t="s">
        <v>51</v>
      </c>
      <c r="T4">
        <v>67</v>
      </c>
      <c r="U4">
        <v>17.899999999999999</v>
      </c>
      <c r="V4">
        <v>35806.720000000001</v>
      </c>
      <c r="W4" t="s">
        <v>52</v>
      </c>
      <c r="X4">
        <v>1</v>
      </c>
      <c r="Y4" s="3">
        <f t="shared" si="1"/>
        <v>2.3009599999999999</v>
      </c>
      <c r="Z4" t="s">
        <v>66</v>
      </c>
      <c r="AA4">
        <v>17.71</v>
      </c>
      <c r="AB4">
        <v>17.71</v>
      </c>
      <c r="AC4">
        <v>17.66</v>
      </c>
      <c r="AD4">
        <v>17.54</v>
      </c>
      <c r="AE4" s="3">
        <f t="shared" si="2"/>
        <v>2.206399999999999</v>
      </c>
      <c r="AF4" t="s">
        <v>67</v>
      </c>
      <c r="AG4">
        <v>17.399999999999999</v>
      </c>
      <c r="AH4">
        <v>17.399999999999999</v>
      </c>
      <c r="AI4">
        <v>17.350000000000001</v>
      </c>
      <c r="AJ4">
        <v>17.09</v>
      </c>
      <c r="AK4" s="3">
        <f t="shared" si="3"/>
        <v>1.8517999999999997</v>
      </c>
      <c r="AL4" t="s">
        <v>68</v>
      </c>
      <c r="AM4">
        <v>17</v>
      </c>
      <c r="AN4">
        <v>17</v>
      </c>
      <c r="AO4">
        <v>16.940000000000001</v>
      </c>
      <c r="AP4">
        <v>16.510000000000002</v>
      </c>
      <c r="AQ4" s="3">
        <f t="shared" si="4"/>
        <v>1.3947600000000011</v>
      </c>
      <c r="AR4" t="s">
        <v>69</v>
      </c>
      <c r="AS4">
        <v>18</v>
      </c>
      <c r="AT4">
        <v>18</v>
      </c>
      <c r="AU4">
        <v>16.75</v>
      </c>
      <c r="AV4">
        <v>17.524999999999999</v>
      </c>
      <c r="AW4" s="3">
        <f t="shared" si="5"/>
        <v>2.1945799999999984</v>
      </c>
      <c r="AX4" t="s">
        <v>70</v>
      </c>
      <c r="AY4" t="s">
        <v>71</v>
      </c>
      <c r="AZ4" t="s">
        <v>70</v>
      </c>
      <c r="BA4" t="s">
        <v>71</v>
      </c>
    </row>
    <row r="5" spans="1:53">
      <c r="A5">
        <v>1</v>
      </c>
      <c r="B5" t="s">
        <v>72</v>
      </c>
      <c r="C5">
        <v>1</v>
      </c>
      <c r="D5" t="s">
        <v>46</v>
      </c>
      <c r="E5" t="s">
        <v>47</v>
      </c>
      <c r="F5" t="str">
        <f t="shared" si="0"/>
        <v>USA</v>
      </c>
      <c r="G5">
        <v>2.93</v>
      </c>
      <c r="H5" t="s">
        <v>48</v>
      </c>
      <c r="I5" t="s">
        <v>49</v>
      </c>
      <c r="J5">
        <v>2.5</v>
      </c>
      <c r="K5">
        <v>7.33</v>
      </c>
      <c r="L5">
        <v>2000</v>
      </c>
      <c r="M5">
        <v>273.04000000000002</v>
      </c>
      <c r="N5">
        <v>273</v>
      </c>
      <c r="O5">
        <v>51.29</v>
      </c>
      <c r="P5">
        <v>43.97</v>
      </c>
      <c r="Q5">
        <v>61.5</v>
      </c>
      <c r="R5" t="s">
        <v>73</v>
      </c>
      <c r="S5" t="s">
        <v>51</v>
      </c>
      <c r="T5">
        <v>7</v>
      </c>
      <c r="U5">
        <v>1.39</v>
      </c>
      <c r="V5">
        <v>2787.33</v>
      </c>
      <c r="W5" t="s">
        <v>52</v>
      </c>
      <c r="X5">
        <v>1</v>
      </c>
      <c r="Y5" s="3">
        <f t="shared" si="1"/>
        <v>9.2819999999999958E-2</v>
      </c>
      <c r="Z5" t="s">
        <v>74</v>
      </c>
      <c r="AA5">
        <v>53.75</v>
      </c>
      <c r="AB5">
        <v>53.75</v>
      </c>
      <c r="AC5">
        <v>51.97</v>
      </c>
      <c r="AD5">
        <v>53.2</v>
      </c>
      <c r="AE5" s="3">
        <f t="shared" si="2"/>
        <v>0.26071500000000047</v>
      </c>
      <c r="AF5" t="s">
        <v>75</v>
      </c>
      <c r="AG5">
        <v>55.276400000000002</v>
      </c>
      <c r="AH5">
        <v>55.276400000000002</v>
      </c>
      <c r="AI5">
        <v>54.02</v>
      </c>
      <c r="AJ5">
        <v>50.5</v>
      </c>
      <c r="AK5" s="3">
        <f t="shared" si="3"/>
        <v>-0.10783499999999988</v>
      </c>
      <c r="AL5" t="s">
        <v>76</v>
      </c>
      <c r="AM5">
        <v>54.61</v>
      </c>
      <c r="AN5">
        <v>54.61</v>
      </c>
      <c r="AO5">
        <v>53.05</v>
      </c>
      <c r="AP5">
        <v>54.28</v>
      </c>
      <c r="AQ5" s="3">
        <f t="shared" si="4"/>
        <v>0.40813500000000025</v>
      </c>
      <c r="AR5" t="s">
        <v>53</v>
      </c>
      <c r="AS5">
        <v>59.31</v>
      </c>
      <c r="AT5">
        <v>59.31</v>
      </c>
      <c r="AU5">
        <v>57.76</v>
      </c>
      <c r="AV5">
        <v>58.92</v>
      </c>
      <c r="AW5" s="3">
        <f t="shared" si="5"/>
        <v>1.0414950000000003</v>
      </c>
      <c r="AX5" t="s">
        <v>77</v>
      </c>
      <c r="AY5" t="s">
        <v>78</v>
      </c>
      <c r="AZ5" t="s">
        <v>77</v>
      </c>
      <c r="BA5" t="s">
        <v>78</v>
      </c>
    </row>
    <row r="6" spans="1:53">
      <c r="A6">
        <v>1</v>
      </c>
      <c r="B6" t="s">
        <v>79</v>
      </c>
      <c r="C6">
        <v>1</v>
      </c>
      <c r="D6" t="s">
        <v>80</v>
      </c>
      <c r="E6" t="s">
        <v>81</v>
      </c>
      <c r="F6" t="str">
        <f t="shared" si="0"/>
        <v>Canada</v>
      </c>
      <c r="G6">
        <v>2.52</v>
      </c>
      <c r="H6" t="s">
        <v>82</v>
      </c>
      <c r="I6" t="s">
        <v>49</v>
      </c>
      <c r="J6">
        <v>1</v>
      </c>
      <c r="K6">
        <v>2.52</v>
      </c>
      <c r="L6">
        <v>9000</v>
      </c>
      <c r="M6">
        <v>3571.43</v>
      </c>
      <c r="N6">
        <v>2598</v>
      </c>
      <c r="O6">
        <v>26.5</v>
      </c>
      <c r="P6">
        <v>23.98</v>
      </c>
      <c r="Q6">
        <v>54.62</v>
      </c>
      <c r="R6" t="s">
        <v>83</v>
      </c>
      <c r="S6" t="s">
        <v>51</v>
      </c>
      <c r="T6">
        <v>55</v>
      </c>
      <c r="U6">
        <v>8.1199999999999992</v>
      </c>
      <c r="V6">
        <v>73042.77</v>
      </c>
      <c r="W6" t="s">
        <v>84</v>
      </c>
      <c r="X6">
        <v>1</v>
      </c>
      <c r="Y6" s="3">
        <f t="shared" si="1"/>
        <v>0.62063333333333293</v>
      </c>
      <c r="Z6" t="s">
        <v>85</v>
      </c>
      <c r="AA6">
        <v>28.66</v>
      </c>
      <c r="AB6">
        <v>28.66</v>
      </c>
      <c r="AC6">
        <v>28.65</v>
      </c>
      <c r="AD6">
        <v>27.28</v>
      </c>
      <c r="AE6" s="3">
        <f t="shared" si="2"/>
        <v>0.22516000000000033</v>
      </c>
      <c r="AF6" t="s">
        <v>86</v>
      </c>
      <c r="AG6">
        <v>28.05</v>
      </c>
      <c r="AH6">
        <v>28.05</v>
      </c>
      <c r="AI6">
        <v>27</v>
      </c>
      <c r="AJ6">
        <v>27.75</v>
      </c>
      <c r="AK6" s="3">
        <f t="shared" si="3"/>
        <v>0.36083333333333334</v>
      </c>
      <c r="AL6" t="s">
        <v>87</v>
      </c>
      <c r="AM6">
        <v>29.6</v>
      </c>
      <c r="AN6">
        <v>29.6</v>
      </c>
      <c r="AO6">
        <v>28.19</v>
      </c>
      <c r="AP6">
        <v>29.49</v>
      </c>
      <c r="AQ6" s="3">
        <f t="shared" si="4"/>
        <v>0.86311333333333284</v>
      </c>
      <c r="AR6" t="s">
        <v>88</v>
      </c>
      <c r="AS6">
        <v>31</v>
      </c>
      <c r="AT6">
        <v>31</v>
      </c>
      <c r="AU6">
        <v>30.09</v>
      </c>
      <c r="AV6">
        <v>30.81</v>
      </c>
      <c r="AW6" s="3">
        <f t="shared" si="5"/>
        <v>1.244153333333333</v>
      </c>
      <c r="AX6" t="s">
        <v>89</v>
      </c>
      <c r="AY6" t="s">
        <v>90</v>
      </c>
      <c r="AZ6" t="s">
        <v>89</v>
      </c>
      <c r="BA6" t="s">
        <v>90</v>
      </c>
    </row>
    <row r="7" spans="1:53">
      <c r="A7">
        <v>1</v>
      </c>
      <c r="B7" t="s">
        <v>91</v>
      </c>
      <c r="C7">
        <v>1</v>
      </c>
      <c r="D7" t="s">
        <v>46</v>
      </c>
      <c r="E7" t="s">
        <v>47</v>
      </c>
      <c r="F7" t="str">
        <f t="shared" si="0"/>
        <v>USA</v>
      </c>
      <c r="G7">
        <v>6.75</v>
      </c>
      <c r="H7" t="s">
        <v>48</v>
      </c>
      <c r="I7" t="s">
        <v>49</v>
      </c>
      <c r="J7">
        <v>2</v>
      </c>
      <c r="K7">
        <v>13.49</v>
      </c>
      <c r="L7">
        <v>2500</v>
      </c>
      <c r="M7">
        <v>185.32</v>
      </c>
      <c r="N7">
        <v>186</v>
      </c>
      <c r="O7">
        <v>99.2</v>
      </c>
      <c r="P7">
        <v>85.71</v>
      </c>
      <c r="Q7">
        <v>119.31</v>
      </c>
      <c r="R7" t="s">
        <v>92</v>
      </c>
      <c r="S7" t="s">
        <v>51</v>
      </c>
      <c r="T7">
        <v>6</v>
      </c>
      <c r="U7">
        <v>1.5</v>
      </c>
      <c r="V7">
        <v>3740.46</v>
      </c>
      <c r="W7" t="s">
        <v>52</v>
      </c>
      <c r="X7">
        <v>1</v>
      </c>
      <c r="Y7" s="3">
        <f t="shared" si="1"/>
        <v>8.4816000000000044E-2</v>
      </c>
      <c r="Z7" t="s">
        <v>75</v>
      </c>
      <c r="AA7">
        <v>108.05</v>
      </c>
      <c r="AB7">
        <v>108.05</v>
      </c>
      <c r="AC7">
        <v>100.34</v>
      </c>
      <c r="AD7">
        <v>105.6</v>
      </c>
      <c r="AE7" s="3">
        <f t="shared" si="2"/>
        <v>0.47615999999999942</v>
      </c>
      <c r="AF7" t="s">
        <v>76</v>
      </c>
      <c r="AG7">
        <v>112.55</v>
      </c>
      <c r="AH7">
        <v>112.55</v>
      </c>
      <c r="AI7">
        <v>105.6</v>
      </c>
      <c r="AJ7">
        <v>111.4</v>
      </c>
      <c r="AK7" s="3">
        <f t="shared" si="3"/>
        <v>0.90768000000000026</v>
      </c>
      <c r="AL7" t="s">
        <v>53</v>
      </c>
      <c r="AM7">
        <v>120.8</v>
      </c>
      <c r="AN7">
        <v>120.8</v>
      </c>
      <c r="AO7">
        <v>114.74</v>
      </c>
      <c r="AP7">
        <v>118.47</v>
      </c>
      <c r="AQ7" s="3">
        <f t="shared" si="4"/>
        <v>1.4336879999999996</v>
      </c>
      <c r="AR7" t="s">
        <v>54</v>
      </c>
      <c r="AS7">
        <v>116.83</v>
      </c>
      <c r="AT7">
        <v>116.83</v>
      </c>
      <c r="AU7">
        <v>114.39</v>
      </c>
      <c r="AV7">
        <v>112.47</v>
      </c>
      <c r="AW7" s="3">
        <f t="shared" si="5"/>
        <v>0.98728799999999972</v>
      </c>
      <c r="AX7" t="s">
        <v>93</v>
      </c>
      <c r="AY7" t="s">
        <v>94</v>
      </c>
      <c r="AZ7" t="s">
        <v>93</v>
      </c>
      <c r="BA7" t="s">
        <v>94</v>
      </c>
    </row>
    <row r="8" spans="1:53">
      <c r="A8">
        <v>1</v>
      </c>
      <c r="B8" t="s">
        <v>95</v>
      </c>
      <c r="C8">
        <v>1</v>
      </c>
      <c r="D8" t="s">
        <v>46</v>
      </c>
      <c r="E8" t="s">
        <v>47</v>
      </c>
      <c r="F8" t="str">
        <f t="shared" si="0"/>
        <v>USA</v>
      </c>
      <c r="G8">
        <v>3.37</v>
      </c>
      <c r="H8" t="s">
        <v>48</v>
      </c>
      <c r="I8" t="s">
        <v>49</v>
      </c>
      <c r="J8">
        <v>2</v>
      </c>
      <c r="K8">
        <v>6.75</v>
      </c>
      <c r="L8">
        <v>1500</v>
      </c>
      <c r="M8">
        <v>222.33</v>
      </c>
      <c r="N8">
        <v>222</v>
      </c>
      <c r="O8">
        <v>86.28</v>
      </c>
      <c r="P8">
        <v>79.53</v>
      </c>
      <c r="Q8">
        <v>90.44</v>
      </c>
      <c r="R8" t="s">
        <v>96</v>
      </c>
      <c r="S8" t="s">
        <v>51</v>
      </c>
      <c r="T8">
        <v>41</v>
      </c>
      <c r="U8">
        <v>0.62</v>
      </c>
      <c r="V8">
        <v>923.52</v>
      </c>
      <c r="W8" t="s">
        <v>52</v>
      </c>
      <c r="X8">
        <v>1</v>
      </c>
      <c r="Y8" s="3">
        <f t="shared" si="1"/>
        <v>-0.26492000000000093</v>
      </c>
      <c r="Z8" t="s">
        <v>97</v>
      </c>
      <c r="AA8">
        <v>84.9</v>
      </c>
      <c r="AB8">
        <v>84.9</v>
      </c>
      <c r="AC8">
        <v>84.49</v>
      </c>
      <c r="AD8">
        <v>84.38</v>
      </c>
      <c r="AE8" s="3">
        <f t="shared" si="2"/>
        <v>-0.28120000000000084</v>
      </c>
      <c r="AF8" t="s">
        <v>98</v>
      </c>
      <c r="AG8">
        <v>87.069900000000004</v>
      </c>
      <c r="AH8">
        <v>87.069900000000004</v>
      </c>
      <c r="AI8">
        <v>85.16</v>
      </c>
      <c r="AJ8">
        <v>86.29</v>
      </c>
      <c r="AK8" s="3">
        <f t="shared" si="3"/>
        <v>1.4800000000007572E-3</v>
      </c>
      <c r="AL8" t="s">
        <v>99</v>
      </c>
      <c r="AM8">
        <v>87.46</v>
      </c>
      <c r="AN8">
        <v>87.46</v>
      </c>
      <c r="AO8">
        <v>87.12</v>
      </c>
      <c r="AP8">
        <v>85.19</v>
      </c>
      <c r="AQ8" s="3">
        <f t="shared" si="4"/>
        <v>-0.16132000000000052</v>
      </c>
      <c r="AR8" t="s">
        <v>100</v>
      </c>
      <c r="AS8">
        <v>85.45</v>
      </c>
      <c r="AT8">
        <v>85.45</v>
      </c>
      <c r="AU8">
        <v>85.11</v>
      </c>
      <c r="AV8">
        <v>83.49</v>
      </c>
      <c r="AW8" s="3">
        <f t="shared" si="5"/>
        <v>-0.4129200000000009</v>
      </c>
      <c r="AX8" t="s">
        <v>101</v>
      </c>
      <c r="AY8" t="s">
        <v>102</v>
      </c>
      <c r="AZ8" t="s">
        <v>101</v>
      </c>
      <c r="BA8" t="s">
        <v>102</v>
      </c>
    </row>
    <row r="9" spans="1:53">
      <c r="A9">
        <v>1</v>
      </c>
      <c r="B9" t="s">
        <v>103</v>
      </c>
      <c r="C9">
        <v>1</v>
      </c>
      <c r="D9" t="s">
        <v>46</v>
      </c>
      <c r="E9" t="s">
        <v>47</v>
      </c>
      <c r="F9" t="str">
        <f t="shared" si="0"/>
        <v>USA</v>
      </c>
      <c r="G9">
        <v>12.3</v>
      </c>
      <c r="H9" t="s">
        <v>104</v>
      </c>
      <c r="I9" t="s">
        <v>105</v>
      </c>
      <c r="J9">
        <v>3</v>
      </c>
      <c r="K9">
        <v>36.9</v>
      </c>
      <c r="L9">
        <v>3000</v>
      </c>
      <c r="M9">
        <v>81.3</v>
      </c>
      <c r="N9">
        <v>162</v>
      </c>
      <c r="O9">
        <v>192.53</v>
      </c>
      <c r="P9">
        <v>229.43</v>
      </c>
      <c r="Q9">
        <v>219</v>
      </c>
      <c r="R9" t="s">
        <v>106</v>
      </c>
      <c r="S9" t="s">
        <v>51</v>
      </c>
      <c r="T9">
        <v>40</v>
      </c>
      <c r="U9">
        <v>-1.43</v>
      </c>
      <c r="V9">
        <v>-4288.1400000000003</v>
      </c>
      <c r="W9" t="s">
        <v>52</v>
      </c>
      <c r="X9">
        <v>0</v>
      </c>
      <c r="Y9" s="3">
        <f t="shared" si="1"/>
        <v>-0.53891999999999951</v>
      </c>
      <c r="Z9" t="s">
        <v>98</v>
      </c>
      <c r="AA9">
        <v>208.86</v>
      </c>
      <c r="AB9">
        <v>208.86</v>
      </c>
      <c r="AC9">
        <v>202.51</v>
      </c>
      <c r="AD9">
        <v>206.25</v>
      </c>
      <c r="AE9" s="3">
        <f t="shared" si="2"/>
        <v>-0.74087999999999998</v>
      </c>
      <c r="AF9" t="s">
        <v>99</v>
      </c>
      <c r="AG9">
        <v>210.11</v>
      </c>
      <c r="AH9">
        <v>210.11</v>
      </c>
      <c r="AI9">
        <v>205.04</v>
      </c>
      <c r="AJ9">
        <v>209.89</v>
      </c>
      <c r="AK9" s="3">
        <f t="shared" si="3"/>
        <v>-0.93743999999999916</v>
      </c>
      <c r="AL9" t="s">
        <v>100</v>
      </c>
      <c r="AM9">
        <v>230.99</v>
      </c>
      <c r="AN9">
        <v>230.99</v>
      </c>
      <c r="AO9">
        <v>216</v>
      </c>
      <c r="AP9">
        <v>224.02</v>
      </c>
      <c r="AQ9" s="3">
        <f t="shared" si="4"/>
        <v>-1.7004600000000003</v>
      </c>
      <c r="AR9" t="s">
        <v>107</v>
      </c>
      <c r="AS9">
        <v>206.98</v>
      </c>
      <c r="AT9">
        <v>206.98</v>
      </c>
      <c r="AU9">
        <v>199.16</v>
      </c>
      <c r="AV9">
        <v>204.07</v>
      </c>
      <c r="AW9" s="3">
        <f t="shared" si="5"/>
        <v>-0.6231599999999996</v>
      </c>
      <c r="AX9" t="s">
        <v>108</v>
      </c>
      <c r="AY9" t="s">
        <v>109</v>
      </c>
      <c r="AZ9" t="s">
        <v>108</v>
      </c>
      <c r="BA9" t="s">
        <v>109</v>
      </c>
    </row>
    <row r="10" spans="1:53">
      <c r="A10">
        <v>1</v>
      </c>
      <c r="B10" t="s">
        <v>110</v>
      </c>
      <c r="C10">
        <v>1</v>
      </c>
      <c r="D10" t="s">
        <v>46</v>
      </c>
      <c r="E10" t="s">
        <v>47</v>
      </c>
      <c r="F10" t="str">
        <f t="shared" si="0"/>
        <v>USA</v>
      </c>
      <c r="G10">
        <v>0.17</v>
      </c>
      <c r="H10" t="s">
        <v>111</v>
      </c>
      <c r="I10" t="s">
        <v>105</v>
      </c>
      <c r="J10">
        <v>3</v>
      </c>
      <c r="K10">
        <v>0.51</v>
      </c>
      <c r="L10">
        <v>2000</v>
      </c>
      <c r="M10">
        <v>3921.57</v>
      </c>
      <c r="N10">
        <v>4000</v>
      </c>
      <c r="O10">
        <v>1.24</v>
      </c>
      <c r="P10">
        <v>1.75</v>
      </c>
      <c r="Q10">
        <v>0.98</v>
      </c>
      <c r="R10" t="s">
        <v>112</v>
      </c>
      <c r="S10" t="s">
        <v>51</v>
      </c>
      <c r="T10">
        <v>-1</v>
      </c>
      <c r="U10">
        <v>0.53</v>
      </c>
      <c r="V10">
        <v>1056</v>
      </c>
      <c r="W10" t="s">
        <v>52</v>
      </c>
      <c r="X10">
        <v>1</v>
      </c>
      <c r="Y10" s="3">
        <f t="shared" si="1"/>
        <v>0.20000000000000018</v>
      </c>
      <c r="Z10" t="s">
        <v>56</v>
      </c>
      <c r="AA10">
        <v>1.2</v>
      </c>
      <c r="AB10">
        <v>1.2</v>
      </c>
      <c r="AC10">
        <v>1.1399999999999999</v>
      </c>
      <c r="AD10">
        <v>0.97599999999999998</v>
      </c>
      <c r="AE10" s="3">
        <f t="shared" si="2"/>
        <v>0.52800000000000002</v>
      </c>
      <c r="AF10" t="s">
        <v>113</v>
      </c>
      <c r="AG10">
        <v>1.08</v>
      </c>
      <c r="AH10">
        <v>1.08</v>
      </c>
      <c r="AI10">
        <v>0.91</v>
      </c>
      <c r="AJ10">
        <v>1.01</v>
      </c>
      <c r="AK10" s="3">
        <f t="shared" si="3"/>
        <v>0.45999999999999996</v>
      </c>
      <c r="AL10" t="s">
        <v>114</v>
      </c>
      <c r="AM10">
        <v>1.07</v>
      </c>
      <c r="AN10">
        <v>1.07</v>
      </c>
      <c r="AO10">
        <v>1.04</v>
      </c>
      <c r="AP10">
        <v>0.97509999999999997</v>
      </c>
      <c r="AQ10" s="3">
        <f t="shared" si="4"/>
        <v>0.52980000000000005</v>
      </c>
      <c r="AR10" t="s">
        <v>115</v>
      </c>
      <c r="AS10">
        <v>1.2</v>
      </c>
      <c r="AT10">
        <v>1.2</v>
      </c>
      <c r="AU10">
        <v>1.2</v>
      </c>
      <c r="AV10">
        <v>1.08</v>
      </c>
      <c r="AW10" s="3">
        <f t="shared" si="5"/>
        <v>0.31999999999999984</v>
      </c>
      <c r="AX10" t="s">
        <v>116</v>
      </c>
      <c r="AY10" t="s">
        <v>117</v>
      </c>
      <c r="AZ10" t="s">
        <v>116</v>
      </c>
      <c r="BA10" t="s">
        <v>117</v>
      </c>
    </row>
    <row r="11" spans="1:53">
      <c r="A11">
        <v>1</v>
      </c>
      <c r="B11" t="s">
        <v>118</v>
      </c>
      <c r="C11">
        <v>1</v>
      </c>
      <c r="D11" t="s">
        <v>46</v>
      </c>
      <c r="E11" t="s">
        <v>47</v>
      </c>
      <c r="F11" t="str">
        <f t="shared" si="0"/>
        <v>USA</v>
      </c>
      <c r="G11">
        <v>0.4</v>
      </c>
      <c r="H11" t="s">
        <v>111</v>
      </c>
      <c r="I11" t="s">
        <v>105</v>
      </c>
      <c r="J11">
        <v>2</v>
      </c>
      <c r="K11">
        <v>0.8</v>
      </c>
      <c r="L11">
        <v>2000</v>
      </c>
      <c r="M11">
        <v>2500</v>
      </c>
      <c r="N11">
        <v>2500</v>
      </c>
      <c r="O11">
        <v>3.41</v>
      </c>
      <c r="P11">
        <v>4.21</v>
      </c>
      <c r="Q11">
        <v>3.61</v>
      </c>
      <c r="R11" t="s">
        <v>119</v>
      </c>
      <c r="S11" t="s">
        <v>119</v>
      </c>
      <c r="T11">
        <v>0</v>
      </c>
      <c r="U11">
        <v>-0.25</v>
      </c>
      <c r="V11">
        <v>-506</v>
      </c>
      <c r="W11" t="s">
        <v>52</v>
      </c>
      <c r="X11">
        <v>0</v>
      </c>
      <c r="Y11" s="3">
        <f t="shared" si="1"/>
        <v>0.82500000000000018</v>
      </c>
      <c r="Z11" t="s">
        <v>120</v>
      </c>
      <c r="AA11">
        <v>2.78</v>
      </c>
      <c r="AB11">
        <v>2.78</v>
      </c>
      <c r="AC11">
        <v>2.75</v>
      </c>
      <c r="AD11">
        <v>2.5</v>
      </c>
      <c r="AE11" s="3">
        <f t="shared" si="2"/>
        <v>1.1375000000000002</v>
      </c>
      <c r="AF11" t="s">
        <v>121</v>
      </c>
      <c r="AG11">
        <v>2.65</v>
      </c>
      <c r="AH11">
        <v>2.65</v>
      </c>
      <c r="AI11">
        <v>2.34</v>
      </c>
      <c r="AJ11">
        <v>2.39</v>
      </c>
      <c r="AK11" s="3">
        <f t="shared" si="3"/>
        <v>1.2749999999999999</v>
      </c>
      <c r="AL11" t="s">
        <v>122</v>
      </c>
      <c r="AM11">
        <v>2.41</v>
      </c>
      <c r="AN11">
        <v>2.41</v>
      </c>
      <c r="AO11">
        <v>2.35</v>
      </c>
      <c r="AP11">
        <v>2.29</v>
      </c>
      <c r="AQ11" s="3">
        <f t="shared" si="4"/>
        <v>1.4000000000000001</v>
      </c>
      <c r="AR11" t="s">
        <v>123</v>
      </c>
      <c r="AS11">
        <v>2.35</v>
      </c>
      <c r="AT11">
        <v>2.35</v>
      </c>
      <c r="AU11">
        <v>2.2999999999999998</v>
      </c>
      <c r="AV11">
        <v>2.23</v>
      </c>
      <c r="AW11" s="3">
        <f t="shared" si="5"/>
        <v>1.4750000000000003</v>
      </c>
      <c r="AX11" t="s">
        <v>124</v>
      </c>
      <c r="AY11" t="s">
        <v>125</v>
      </c>
      <c r="AZ11" t="s">
        <v>124</v>
      </c>
      <c r="BA11" t="s">
        <v>125</v>
      </c>
    </row>
    <row r="12" spans="1:53">
      <c r="A12">
        <v>1</v>
      </c>
      <c r="B12" t="s">
        <v>126</v>
      </c>
      <c r="C12">
        <v>1</v>
      </c>
      <c r="D12" t="s">
        <v>46</v>
      </c>
      <c r="E12" t="s">
        <v>47</v>
      </c>
      <c r="F12" t="str">
        <f t="shared" si="0"/>
        <v>USA</v>
      </c>
      <c r="G12">
        <v>3.3</v>
      </c>
      <c r="H12" t="s">
        <v>127</v>
      </c>
      <c r="I12" t="s">
        <v>49</v>
      </c>
      <c r="J12">
        <v>1</v>
      </c>
      <c r="K12">
        <v>3.3</v>
      </c>
      <c r="L12">
        <v>2500</v>
      </c>
      <c r="M12">
        <v>757.58</v>
      </c>
      <c r="N12">
        <v>757</v>
      </c>
      <c r="O12">
        <v>39.19</v>
      </c>
      <c r="P12">
        <v>35.89</v>
      </c>
      <c r="Q12">
        <v>35.97</v>
      </c>
      <c r="R12" t="s">
        <v>128</v>
      </c>
      <c r="S12" t="s">
        <v>119</v>
      </c>
      <c r="T12">
        <v>1</v>
      </c>
      <c r="U12">
        <v>-0.97</v>
      </c>
      <c r="V12">
        <v>-2437.09</v>
      </c>
      <c r="W12" t="s">
        <v>52</v>
      </c>
      <c r="X12">
        <v>0</v>
      </c>
      <c r="Y12" s="3">
        <f t="shared" si="1"/>
        <v>-0.63890799999999981</v>
      </c>
      <c r="Z12" t="s">
        <v>129</v>
      </c>
      <c r="AA12">
        <v>37.39</v>
      </c>
      <c r="AB12">
        <v>37.39</v>
      </c>
      <c r="AC12">
        <v>37.08</v>
      </c>
      <c r="AD12">
        <v>36</v>
      </c>
      <c r="AE12" s="3">
        <f t="shared" si="2"/>
        <v>-0.96593199999999924</v>
      </c>
      <c r="AF12" t="s">
        <v>120</v>
      </c>
      <c r="AG12">
        <v>36.9</v>
      </c>
      <c r="AH12">
        <v>36.9</v>
      </c>
      <c r="AI12">
        <v>36.68</v>
      </c>
      <c r="AJ12">
        <v>36.729999999999997</v>
      </c>
      <c r="AK12" s="3">
        <f t="shared" si="3"/>
        <v>-0.74488800000000033</v>
      </c>
      <c r="AL12" t="s">
        <v>121</v>
      </c>
      <c r="AM12">
        <v>38.9</v>
      </c>
      <c r="AN12">
        <v>38.9</v>
      </c>
      <c r="AO12">
        <v>35.299999999999997</v>
      </c>
      <c r="AP12">
        <v>38.380000000000003</v>
      </c>
      <c r="AQ12" s="3">
        <f t="shared" si="4"/>
        <v>-0.24526799999999851</v>
      </c>
      <c r="AR12" t="s">
        <v>122</v>
      </c>
      <c r="AS12">
        <v>41.989899999999999</v>
      </c>
      <c r="AT12">
        <v>41.989899999999999</v>
      </c>
      <c r="AU12">
        <v>40.99</v>
      </c>
      <c r="AV12">
        <v>39.26</v>
      </c>
      <c r="AW12" s="3">
        <f t="shared" si="5"/>
        <v>2.1196000000000086E-2</v>
      </c>
      <c r="AX12" t="s">
        <v>130</v>
      </c>
      <c r="AY12" t="s">
        <v>131</v>
      </c>
      <c r="AZ12" t="s">
        <v>130</v>
      </c>
      <c r="BA12" t="s">
        <v>131</v>
      </c>
    </row>
    <row r="13" spans="1:53">
      <c r="A13">
        <v>1</v>
      </c>
      <c r="B13" t="s">
        <v>132</v>
      </c>
      <c r="C13">
        <v>1</v>
      </c>
      <c r="D13" t="s">
        <v>46</v>
      </c>
      <c r="E13" t="s">
        <v>47</v>
      </c>
      <c r="F13" t="str">
        <f t="shared" si="0"/>
        <v>USA</v>
      </c>
      <c r="G13">
        <v>0.72</v>
      </c>
      <c r="H13" t="s">
        <v>133</v>
      </c>
      <c r="I13" t="s">
        <v>105</v>
      </c>
      <c r="J13">
        <v>1.5</v>
      </c>
      <c r="K13">
        <v>1.07</v>
      </c>
      <c r="L13">
        <v>2000</v>
      </c>
      <c r="M13">
        <v>1861.16</v>
      </c>
      <c r="N13">
        <v>1861</v>
      </c>
      <c r="O13">
        <v>18.97</v>
      </c>
      <c r="P13">
        <v>20.04</v>
      </c>
      <c r="Q13">
        <v>20.64</v>
      </c>
      <c r="R13" t="s">
        <v>112</v>
      </c>
      <c r="S13" t="s">
        <v>119</v>
      </c>
      <c r="T13">
        <v>8</v>
      </c>
      <c r="U13">
        <v>-1.56</v>
      </c>
      <c r="V13">
        <v>-3113.08</v>
      </c>
      <c r="W13" t="s">
        <v>52</v>
      </c>
      <c r="X13">
        <v>0</v>
      </c>
      <c r="Y13" s="3">
        <f t="shared" si="1"/>
        <v>-0.22332000000000185</v>
      </c>
      <c r="Z13" t="s">
        <v>56</v>
      </c>
      <c r="AA13">
        <v>19.649999999999999</v>
      </c>
      <c r="AB13">
        <v>19.649999999999999</v>
      </c>
      <c r="AC13">
        <v>19.21</v>
      </c>
      <c r="AD13">
        <v>19.309999999999999</v>
      </c>
      <c r="AE13" s="3">
        <f t="shared" si="2"/>
        <v>-0.31636999999999987</v>
      </c>
      <c r="AF13" t="s">
        <v>113</v>
      </c>
      <c r="AG13">
        <v>20.024999999999999</v>
      </c>
      <c r="AH13">
        <v>20.024999999999999</v>
      </c>
      <c r="AI13">
        <v>19.48</v>
      </c>
      <c r="AJ13">
        <v>19.850000000000001</v>
      </c>
      <c r="AK13" s="3">
        <f t="shared" si="3"/>
        <v>-0.81884000000000245</v>
      </c>
      <c r="AL13" t="s">
        <v>114</v>
      </c>
      <c r="AM13">
        <v>19.995000000000001</v>
      </c>
      <c r="AN13">
        <v>19.995000000000001</v>
      </c>
      <c r="AO13">
        <v>19.899999999999999</v>
      </c>
      <c r="AP13">
        <v>19.760000000000002</v>
      </c>
      <c r="AQ13" s="3">
        <f t="shared" si="4"/>
        <v>-0.7350950000000025</v>
      </c>
      <c r="AR13" t="s">
        <v>115</v>
      </c>
      <c r="AS13">
        <v>19.88</v>
      </c>
      <c r="AT13">
        <v>19.88</v>
      </c>
      <c r="AU13">
        <v>19.46</v>
      </c>
      <c r="AV13">
        <v>19.489999999999998</v>
      </c>
      <c r="AW13" s="3">
        <f t="shared" si="5"/>
        <v>-0.48385999999999962</v>
      </c>
      <c r="AX13" t="s">
        <v>134</v>
      </c>
      <c r="AY13" t="s">
        <v>135</v>
      </c>
      <c r="AZ13" t="s">
        <v>134</v>
      </c>
      <c r="BA13" t="s">
        <v>135</v>
      </c>
    </row>
    <row r="14" spans="1:53">
      <c r="A14">
        <v>1</v>
      </c>
      <c r="B14" t="s">
        <v>136</v>
      </c>
      <c r="C14">
        <v>1</v>
      </c>
      <c r="D14" t="s">
        <v>80</v>
      </c>
      <c r="E14" t="s">
        <v>81</v>
      </c>
      <c r="F14" t="str">
        <f t="shared" si="0"/>
        <v>Canada</v>
      </c>
      <c r="G14">
        <v>3.6</v>
      </c>
      <c r="H14" t="s">
        <v>137</v>
      </c>
      <c r="I14" t="s">
        <v>105</v>
      </c>
      <c r="J14">
        <v>1</v>
      </c>
      <c r="K14">
        <v>3.6</v>
      </c>
      <c r="L14">
        <v>4000</v>
      </c>
      <c r="M14">
        <v>1111.1099999999999</v>
      </c>
      <c r="N14">
        <v>1000</v>
      </c>
      <c r="O14">
        <v>29.53</v>
      </c>
      <c r="P14">
        <v>33.130000000000003</v>
      </c>
      <c r="Q14">
        <v>28.13</v>
      </c>
      <c r="R14" t="s">
        <v>119</v>
      </c>
      <c r="S14" t="s">
        <v>119</v>
      </c>
      <c r="T14">
        <v>0</v>
      </c>
      <c r="U14">
        <v>0.35</v>
      </c>
      <c r="V14">
        <v>1400</v>
      </c>
      <c r="W14" t="s">
        <v>84</v>
      </c>
      <c r="X14">
        <v>1</v>
      </c>
      <c r="Y14" s="3">
        <f t="shared" si="1"/>
        <v>-1.7500000000000071E-2</v>
      </c>
      <c r="Z14" t="s">
        <v>120</v>
      </c>
      <c r="AA14">
        <v>29.8</v>
      </c>
      <c r="AB14">
        <v>29.8</v>
      </c>
      <c r="AC14">
        <v>29.6</v>
      </c>
      <c r="AD14">
        <v>28.96</v>
      </c>
      <c r="AE14" s="3">
        <f t="shared" si="2"/>
        <v>0.14250000000000004</v>
      </c>
      <c r="AF14" t="s">
        <v>121</v>
      </c>
      <c r="AG14">
        <v>29.75</v>
      </c>
      <c r="AH14">
        <v>29.75</v>
      </c>
      <c r="AI14">
        <v>28.49</v>
      </c>
      <c r="AJ14">
        <v>29.75</v>
      </c>
      <c r="AK14" s="3">
        <f t="shared" si="3"/>
        <v>-5.4999999999999716E-2</v>
      </c>
      <c r="AL14" t="s">
        <v>122</v>
      </c>
      <c r="AM14">
        <v>32.020000000000003</v>
      </c>
      <c r="AN14">
        <v>32.020000000000003</v>
      </c>
      <c r="AO14">
        <v>30.45</v>
      </c>
      <c r="AP14">
        <v>29.47</v>
      </c>
      <c r="AQ14" s="3">
        <f t="shared" si="4"/>
        <v>1.5000000000000568E-2</v>
      </c>
      <c r="AR14" t="s">
        <v>123</v>
      </c>
      <c r="AS14">
        <v>30</v>
      </c>
      <c r="AT14">
        <v>30</v>
      </c>
      <c r="AU14">
        <v>29.5</v>
      </c>
      <c r="AV14">
        <v>28.39</v>
      </c>
      <c r="AW14" s="3">
        <f t="shared" si="5"/>
        <v>0.28500000000000009</v>
      </c>
      <c r="AX14" t="s">
        <v>138</v>
      </c>
      <c r="AY14" t="s">
        <v>139</v>
      </c>
      <c r="AZ14" t="s">
        <v>138</v>
      </c>
      <c r="BA14" t="s">
        <v>139</v>
      </c>
    </row>
    <row r="15" spans="1:53">
      <c r="A15">
        <v>1</v>
      </c>
      <c r="B15" t="s">
        <v>140</v>
      </c>
      <c r="C15">
        <v>1</v>
      </c>
      <c r="D15" t="s">
        <v>46</v>
      </c>
      <c r="E15" t="s">
        <v>47</v>
      </c>
      <c r="F15" t="str">
        <f t="shared" si="0"/>
        <v>USA</v>
      </c>
      <c r="G15">
        <v>2.81</v>
      </c>
      <c r="H15" t="s">
        <v>137</v>
      </c>
      <c r="I15" t="s">
        <v>49</v>
      </c>
      <c r="J15">
        <v>1</v>
      </c>
      <c r="K15">
        <v>2.81</v>
      </c>
      <c r="L15">
        <v>3000</v>
      </c>
      <c r="M15">
        <v>1067.24</v>
      </c>
      <c r="N15">
        <v>1000</v>
      </c>
      <c r="O15">
        <v>22</v>
      </c>
      <c r="P15">
        <v>19.190000000000001</v>
      </c>
      <c r="Q15">
        <v>22.23</v>
      </c>
      <c r="R15" t="s">
        <v>119</v>
      </c>
      <c r="S15" t="s">
        <v>119</v>
      </c>
      <c r="T15">
        <v>0</v>
      </c>
      <c r="U15">
        <v>0.08</v>
      </c>
      <c r="V15">
        <v>230</v>
      </c>
      <c r="W15" t="s">
        <v>52</v>
      </c>
      <c r="X15">
        <v>1</v>
      </c>
      <c r="Y15" s="3">
        <f t="shared" si="1"/>
        <v>0.37333333333333363</v>
      </c>
      <c r="Z15" t="s">
        <v>120</v>
      </c>
      <c r="AA15">
        <v>23.7</v>
      </c>
      <c r="AB15">
        <v>23.7</v>
      </c>
      <c r="AC15">
        <v>23.12</v>
      </c>
      <c r="AD15">
        <v>22.93</v>
      </c>
      <c r="AE15" s="3">
        <f t="shared" si="2"/>
        <v>0.30999999999999994</v>
      </c>
      <c r="AF15" t="s">
        <v>121</v>
      </c>
      <c r="AG15">
        <v>23.25</v>
      </c>
      <c r="AH15">
        <v>23.25</v>
      </c>
      <c r="AI15">
        <v>22.41</v>
      </c>
      <c r="AJ15">
        <v>23.23</v>
      </c>
      <c r="AK15" s="3">
        <f t="shared" si="3"/>
        <v>0.41000000000000014</v>
      </c>
      <c r="AL15" t="s">
        <v>122</v>
      </c>
      <c r="AM15">
        <v>25.16</v>
      </c>
      <c r="AN15">
        <v>25.16</v>
      </c>
      <c r="AO15">
        <v>24.04</v>
      </c>
      <c r="AP15">
        <v>23.05</v>
      </c>
      <c r="AQ15" s="3">
        <f t="shared" si="4"/>
        <v>0.3500000000000002</v>
      </c>
      <c r="AR15" t="s">
        <v>123</v>
      </c>
      <c r="AS15">
        <v>23.61</v>
      </c>
      <c r="AT15">
        <v>23.61</v>
      </c>
      <c r="AU15">
        <v>23.22</v>
      </c>
      <c r="AV15">
        <v>22.38</v>
      </c>
      <c r="AW15" s="3">
        <f t="shared" si="5"/>
        <v>0.12666666666666632</v>
      </c>
      <c r="AX15" t="s">
        <v>141</v>
      </c>
      <c r="AY15" t="s">
        <v>142</v>
      </c>
      <c r="AZ15" t="s">
        <v>141</v>
      </c>
      <c r="BA15" t="s">
        <v>142</v>
      </c>
    </row>
    <row r="16" spans="1:53">
      <c r="A16">
        <v>1</v>
      </c>
      <c r="B16" t="s">
        <v>118</v>
      </c>
      <c r="C16">
        <v>1</v>
      </c>
      <c r="D16" t="s">
        <v>46</v>
      </c>
      <c r="E16" t="s">
        <v>47</v>
      </c>
      <c r="F16" t="str">
        <f t="shared" si="0"/>
        <v>USA</v>
      </c>
      <c r="G16">
        <v>0.4</v>
      </c>
      <c r="I16" t="s">
        <v>49</v>
      </c>
      <c r="J16">
        <v>2</v>
      </c>
      <c r="K16">
        <v>0.8</v>
      </c>
      <c r="L16">
        <v>2000</v>
      </c>
      <c r="M16">
        <v>2500</v>
      </c>
      <c r="N16">
        <v>2500</v>
      </c>
      <c r="O16">
        <v>3.61</v>
      </c>
      <c r="P16">
        <v>2.81</v>
      </c>
      <c r="Q16">
        <v>2.72</v>
      </c>
      <c r="R16" t="s">
        <v>119</v>
      </c>
      <c r="S16" t="s">
        <v>143</v>
      </c>
      <c r="T16">
        <v>1</v>
      </c>
      <c r="U16">
        <v>-1.1100000000000001</v>
      </c>
      <c r="V16">
        <v>-2225</v>
      </c>
      <c r="W16" t="s">
        <v>52</v>
      </c>
      <c r="X16">
        <v>0</v>
      </c>
      <c r="Y16" s="3">
        <f t="shared" si="1"/>
        <v>-1.0749999999999997</v>
      </c>
      <c r="Z16" t="s">
        <v>120</v>
      </c>
      <c r="AA16">
        <v>2.78</v>
      </c>
      <c r="AB16">
        <v>2.78</v>
      </c>
      <c r="AC16">
        <v>2.75</v>
      </c>
      <c r="AD16">
        <v>2.5</v>
      </c>
      <c r="AE16" s="3">
        <f t="shared" si="2"/>
        <v>-1.3874999999999997</v>
      </c>
      <c r="AF16" t="s">
        <v>121</v>
      </c>
      <c r="AG16">
        <v>2.65</v>
      </c>
      <c r="AH16">
        <v>2.65</v>
      </c>
      <c r="AI16">
        <v>2.34</v>
      </c>
      <c r="AJ16">
        <v>2.39</v>
      </c>
      <c r="AK16" s="3">
        <f t="shared" si="3"/>
        <v>-1.5249999999999997</v>
      </c>
      <c r="AL16" t="s">
        <v>122</v>
      </c>
      <c r="AM16">
        <v>2.41</v>
      </c>
      <c r="AN16">
        <v>2.41</v>
      </c>
      <c r="AO16">
        <v>2.35</v>
      </c>
      <c r="AP16">
        <v>2.29</v>
      </c>
      <c r="AQ16" s="3">
        <f t="shared" si="4"/>
        <v>-1.6499999999999997</v>
      </c>
      <c r="AR16" t="s">
        <v>123</v>
      </c>
      <c r="AS16">
        <v>2.35</v>
      </c>
      <c r="AT16">
        <v>2.35</v>
      </c>
      <c r="AU16">
        <v>2.2999999999999998</v>
      </c>
      <c r="AV16">
        <v>2.23</v>
      </c>
      <c r="AW16" s="3">
        <f t="shared" si="5"/>
        <v>-1.7249999999999999</v>
      </c>
      <c r="AX16" t="s">
        <v>144</v>
      </c>
      <c r="AY16" t="s">
        <v>145</v>
      </c>
      <c r="AZ16" t="s">
        <v>144</v>
      </c>
      <c r="BA16" t="s">
        <v>145</v>
      </c>
    </row>
    <row r="17" spans="1:53">
      <c r="A17">
        <v>1</v>
      </c>
      <c r="B17" t="s">
        <v>146</v>
      </c>
      <c r="C17">
        <v>1</v>
      </c>
      <c r="D17" t="s">
        <v>46</v>
      </c>
      <c r="E17" t="s">
        <v>47</v>
      </c>
      <c r="F17" t="str">
        <f t="shared" si="0"/>
        <v>USA</v>
      </c>
      <c r="G17">
        <v>0.42</v>
      </c>
      <c r="I17" t="s">
        <v>105</v>
      </c>
      <c r="J17">
        <v>2</v>
      </c>
      <c r="K17">
        <v>0.84</v>
      </c>
      <c r="L17">
        <v>2000</v>
      </c>
      <c r="M17">
        <v>2380.9499999999998</v>
      </c>
      <c r="N17">
        <v>2381</v>
      </c>
      <c r="O17">
        <v>3.41</v>
      </c>
      <c r="P17">
        <v>4.25</v>
      </c>
      <c r="Q17">
        <v>3.2</v>
      </c>
      <c r="R17" t="s">
        <v>147</v>
      </c>
      <c r="S17" t="s">
        <v>147</v>
      </c>
      <c r="T17">
        <v>0</v>
      </c>
      <c r="U17">
        <v>0.26</v>
      </c>
      <c r="V17">
        <v>514.77</v>
      </c>
      <c r="W17" t="s">
        <v>52</v>
      </c>
      <c r="X17">
        <v>1</v>
      </c>
      <c r="Y17" s="3">
        <f t="shared" si="1"/>
        <v>9.5240000000000075E-2</v>
      </c>
      <c r="Z17" t="s">
        <v>123</v>
      </c>
      <c r="AA17">
        <v>3.42</v>
      </c>
      <c r="AB17">
        <v>3.42</v>
      </c>
      <c r="AC17">
        <v>3.33</v>
      </c>
      <c r="AD17">
        <v>3.04</v>
      </c>
      <c r="AE17" s="3">
        <f t="shared" si="2"/>
        <v>0.44048500000000013</v>
      </c>
      <c r="AF17" t="s">
        <v>148</v>
      </c>
      <c r="AG17">
        <v>13.97</v>
      </c>
      <c r="AH17">
        <v>13.97</v>
      </c>
      <c r="AI17">
        <v>7.93</v>
      </c>
      <c r="AJ17">
        <v>9.5500000000000007</v>
      </c>
      <c r="AK17" s="3">
        <f t="shared" si="3"/>
        <v>-7.3096700000000006</v>
      </c>
      <c r="AL17" t="s">
        <v>149</v>
      </c>
      <c r="AM17">
        <v>9.0500000000000007</v>
      </c>
      <c r="AN17">
        <v>9.0500000000000007</v>
      </c>
      <c r="AO17">
        <v>7.11</v>
      </c>
      <c r="AP17">
        <v>4.7</v>
      </c>
      <c r="AQ17" s="3">
        <f t="shared" si="4"/>
        <v>-1.5357450000000001</v>
      </c>
      <c r="AR17" t="s">
        <v>150</v>
      </c>
      <c r="AS17">
        <v>7.53</v>
      </c>
      <c r="AT17">
        <v>7.53</v>
      </c>
      <c r="AU17">
        <v>7.48</v>
      </c>
      <c r="AV17">
        <v>6</v>
      </c>
      <c r="AW17" s="3">
        <f t="shared" si="5"/>
        <v>-3.0833949999999999</v>
      </c>
      <c r="AX17" t="s">
        <v>151</v>
      </c>
      <c r="AY17" t="s">
        <v>152</v>
      </c>
      <c r="AZ17" t="s">
        <v>151</v>
      </c>
      <c r="BA17" t="s">
        <v>152</v>
      </c>
    </row>
    <row r="18" spans="1:53">
      <c r="A18">
        <v>1</v>
      </c>
      <c r="B18" t="s">
        <v>79</v>
      </c>
      <c r="C18">
        <v>1</v>
      </c>
      <c r="D18" t="s">
        <v>80</v>
      </c>
      <c r="E18" t="s">
        <v>81</v>
      </c>
      <c r="F18" t="str">
        <f t="shared" si="0"/>
        <v>Canada</v>
      </c>
      <c r="G18">
        <v>7.39</v>
      </c>
      <c r="H18" t="s">
        <v>153</v>
      </c>
      <c r="I18" t="s">
        <v>49</v>
      </c>
      <c r="J18">
        <v>1.5</v>
      </c>
      <c r="K18">
        <v>11.09</v>
      </c>
      <c r="L18">
        <v>10000</v>
      </c>
      <c r="M18">
        <v>902</v>
      </c>
      <c r="N18">
        <v>902</v>
      </c>
      <c r="O18">
        <v>26.5</v>
      </c>
      <c r="P18">
        <v>15.41</v>
      </c>
      <c r="Q18">
        <v>48.9</v>
      </c>
      <c r="R18" t="s">
        <v>83</v>
      </c>
      <c r="S18" t="s">
        <v>147</v>
      </c>
      <c r="T18">
        <v>69</v>
      </c>
      <c r="U18">
        <v>2.02</v>
      </c>
      <c r="V18">
        <v>20204.8</v>
      </c>
      <c r="W18" t="s">
        <v>84</v>
      </c>
      <c r="X18">
        <v>1</v>
      </c>
      <c r="Y18" s="3">
        <f t="shared" si="1"/>
        <v>0.19392999999999988</v>
      </c>
      <c r="Z18" t="s">
        <v>85</v>
      </c>
      <c r="AA18">
        <v>28.66</v>
      </c>
      <c r="AB18">
        <v>28.66</v>
      </c>
      <c r="AC18">
        <v>28.65</v>
      </c>
      <c r="AD18">
        <v>27.28</v>
      </c>
      <c r="AE18" s="3">
        <f t="shared" si="2"/>
        <v>7.0356000000000113E-2</v>
      </c>
      <c r="AF18" t="s">
        <v>86</v>
      </c>
      <c r="AG18">
        <v>28.05</v>
      </c>
      <c r="AH18">
        <v>28.05</v>
      </c>
      <c r="AI18">
        <v>27</v>
      </c>
      <c r="AJ18">
        <v>27.75</v>
      </c>
      <c r="AK18" s="3">
        <f t="shared" si="3"/>
        <v>0.11275</v>
      </c>
      <c r="AL18" t="s">
        <v>87</v>
      </c>
      <c r="AM18">
        <v>29.6</v>
      </c>
      <c r="AN18">
        <v>29.6</v>
      </c>
      <c r="AO18">
        <v>28.19</v>
      </c>
      <c r="AP18">
        <v>29.49</v>
      </c>
      <c r="AQ18" s="3">
        <f t="shared" si="4"/>
        <v>0.26969799999999988</v>
      </c>
      <c r="AR18" t="s">
        <v>88</v>
      </c>
      <c r="AS18">
        <v>31</v>
      </c>
      <c r="AT18">
        <v>31</v>
      </c>
      <c r="AU18">
        <v>30.09</v>
      </c>
      <c r="AV18">
        <v>30.81</v>
      </c>
      <c r="AW18" s="3">
        <f t="shared" si="5"/>
        <v>0.38876199999999989</v>
      </c>
      <c r="AX18" t="s">
        <v>46</v>
      </c>
      <c r="AY18" t="s">
        <v>47</v>
      </c>
      <c r="AZ18" t="s">
        <v>46</v>
      </c>
      <c r="BA18" t="s">
        <v>47</v>
      </c>
    </row>
    <row r="19" spans="1:53">
      <c r="A19">
        <v>1</v>
      </c>
      <c r="B19" t="s">
        <v>154</v>
      </c>
      <c r="C19">
        <v>1</v>
      </c>
      <c r="D19" t="s">
        <v>46</v>
      </c>
      <c r="E19" t="s">
        <v>47</v>
      </c>
      <c r="F19" t="str">
        <f t="shared" si="0"/>
        <v>USA</v>
      </c>
      <c r="G19">
        <v>0.09</v>
      </c>
      <c r="H19" t="s">
        <v>60</v>
      </c>
      <c r="I19" t="s">
        <v>49</v>
      </c>
      <c r="J19">
        <v>6</v>
      </c>
      <c r="K19">
        <v>0.54</v>
      </c>
      <c r="L19">
        <v>2000</v>
      </c>
      <c r="M19">
        <v>3703.7</v>
      </c>
      <c r="N19">
        <v>3921</v>
      </c>
      <c r="O19">
        <v>2.91</v>
      </c>
      <c r="P19">
        <v>2.37</v>
      </c>
      <c r="Q19">
        <v>2.58</v>
      </c>
      <c r="R19" t="s">
        <v>147</v>
      </c>
      <c r="S19" t="s">
        <v>147</v>
      </c>
      <c r="T19">
        <v>0</v>
      </c>
      <c r="U19">
        <v>-0.65</v>
      </c>
      <c r="V19">
        <v>-1293.93</v>
      </c>
      <c r="W19" t="s">
        <v>52</v>
      </c>
      <c r="X19">
        <v>0</v>
      </c>
      <c r="Y19" s="3">
        <f t="shared" si="1"/>
        <v>14.292044999999998</v>
      </c>
      <c r="Z19" t="s">
        <v>123</v>
      </c>
      <c r="AA19">
        <v>10.4</v>
      </c>
      <c r="AB19">
        <v>10.4</v>
      </c>
      <c r="AC19">
        <v>10.199999999999999</v>
      </c>
      <c r="AD19">
        <v>10</v>
      </c>
      <c r="AE19" s="3">
        <f t="shared" si="2"/>
        <v>13.899944999999999</v>
      </c>
      <c r="AF19" t="s">
        <v>148</v>
      </c>
      <c r="AG19">
        <v>9.8800000000000008</v>
      </c>
      <c r="AH19">
        <v>9.8800000000000008</v>
      </c>
      <c r="AI19">
        <v>9.56</v>
      </c>
      <c r="AJ19">
        <v>9.16</v>
      </c>
      <c r="AK19" s="3">
        <f t="shared" si="3"/>
        <v>12.253125000000001</v>
      </c>
      <c r="AL19" t="s">
        <v>149</v>
      </c>
      <c r="AM19">
        <v>9.8000000000000007</v>
      </c>
      <c r="AN19">
        <v>9.8000000000000007</v>
      </c>
      <c r="AO19">
        <v>9.56</v>
      </c>
      <c r="AP19">
        <v>8.92</v>
      </c>
      <c r="AQ19" s="3">
        <f t="shared" si="4"/>
        <v>11.782605</v>
      </c>
      <c r="AR19" t="s">
        <v>150</v>
      </c>
      <c r="AS19">
        <v>9.44</v>
      </c>
      <c r="AT19">
        <v>9.44</v>
      </c>
      <c r="AU19">
        <v>8.9600000000000009</v>
      </c>
      <c r="AV19">
        <v>7.92</v>
      </c>
      <c r="AW19" s="3">
        <f t="shared" si="5"/>
        <v>9.8221049999999988</v>
      </c>
      <c r="AX19" t="s">
        <v>80</v>
      </c>
      <c r="AY19" t="s">
        <v>81</v>
      </c>
      <c r="AZ19" t="s">
        <v>80</v>
      </c>
      <c r="BA19" t="s">
        <v>81</v>
      </c>
    </row>
    <row r="20" spans="1:53">
      <c r="A20">
        <v>1</v>
      </c>
      <c r="B20" t="s">
        <v>154</v>
      </c>
      <c r="C20">
        <v>1</v>
      </c>
      <c r="D20" t="s">
        <v>46</v>
      </c>
      <c r="E20" t="s">
        <v>47</v>
      </c>
      <c r="F20" t="str">
        <f t="shared" si="0"/>
        <v>USA</v>
      </c>
      <c r="G20">
        <v>0.09</v>
      </c>
      <c r="H20" t="s">
        <v>48</v>
      </c>
      <c r="I20" t="s">
        <v>49</v>
      </c>
      <c r="J20">
        <v>3</v>
      </c>
      <c r="K20">
        <v>0.26</v>
      </c>
      <c r="L20">
        <v>2000</v>
      </c>
      <c r="M20">
        <v>7843.14</v>
      </c>
      <c r="N20">
        <v>3922</v>
      </c>
      <c r="O20">
        <v>2.91</v>
      </c>
      <c r="P20">
        <v>2.66</v>
      </c>
      <c r="Q20">
        <v>2.62</v>
      </c>
      <c r="R20" t="s">
        <v>147</v>
      </c>
      <c r="S20" t="s">
        <v>147</v>
      </c>
      <c r="T20">
        <v>0</v>
      </c>
      <c r="U20">
        <v>-0.56000000000000005</v>
      </c>
      <c r="V20">
        <v>-1129.54</v>
      </c>
      <c r="W20" t="s">
        <v>52</v>
      </c>
      <c r="X20">
        <v>0</v>
      </c>
      <c r="Y20" s="3">
        <f t="shared" si="1"/>
        <v>14.295689999999999</v>
      </c>
      <c r="Z20" t="s">
        <v>123</v>
      </c>
      <c r="AA20">
        <v>10.4</v>
      </c>
      <c r="AB20">
        <v>10.4</v>
      </c>
      <c r="AC20">
        <v>10.199999999999999</v>
      </c>
      <c r="AD20">
        <v>10</v>
      </c>
      <c r="AE20" s="3">
        <f t="shared" si="2"/>
        <v>13.90349</v>
      </c>
      <c r="AF20" t="s">
        <v>148</v>
      </c>
      <c r="AG20">
        <v>9.8800000000000008</v>
      </c>
      <c r="AH20">
        <v>9.8800000000000008</v>
      </c>
      <c r="AI20">
        <v>9.56</v>
      </c>
      <c r="AJ20">
        <v>9.16</v>
      </c>
      <c r="AK20" s="3">
        <f t="shared" si="3"/>
        <v>12.25625</v>
      </c>
      <c r="AL20" t="s">
        <v>149</v>
      </c>
      <c r="AM20">
        <v>9.8000000000000007</v>
      </c>
      <c r="AN20">
        <v>9.8000000000000007</v>
      </c>
      <c r="AO20">
        <v>9.56</v>
      </c>
      <c r="AP20">
        <v>8.92</v>
      </c>
      <c r="AQ20" s="3">
        <f t="shared" si="4"/>
        <v>11.785609999999998</v>
      </c>
      <c r="AR20" t="s">
        <v>150</v>
      </c>
      <c r="AS20">
        <v>9.44</v>
      </c>
      <c r="AT20">
        <v>9.44</v>
      </c>
      <c r="AU20">
        <v>8.9600000000000009</v>
      </c>
      <c r="AV20">
        <v>7.92</v>
      </c>
      <c r="AW20" s="3">
        <f t="shared" si="5"/>
        <v>9.8246099999999981</v>
      </c>
      <c r="AX20" t="s">
        <v>155</v>
      </c>
      <c r="AY20" t="s">
        <v>47</v>
      </c>
      <c r="AZ20" t="s">
        <v>155</v>
      </c>
      <c r="BA20" t="s">
        <v>617</v>
      </c>
    </row>
    <row r="21" spans="1:53">
      <c r="A21">
        <v>1</v>
      </c>
      <c r="B21" t="s">
        <v>156</v>
      </c>
      <c r="C21">
        <v>1</v>
      </c>
      <c r="D21" t="s">
        <v>46</v>
      </c>
      <c r="E21" t="s">
        <v>47</v>
      </c>
      <c r="F21" t="str">
        <f t="shared" si="0"/>
        <v>USA</v>
      </c>
      <c r="G21">
        <v>1.41</v>
      </c>
      <c r="I21" t="s">
        <v>105</v>
      </c>
      <c r="J21">
        <v>2</v>
      </c>
      <c r="K21">
        <v>2.82</v>
      </c>
      <c r="L21">
        <v>2500</v>
      </c>
      <c r="M21">
        <v>886.52</v>
      </c>
      <c r="N21">
        <v>866</v>
      </c>
      <c r="O21">
        <v>11</v>
      </c>
      <c r="P21">
        <v>13.82</v>
      </c>
      <c r="Q21">
        <v>9.33</v>
      </c>
      <c r="R21" t="s">
        <v>157</v>
      </c>
      <c r="S21" t="s">
        <v>157</v>
      </c>
      <c r="T21">
        <v>0</v>
      </c>
      <c r="U21">
        <v>0.57999999999999996</v>
      </c>
      <c r="V21">
        <v>1446.22</v>
      </c>
      <c r="W21" t="s">
        <v>52</v>
      </c>
      <c r="X21">
        <v>1</v>
      </c>
      <c r="Y21" s="3">
        <f t="shared" si="1"/>
        <v>-2.2585280000000001</v>
      </c>
      <c r="Z21" t="s">
        <v>148</v>
      </c>
      <c r="AA21">
        <v>69.790000000000006</v>
      </c>
      <c r="AB21">
        <v>69.790000000000006</v>
      </c>
      <c r="AC21">
        <v>17.52</v>
      </c>
      <c r="AD21">
        <v>58</v>
      </c>
      <c r="AE21" s="3">
        <f t="shared" si="2"/>
        <v>-16.280799999999999</v>
      </c>
      <c r="AF21" t="s">
        <v>149</v>
      </c>
      <c r="AG21">
        <v>127.45</v>
      </c>
      <c r="AH21">
        <v>127.45</v>
      </c>
      <c r="AI21">
        <v>74</v>
      </c>
      <c r="AJ21">
        <v>41.96</v>
      </c>
      <c r="AK21" s="3">
        <f t="shared" si="3"/>
        <v>-10.724544</v>
      </c>
      <c r="AL21" t="s">
        <v>150</v>
      </c>
      <c r="AM21">
        <v>105.40179999999999</v>
      </c>
      <c r="AN21">
        <v>105.40179999999999</v>
      </c>
      <c r="AO21">
        <v>72.864999999999995</v>
      </c>
      <c r="AP21">
        <v>64</v>
      </c>
      <c r="AQ21" s="3">
        <f t="shared" si="4"/>
        <v>-18.359200000000001</v>
      </c>
      <c r="AR21" t="s">
        <v>158</v>
      </c>
      <c r="AS21">
        <v>60</v>
      </c>
      <c r="AT21">
        <v>60</v>
      </c>
      <c r="AU21">
        <v>60</v>
      </c>
      <c r="AV21">
        <v>35</v>
      </c>
      <c r="AW21" s="3">
        <f t="shared" si="5"/>
        <v>-8.3135999999999992</v>
      </c>
    </row>
    <row r="22" spans="1:53">
      <c r="A22">
        <v>1</v>
      </c>
      <c r="B22" t="s">
        <v>159</v>
      </c>
      <c r="C22">
        <v>1</v>
      </c>
      <c r="D22" t="s">
        <v>46</v>
      </c>
      <c r="E22" t="s">
        <v>47</v>
      </c>
      <c r="F22" t="str">
        <f t="shared" si="0"/>
        <v>USA</v>
      </c>
      <c r="G22">
        <v>15.57</v>
      </c>
      <c r="I22" t="s">
        <v>105</v>
      </c>
      <c r="J22">
        <v>2</v>
      </c>
      <c r="K22">
        <v>31.14</v>
      </c>
      <c r="L22">
        <v>2500</v>
      </c>
      <c r="M22">
        <v>80.28</v>
      </c>
      <c r="N22">
        <v>80</v>
      </c>
      <c r="O22">
        <v>182.8</v>
      </c>
      <c r="P22">
        <v>213.94</v>
      </c>
      <c r="Q22">
        <v>197.59</v>
      </c>
      <c r="R22" t="s">
        <v>160</v>
      </c>
      <c r="S22" t="s">
        <v>160</v>
      </c>
      <c r="T22">
        <v>0</v>
      </c>
      <c r="U22">
        <v>-0.47</v>
      </c>
      <c r="V22">
        <v>-1183.26</v>
      </c>
      <c r="W22" t="s">
        <v>52</v>
      </c>
      <c r="X22">
        <v>0</v>
      </c>
      <c r="Y22" s="3">
        <f t="shared" si="1"/>
        <v>-0.14223999999999978</v>
      </c>
      <c r="Z22" t="s">
        <v>149</v>
      </c>
      <c r="AA22">
        <v>192</v>
      </c>
      <c r="AB22">
        <v>192</v>
      </c>
      <c r="AC22">
        <v>187.245</v>
      </c>
      <c r="AD22">
        <v>179.79</v>
      </c>
      <c r="AE22" s="3">
        <f t="shared" si="2"/>
        <v>9.6320000000000613E-2</v>
      </c>
      <c r="AF22" t="s">
        <v>150</v>
      </c>
      <c r="AG22">
        <v>189.37</v>
      </c>
      <c r="AH22">
        <v>189.37</v>
      </c>
      <c r="AI22">
        <v>178.9</v>
      </c>
      <c r="AJ22">
        <v>178.08</v>
      </c>
      <c r="AK22" s="3">
        <f t="shared" si="3"/>
        <v>0.15103999999999995</v>
      </c>
      <c r="AL22" t="s">
        <v>158</v>
      </c>
      <c r="AM22">
        <v>181</v>
      </c>
      <c r="AN22">
        <v>181</v>
      </c>
      <c r="AO22">
        <v>179.63</v>
      </c>
      <c r="AP22">
        <v>177.97</v>
      </c>
      <c r="AQ22" s="3">
        <f t="shared" si="4"/>
        <v>0.15456000000000039</v>
      </c>
      <c r="AR22" t="s">
        <v>161</v>
      </c>
      <c r="AS22">
        <v>178.42500000000001</v>
      </c>
      <c r="AT22">
        <v>178.42500000000001</v>
      </c>
      <c r="AU22">
        <v>178.26</v>
      </c>
      <c r="AV22">
        <v>167.16</v>
      </c>
      <c r="AW22" s="3">
        <f t="shared" si="5"/>
        <v>0.50048000000000048</v>
      </c>
    </row>
    <row r="23" spans="1:53">
      <c r="A23">
        <v>1</v>
      </c>
      <c r="B23" t="s">
        <v>162</v>
      </c>
      <c r="C23">
        <v>1</v>
      </c>
      <c r="D23" t="s">
        <v>155</v>
      </c>
      <c r="E23" t="s">
        <v>47</v>
      </c>
      <c r="F23" t="str">
        <f t="shared" si="0"/>
        <v>x</v>
      </c>
      <c r="G23">
        <v>1.57</v>
      </c>
      <c r="H23" t="s">
        <v>111</v>
      </c>
      <c r="I23" t="s">
        <v>49</v>
      </c>
      <c r="J23">
        <v>1.5</v>
      </c>
      <c r="K23">
        <v>2.36</v>
      </c>
      <c r="L23">
        <v>3000</v>
      </c>
      <c r="M23">
        <v>1273.8900000000001</v>
      </c>
      <c r="N23">
        <v>1273</v>
      </c>
      <c r="O23">
        <v>22.6</v>
      </c>
      <c r="P23">
        <v>20.25</v>
      </c>
      <c r="Q23">
        <v>31.36</v>
      </c>
      <c r="R23" t="s">
        <v>163</v>
      </c>
      <c r="S23" t="s">
        <v>160</v>
      </c>
      <c r="T23">
        <v>58</v>
      </c>
      <c r="U23">
        <v>3.72</v>
      </c>
      <c r="V23">
        <v>11152.75</v>
      </c>
      <c r="W23" t="s">
        <v>52</v>
      </c>
      <c r="X23">
        <v>1</v>
      </c>
      <c r="Y23" s="3">
        <f t="shared" si="1"/>
        <v>0.10183999999999933</v>
      </c>
      <c r="Z23" t="s">
        <v>164</v>
      </c>
      <c r="AA23">
        <v>24.05</v>
      </c>
      <c r="AB23">
        <v>24.05</v>
      </c>
      <c r="AC23">
        <v>22.84</v>
      </c>
      <c r="AD23">
        <v>23.74</v>
      </c>
      <c r="AE23" s="3">
        <f t="shared" si="2"/>
        <v>0.48373999999999873</v>
      </c>
      <c r="AF23" t="s">
        <v>97</v>
      </c>
      <c r="AG23">
        <v>23.88</v>
      </c>
      <c r="AH23">
        <v>23.88</v>
      </c>
      <c r="AI23">
        <v>23.81</v>
      </c>
      <c r="AJ23">
        <v>23.39</v>
      </c>
      <c r="AK23" s="3">
        <f t="shared" si="3"/>
        <v>0.33522333333333298</v>
      </c>
      <c r="AL23" t="s">
        <v>98</v>
      </c>
      <c r="AM23">
        <v>24.12</v>
      </c>
      <c r="AN23">
        <v>24.12</v>
      </c>
      <c r="AO23">
        <v>23.84</v>
      </c>
      <c r="AP23">
        <v>24</v>
      </c>
      <c r="AQ23" s="3">
        <f t="shared" si="4"/>
        <v>0.59406666666666608</v>
      </c>
      <c r="AR23" t="s">
        <v>99</v>
      </c>
      <c r="AS23">
        <v>23.9</v>
      </c>
      <c r="AT23">
        <v>23.9</v>
      </c>
      <c r="AU23">
        <v>23.88</v>
      </c>
      <c r="AV23">
        <v>23.22</v>
      </c>
      <c r="AW23" s="3">
        <f t="shared" si="5"/>
        <v>0.26308666666666558</v>
      </c>
    </row>
    <row r="24" spans="1:53">
      <c r="A24">
        <v>1</v>
      </c>
      <c r="B24" t="s">
        <v>165</v>
      </c>
      <c r="C24">
        <v>1</v>
      </c>
      <c r="D24" t="s">
        <v>46</v>
      </c>
      <c r="E24" t="s">
        <v>47</v>
      </c>
      <c r="F24" t="str">
        <f t="shared" si="0"/>
        <v>USA</v>
      </c>
      <c r="G24">
        <v>5.34</v>
      </c>
      <c r="H24" t="s">
        <v>48</v>
      </c>
      <c r="I24" t="s">
        <v>49</v>
      </c>
      <c r="J24">
        <v>2</v>
      </c>
      <c r="K24">
        <v>10.68</v>
      </c>
      <c r="L24">
        <v>3000</v>
      </c>
      <c r="M24">
        <v>280.89999999999998</v>
      </c>
      <c r="N24">
        <v>281</v>
      </c>
      <c r="O24">
        <v>186.24</v>
      </c>
      <c r="P24">
        <v>175.56</v>
      </c>
      <c r="Q24">
        <v>207.57</v>
      </c>
      <c r="R24" t="s">
        <v>51</v>
      </c>
      <c r="S24" t="s">
        <v>160</v>
      </c>
      <c r="T24">
        <v>16</v>
      </c>
      <c r="U24">
        <v>2</v>
      </c>
      <c r="V24">
        <v>5994.35</v>
      </c>
      <c r="W24" t="s">
        <v>52</v>
      </c>
      <c r="X24">
        <v>1</v>
      </c>
      <c r="Y24" s="3">
        <f t="shared" si="1"/>
        <v>-0.3231500000000016</v>
      </c>
      <c r="Z24" t="s">
        <v>55</v>
      </c>
      <c r="AA24">
        <v>184.24</v>
      </c>
      <c r="AB24">
        <v>184.24</v>
      </c>
      <c r="AC24">
        <v>182.79</v>
      </c>
      <c r="AD24">
        <v>178.8</v>
      </c>
      <c r="AE24" s="3">
        <f t="shared" si="2"/>
        <v>-0.69687999999999983</v>
      </c>
      <c r="AF24" t="s">
        <v>56</v>
      </c>
      <c r="AG24">
        <v>187.62</v>
      </c>
      <c r="AH24">
        <v>187.62</v>
      </c>
      <c r="AI24">
        <v>179.83</v>
      </c>
      <c r="AJ24">
        <v>185.5</v>
      </c>
      <c r="AK24" s="3">
        <f t="shared" si="3"/>
        <v>-6.9313333333334184E-2</v>
      </c>
      <c r="AL24" t="s">
        <v>113</v>
      </c>
      <c r="AM24">
        <v>188.96</v>
      </c>
      <c r="AN24">
        <v>188.96</v>
      </c>
      <c r="AO24">
        <v>185.27</v>
      </c>
      <c r="AP24">
        <v>186.69</v>
      </c>
      <c r="AQ24" s="3">
        <f t="shared" si="4"/>
        <v>4.2149999999998938E-2</v>
      </c>
      <c r="AR24" t="s">
        <v>114</v>
      </c>
      <c r="AS24">
        <v>191.78</v>
      </c>
      <c r="AT24">
        <v>191.78</v>
      </c>
      <c r="AU24">
        <v>186.8</v>
      </c>
      <c r="AV24">
        <v>190.77</v>
      </c>
      <c r="AW24" s="3">
        <f t="shared" si="5"/>
        <v>0.42431000000000008</v>
      </c>
    </row>
    <row r="25" spans="1:53">
      <c r="A25">
        <v>1</v>
      </c>
      <c r="B25" t="s">
        <v>166</v>
      </c>
      <c r="C25">
        <v>1</v>
      </c>
      <c r="D25" t="s">
        <v>46</v>
      </c>
      <c r="E25" t="s">
        <v>47</v>
      </c>
      <c r="F25" t="str">
        <f t="shared" si="0"/>
        <v>USA</v>
      </c>
      <c r="G25">
        <v>2.31</v>
      </c>
      <c r="I25" t="s">
        <v>105</v>
      </c>
      <c r="J25">
        <v>2</v>
      </c>
      <c r="K25">
        <v>4.62</v>
      </c>
      <c r="L25">
        <v>2000</v>
      </c>
      <c r="M25">
        <v>432.6</v>
      </c>
      <c r="N25">
        <v>432</v>
      </c>
      <c r="O25">
        <v>76.17</v>
      </c>
      <c r="P25">
        <v>80.790000000000006</v>
      </c>
      <c r="Q25">
        <v>68.42</v>
      </c>
      <c r="R25" t="s">
        <v>119</v>
      </c>
      <c r="S25" t="s">
        <v>160</v>
      </c>
      <c r="T25">
        <v>7</v>
      </c>
      <c r="U25">
        <v>1.67</v>
      </c>
      <c r="V25">
        <v>3348</v>
      </c>
      <c r="W25" t="s">
        <v>52</v>
      </c>
      <c r="X25">
        <v>1</v>
      </c>
      <c r="Y25" s="3">
        <f t="shared" si="1"/>
        <v>0.25272000000000039</v>
      </c>
      <c r="Z25" t="s">
        <v>120</v>
      </c>
      <c r="AA25">
        <v>75.89</v>
      </c>
      <c r="AB25">
        <v>75.89</v>
      </c>
      <c r="AC25">
        <v>75</v>
      </c>
      <c r="AD25">
        <v>74.7</v>
      </c>
      <c r="AE25" s="3">
        <f t="shared" si="2"/>
        <v>0.31751999999999975</v>
      </c>
      <c r="AF25" t="s">
        <v>121</v>
      </c>
      <c r="AG25">
        <v>74.7</v>
      </c>
      <c r="AH25">
        <v>74.7</v>
      </c>
      <c r="AI25">
        <v>72.55</v>
      </c>
      <c r="AJ25">
        <v>74.13</v>
      </c>
      <c r="AK25" s="3">
        <f t="shared" si="3"/>
        <v>0.44064000000000136</v>
      </c>
      <c r="AL25" t="s">
        <v>122</v>
      </c>
      <c r="AM25">
        <v>74.02</v>
      </c>
      <c r="AN25">
        <v>74.02</v>
      </c>
      <c r="AO25">
        <v>73.52</v>
      </c>
      <c r="AP25">
        <v>72.38</v>
      </c>
      <c r="AQ25" s="3">
        <f t="shared" si="4"/>
        <v>0.81864000000000137</v>
      </c>
      <c r="AR25" t="s">
        <v>123</v>
      </c>
      <c r="AS25">
        <v>73.319999999999993</v>
      </c>
      <c r="AT25">
        <v>73.319999999999993</v>
      </c>
      <c r="AU25">
        <v>72.739999999999995</v>
      </c>
      <c r="AV25">
        <v>71.209999999999994</v>
      </c>
      <c r="AW25" s="3">
        <f t="shared" si="5"/>
        <v>1.0713600000000016</v>
      </c>
    </row>
    <row r="26" spans="1:53">
      <c r="A26">
        <v>1</v>
      </c>
      <c r="B26" t="s">
        <v>167</v>
      </c>
      <c r="C26">
        <v>1</v>
      </c>
      <c r="D26" t="s">
        <v>46</v>
      </c>
      <c r="E26" t="s">
        <v>47</v>
      </c>
      <c r="F26" t="str">
        <f t="shared" si="0"/>
        <v>USA</v>
      </c>
      <c r="G26">
        <v>1.77</v>
      </c>
      <c r="H26" t="s">
        <v>111</v>
      </c>
      <c r="I26" t="s">
        <v>49</v>
      </c>
      <c r="J26">
        <v>1.5</v>
      </c>
      <c r="K26">
        <v>2.66</v>
      </c>
      <c r="L26">
        <v>2000</v>
      </c>
      <c r="M26">
        <v>753.3</v>
      </c>
      <c r="N26">
        <v>753</v>
      </c>
      <c r="O26">
        <v>27.88</v>
      </c>
      <c r="P26">
        <v>25.23</v>
      </c>
      <c r="Q26">
        <v>33.53</v>
      </c>
      <c r="R26" t="s">
        <v>168</v>
      </c>
      <c r="S26" t="s">
        <v>160</v>
      </c>
      <c r="T26">
        <v>12</v>
      </c>
      <c r="U26">
        <v>2.13</v>
      </c>
      <c r="V26">
        <v>4250.38</v>
      </c>
      <c r="W26" t="s">
        <v>52</v>
      </c>
      <c r="X26">
        <v>1</v>
      </c>
      <c r="Y26" s="3">
        <f t="shared" si="1"/>
        <v>-0.40285500000000013</v>
      </c>
      <c r="Z26" t="s">
        <v>115</v>
      </c>
      <c r="AA26">
        <v>27.54</v>
      </c>
      <c r="AB26">
        <v>27.54</v>
      </c>
      <c r="AC26">
        <v>26.81</v>
      </c>
      <c r="AD26">
        <v>26.62</v>
      </c>
      <c r="AE26" s="3">
        <f t="shared" si="2"/>
        <v>-0.47438999999999926</v>
      </c>
      <c r="AF26" t="s">
        <v>129</v>
      </c>
      <c r="AG26">
        <v>27.3</v>
      </c>
      <c r="AH26">
        <v>27.3</v>
      </c>
      <c r="AI26">
        <v>27.29</v>
      </c>
      <c r="AJ26">
        <v>26.34</v>
      </c>
      <c r="AK26" s="3">
        <f t="shared" si="3"/>
        <v>-0.57980999999999971</v>
      </c>
      <c r="AL26" t="s">
        <v>120</v>
      </c>
      <c r="AM26">
        <v>26.68</v>
      </c>
      <c r="AN26">
        <v>26.68</v>
      </c>
      <c r="AO26">
        <v>26.42</v>
      </c>
      <c r="AP26">
        <v>25.98</v>
      </c>
      <c r="AQ26" s="3">
        <f t="shared" si="4"/>
        <v>-0.71534999999999949</v>
      </c>
      <c r="AR26" t="s">
        <v>121</v>
      </c>
      <c r="AS26">
        <v>32.65</v>
      </c>
      <c r="AT26">
        <v>32.65</v>
      </c>
      <c r="AU26">
        <v>25.85</v>
      </c>
      <c r="AV26">
        <v>32.58</v>
      </c>
      <c r="AW26" s="3">
        <f t="shared" si="5"/>
        <v>1.7695499999999997</v>
      </c>
    </row>
    <row r="27" spans="1:53">
      <c r="A27">
        <v>1</v>
      </c>
      <c r="B27" t="s">
        <v>169</v>
      </c>
      <c r="C27">
        <v>1</v>
      </c>
      <c r="D27" t="s">
        <v>46</v>
      </c>
      <c r="E27" t="s">
        <v>47</v>
      </c>
      <c r="F27" t="str">
        <f t="shared" si="0"/>
        <v>USA</v>
      </c>
      <c r="G27">
        <v>0.27</v>
      </c>
      <c r="H27" t="s">
        <v>170</v>
      </c>
      <c r="I27" t="s">
        <v>49</v>
      </c>
      <c r="J27">
        <v>3</v>
      </c>
      <c r="K27">
        <v>0.8</v>
      </c>
      <c r="L27">
        <v>2000</v>
      </c>
      <c r="M27">
        <v>2496.88</v>
      </c>
      <c r="N27">
        <v>2500</v>
      </c>
      <c r="O27">
        <v>2.62</v>
      </c>
      <c r="P27">
        <v>1.82</v>
      </c>
      <c r="Q27">
        <v>1.65</v>
      </c>
      <c r="R27" t="s">
        <v>171</v>
      </c>
      <c r="S27" t="s">
        <v>171</v>
      </c>
      <c r="T27">
        <v>0</v>
      </c>
      <c r="U27">
        <v>-1.21</v>
      </c>
      <c r="V27">
        <v>-2425</v>
      </c>
      <c r="W27" t="s">
        <v>52</v>
      </c>
      <c r="X27">
        <v>0</v>
      </c>
      <c r="Y27" s="3">
        <f t="shared" si="1"/>
        <v>-0.46250000000000013</v>
      </c>
      <c r="Z27" t="s">
        <v>150</v>
      </c>
      <c r="AA27">
        <v>2.2799999999999998</v>
      </c>
      <c r="AB27">
        <v>2.2799999999999998</v>
      </c>
      <c r="AC27">
        <v>2.25</v>
      </c>
      <c r="AD27">
        <v>1.65</v>
      </c>
      <c r="AE27" s="3">
        <f t="shared" si="2"/>
        <v>-1.2125000000000001</v>
      </c>
      <c r="AF27" t="s">
        <v>158</v>
      </c>
      <c r="AG27">
        <v>1.9</v>
      </c>
      <c r="AH27">
        <v>1.9</v>
      </c>
      <c r="AI27">
        <v>1.88</v>
      </c>
      <c r="AJ27">
        <v>1.42</v>
      </c>
      <c r="AK27" s="3">
        <f t="shared" si="3"/>
        <v>-1.5000000000000002</v>
      </c>
      <c r="AL27" t="s">
        <v>161</v>
      </c>
      <c r="AM27">
        <v>1.18</v>
      </c>
      <c r="AN27">
        <v>1.18</v>
      </c>
      <c r="AO27">
        <v>1.18</v>
      </c>
      <c r="AP27">
        <v>0.91010000000000002</v>
      </c>
      <c r="AQ27" s="3">
        <f t="shared" si="4"/>
        <v>-2.1373750000000005</v>
      </c>
      <c r="AR27" t="s">
        <v>172</v>
      </c>
      <c r="AS27">
        <v>1.47</v>
      </c>
      <c r="AT27">
        <v>1.47</v>
      </c>
      <c r="AU27">
        <v>1.01</v>
      </c>
      <c r="AV27">
        <v>1.22</v>
      </c>
      <c r="AW27" s="3">
        <f t="shared" si="5"/>
        <v>-1.7500000000000002</v>
      </c>
    </row>
    <row r="28" spans="1:53">
      <c r="A28">
        <v>1</v>
      </c>
      <c r="B28" t="s">
        <v>173</v>
      </c>
      <c r="C28">
        <v>1</v>
      </c>
      <c r="D28" t="s">
        <v>46</v>
      </c>
      <c r="E28" t="s">
        <v>47</v>
      </c>
      <c r="F28" t="str">
        <f t="shared" si="0"/>
        <v>USA</v>
      </c>
      <c r="G28">
        <v>0.15</v>
      </c>
      <c r="H28" t="s">
        <v>170</v>
      </c>
      <c r="I28" t="s">
        <v>49</v>
      </c>
      <c r="J28">
        <v>3</v>
      </c>
      <c r="K28">
        <v>0.44</v>
      </c>
      <c r="L28">
        <v>2000</v>
      </c>
      <c r="M28">
        <v>4535.1499999999996</v>
      </c>
      <c r="N28">
        <v>4600</v>
      </c>
      <c r="O28">
        <v>1.2</v>
      </c>
      <c r="P28">
        <v>0.76</v>
      </c>
      <c r="Q28">
        <v>0.71</v>
      </c>
      <c r="R28" t="s">
        <v>171</v>
      </c>
      <c r="S28" t="s">
        <v>171</v>
      </c>
      <c r="T28">
        <v>0</v>
      </c>
      <c r="U28">
        <v>-1.1399999999999999</v>
      </c>
      <c r="V28">
        <v>-2275.16</v>
      </c>
      <c r="W28" t="s">
        <v>52</v>
      </c>
      <c r="X28">
        <v>0</v>
      </c>
      <c r="Y28" s="3">
        <f t="shared" si="1"/>
        <v>-0.84639999999999993</v>
      </c>
      <c r="Z28" t="s">
        <v>150</v>
      </c>
      <c r="AA28">
        <v>0.9</v>
      </c>
      <c r="AB28">
        <v>0.9</v>
      </c>
      <c r="AC28">
        <v>0.83199999999999996</v>
      </c>
      <c r="AD28">
        <v>0.81499999999999995</v>
      </c>
      <c r="AE28" s="3">
        <f t="shared" si="2"/>
        <v>-0.88549999999999995</v>
      </c>
      <c r="AF28" t="s">
        <v>158</v>
      </c>
      <c r="AG28">
        <v>1.25</v>
      </c>
      <c r="AH28">
        <v>1.25</v>
      </c>
      <c r="AI28">
        <v>1</v>
      </c>
      <c r="AJ28">
        <v>1.21</v>
      </c>
      <c r="AK28" s="3">
        <f t="shared" si="3"/>
        <v>2.300000000000002E-2</v>
      </c>
      <c r="AL28" t="s">
        <v>161</v>
      </c>
      <c r="AM28">
        <v>1.1399999999999999</v>
      </c>
      <c r="AN28">
        <v>1.1399999999999999</v>
      </c>
      <c r="AO28">
        <v>1.08</v>
      </c>
      <c r="AP28">
        <v>1.04</v>
      </c>
      <c r="AQ28" s="3">
        <f t="shared" si="4"/>
        <v>-0.36799999999999983</v>
      </c>
      <c r="AR28" t="s">
        <v>172</v>
      </c>
      <c r="AS28">
        <v>1.33</v>
      </c>
      <c r="AT28">
        <v>1.33</v>
      </c>
      <c r="AU28">
        <v>1.18</v>
      </c>
      <c r="AV28">
        <v>1.21</v>
      </c>
      <c r="AW28" s="3">
        <f t="shared" si="5"/>
        <v>2.300000000000002E-2</v>
      </c>
    </row>
    <row r="29" spans="1:53">
      <c r="A29">
        <v>1</v>
      </c>
      <c r="B29" t="s">
        <v>174</v>
      </c>
      <c r="C29">
        <v>1</v>
      </c>
      <c r="D29" t="s">
        <v>46</v>
      </c>
      <c r="E29" t="s">
        <v>47</v>
      </c>
      <c r="F29" t="str">
        <f t="shared" si="0"/>
        <v>USA</v>
      </c>
      <c r="G29">
        <v>84.97</v>
      </c>
      <c r="I29" t="s">
        <v>49</v>
      </c>
      <c r="J29">
        <v>1</v>
      </c>
      <c r="K29">
        <v>84.97</v>
      </c>
      <c r="L29">
        <v>3000</v>
      </c>
      <c r="M29">
        <v>35.31</v>
      </c>
      <c r="N29">
        <v>32</v>
      </c>
      <c r="O29">
        <v>334.99</v>
      </c>
      <c r="P29">
        <v>250.02</v>
      </c>
      <c r="Q29">
        <v>319.27999999999997</v>
      </c>
      <c r="R29" t="s">
        <v>175</v>
      </c>
      <c r="S29" t="s">
        <v>175</v>
      </c>
      <c r="T29">
        <v>0</v>
      </c>
      <c r="U29">
        <v>-0.17</v>
      </c>
      <c r="V29">
        <v>-502.62</v>
      </c>
      <c r="W29" t="s">
        <v>52</v>
      </c>
      <c r="X29">
        <v>0</v>
      </c>
      <c r="Y29" s="3">
        <f t="shared" si="1"/>
        <v>-0.19658666666666674</v>
      </c>
      <c r="Z29" t="s">
        <v>158</v>
      </c>
      <c r="AA29">
        <v>322</v>
      </c>
      <c r="AB29">
        <v>322</v>
      </c>
      <c r="AC29">
        <v>316.56</v>
      </c>
      <c r="AD29">
        <v>225</v>
      </c>
      <c r="AE29" s="3">
        <f t="shared" si="2"/>
        <v>-1.1732266666666669</v>
      </c>
      <c r="AF29" t="s">
        <v>161</v>
      </c>
      <c r="AG29">
        <v>158</v>
      </c>
      <c r="AH29">
        <v>158</v>
      </c>
      <c r="AI29">
        <v>140.76</v>
      </c>
      <c r="AJ29">
        <v>90</v>
      </c>
      <c r="AK29" s="3">
        <f t="shared" si="3"/>
        <v>-2.6132266666666668</v>
      </c>
      <c r="AL29" t="s">
        <v>172</v>
      </c>
      <c r="AM29">
        <v>113.3999</v>
      </c>
      <c r="AN29">
        <v>113.3999</v>
      </c>
      <c r="AO29">
        <v>112.01</v>
      </c>
      <c r="AP29">
        <v>92.41</v>
      </c>
      <c r="AQ29" s="3">
        <f t="shared" si="4"/>
        <v>-2.58752</v>
      </c>
      <c r="AR29" t="s">
        <v>176</v>
      </c>
      <c r="AS29">
        <v>91.5</v>
      </c>
      <c r="AT29">
        <v>91.5</v>
      </c>
      <c r="AU29">
        <v>91.19</v>
      </c>
      <c r="AV29">
        <v>53.5</v>
      </c>
      <c r="AW29" s="3">
        <f t="shared" si="5"/>
        <v>-3.0025599999999999</v>
      </c>
    </row>
    <row r="30" spans="1:53">
      <c r="A30">
        <v>1</v>
      </c>
      <c r="B30" t="s">
        <v>165</v>
      </c>
      <c r="C30">
        <v>1</v>
      </c>
      <c r="D30" t="s">
        <v>46</v>
      </c>
      <c r="E30" t="s">
        <v>47</v>
      </c>
      <c r="F30" t="str">
        <f t="shared" si="0"/>
        <v>USA</v>
      </c>
      <c r="G30">
        <v>5.5</v>
      </c>
      <c r="I30" t="s">
        <v>49</v>
      </c>
      <c r="J30">
        <v>2</v>
      </c>
      <c r="K30">
        <v>11</v>
      </c>
      <c r="L30">
        <v>2500</v>
      </c>
      <c r="M30">
        <v>227.27</v>
      </c>
      <c r="N30">
        <v>254</v>
      </c>
      <c r="O30">
        <v>211.3</v>
      </c>
      <c r="P30">
        <v>200.3</v>
      </c>
      <c r="Q30">
        <v>204.89</v>
      </c>
      <c r="R30" t="s">
        <v>175</v>
      </c>
      <c r="S30" t="s">
        <v>175</v>
      </c>
      <c r="T30">
        <v>0</v>
      </c>
      <c r="U30">
        <v>-0.65</v>
      </c>
      <c r="V30">
        <v>-1628.67</v>
      </c>
      <c r="W30" t="s">
        <v>52</v>
      </c>
      <c r="X30">
        <v>0</v>
      </c>
      <c r="Y30" s="3">
        <f t="shared" si="1"/>
        <v>-0.18694400000000036</v>
      </c>
      <c r="Z30" t="s">
        <v>158</v>
      </c>
      <c r="AA30">
        <v>209.89</v>
      </c>
      <c r="AB30">
        <v>209.89</v>
      </c>
      <c r="AC30">
        <v>209.46</v>
      </c>
      <c r="AD30">
        <v>203.14</v>
      </c>
      <c r="AE30" s="3">
        <f t="shared" si="2"/>
        <v>-0.82905600000000246</v>
      </c>
      <c r="AF30" t="s">
        <v>161</v>
      </c>
      <c r="AG30">
        <v>205.9</v>
      </c>
      <c r="AH30">
        <v>205.9</v>
      </c>
      <c r="AI30">
        <v>204.38</v>
      </c>
      <c r="AJ30">
        <v>197.56</v>
      </c>
      <c r="AK30" s="3">
        <f t="shared" si="3"/>
        <v>-1.395984000000001</v>
      </c>
      <c r="AL30" t="s">
        <v>172</v>
      </c>
      <c r="AM30">
        <v>200.59</v>
      </c>
      <c r="AN30">
        <v>200.59</v>
      </c>
      <c r="AO30">
        <v>197.81</v>
      </c>
      <c r="AP30">
        <v>196.96</v>
      </c>
      <c r="AQ30" s="3">
        <f t="shared" si="4"/>
        <v>-1.4569440000000005</v>
      </c>
      <c r="AR30" t="s">
        <v>176</v>
      </c>
      <c r="AS30">
        <v>201.88</v>
      </c>
      <c r="AT30">
        <v>201.88</v>
      </c>
      <c r="AU30">
        <v>196.81</v>
      </c>
      <c r="AV30">
        <v>201.62</v>
      </c>
      <c r="AW30" s="3">
        <f t="shared" si="5"/>
        <v>-0.98348800000000069</v>
      </c>
    </row>
    <row r="31" spans="1:53">
      <c r="A31">
        <v>1</v>
      </c>
      <c r="B31" t="s">
        <v>165</v>
      </c>
      <c r="C31">
        <v>1</v>
      </c>
      <c r="D31" t="s">
        <v>46</v>
      </c>
      <c r="E31" t="s">
        <v>47</v>
      </c>
      <c r="F31" t="str">
        <f t="shared" si="0"/>
        <v>USA</v>
      </c>
      <c r="G31">
        <v>5.5</v>
      </c>
      <c r="H31" t="s">
        <v>60</v>
      </c>
      <c r="I31" t="s">
        <v>49</v>
      </c>
      <c r="J31">
        <v>2</v>
      </c>
      <c r="K31">
        <v>11</v>
      </c>
      <c r="L31">
        <v>2500</v>
      </c>
      <c r="M31">
        <v>227.27</v>
      </c>
      <c r="N31">
        <v>200</v>
      </c>
      <c r="O31">
        <v>211.3</v>
      </c>
      <c r="P31">
        <v>200.3</v>
      </c>
      <c r="Q31">
        <v>206.25</v>
      </c>
      <c r="R31" t="s">
        <v>175</v>
      </c>
      <c r="S31" t="s">
        <v>175</v>
      </c>
      <c r="T31">
        <v>0</v>
      </c>
      <c r="U31">
        <v>-0.4</v>
      </c>
      <c r="V31">
        <v>-1010</v>
      </c>
      <c r="W31" t="s">
        <v>52</v>
      </c>
      <c r="X31">
        <v>0</v>
      </c>
      <c r="Y31" s="3">
        <f t="shared" si="1"/>
        <v>-0.14720000000000028</v>
      </c>
      <c r="Z31" t="s">
        <v>158</v>
      </c>
      <c r="AA31">
        <v>209.89</v>
      </c>
      <c r="AB31">
        <v>209.89</v>
      </c>
      <c r="AC31">
        <v>209.46</v>
      </c>
      <c r="AD31">
        <v>203.14</v>
      </c>
      <c r="AE31" s="3">
        <f t="shared" si="2"/>
        <v>-0.65280000000000205</v>
      </c>
      <c r="AF31" t="s">
        <v>161</v>
      </c>
      <c r="AG31">
        <v>205.9</v>
      </c>
      <c r="AH31">
        <v>205.9</v>
      </c>
      <c r="AI31">
        <v>204.38</v>
      </c>
      <c r="AJ31">
        <v>197.56</v>
      </c>
      <c r="AK31" s="3">
        <f t="shared" si="3"/>
        <v>-1.0992000000000006</v>
      </c>
      <c r="AL31" t="s">
        <v>172</v>
      </c>
      <c r="AM31">
        <v>200.59</v>
      </c>
      <c r="AN31">
        <v>200.59</v>
      </c>
      <c r="AO31">
        <v>197.81</v>
      </c>
      <c r="AP31">
        <v>196.96</v>
      </c>
      <c r="AQ31" s="3">
        <f t="shared" si="4"/>
        <v>-1.1472000000000004</v>
      </c>
      <c r="AR31" t="s">
        <v>176</v>
      </c>
      <c r="AS31">
        <v>201.88</v>
      </c>
      <c r="AT31">
        <v>201.88</v>
      </c>
      <c r="AU31">
        <v>196.81</v>
      </c>
      <c r="AV31">
        <v>201.62</v>
      </c>
      <c r="AW31" s="3">
        <f t="shared" si="5"/>
        <v>-0.77440000000000053</v>
      </c>
    </row>
    <row r="32" spans="1:53">
      <c r="A32">
        <v>1</v>
      </c>
      <c r="B32" t="s">
        <v>177</v>
      </c>
      <c r="C32">
        <v>1</v>
      </c>
      <c r="D32" t="s">
        <v>57</v>
      </c>
      <c r="E32" t="s">
        <v>58</v>
      </c>
      <c r="F32" t="str">
        <f t="shared" si="0"/>
        <v>Hong Kong</v>
      </c>
      <c r="G32">
        <v>0.26500000000000001</v>
      </c>
      <c r="H32" t="s">
        <v>178</v>
      </c>
      <c r="I32" t="s">
        <v>49</v>
      </c>
      <c r="J32">
        <v>3</v>
      </c>
      <c r="K32">
        <v>0.8</v>
      </c>
      <c r="L32">
        <v>15506</v>
      </c>
      <c r="M32">
        <v>19504</v>
      </c>
      <c r="N32">
        <v>20000</v>
      </c>
      <c r="O32">
        <v>5.74</v>
      </c>
      <c r="P32">
        <v>4.95</v>
      </c>
      <c r="Q32">
        <v>5.76</v>
      </c>
      <c r="R32" t="s">
        <v>179</v>
      </c>
      <c r="S32" t="s">
        <v>179</v>
      </c>
      <c r="T32">
        <v>0</v>
      </c>
      <c r="U32">
        <v>0.02</v>
      </c>
      <c r="V32">
        <v>380</v>
      </c>
      <c r="W32" t="s">
        <v>180</v>
      </c>
      <c r="X32">
        <v>1</v>
      </c>
      <c r="Y32" s="3">
        <f t="shared" si="1"/>
        <v>0.72230104475686785</v>
      </c>
      <c r="Z32" t="s">
        <v>75</v>
      </c>
      <c r="AA32">
        <v>6.33</v>
      </c>
      <c r="AB32">
        <v>6.33</v>
      </c>
      <c r="AC32">
        <v>6.3</v>
      </c>
      <c r="AD32">
        <v>5.76</v>
      </c>
      <c r="AE32" s="3">
        <f t="shared" si="2"/>
        <v>2.5796465884173319E-2</v>
      </c>
      <c r="AF32" t="s">
        <v>76</v>
      </c>
      <c r="AG32">
        <v>6.07</v>
      </c>
      <c r="AH32">
        <v>6.07</v>
      </c>
      <c r="AI32">
        <v>5.76</v>
      </c>
      <c r="AJ32">
        <v>5.85</v>
      </c>
      <c r="AK32" s="3">
        <f t="shared" si="3"/>
        <v>0.14188056236295554</v>
      </c>
      <c r="AL32" t="s">
        <v>53</v>
      </c>
      <c r="AM32">
        <v>5.9</v>
      </c>
      <c r="AN32">
        <v>5.9</v>
      </c>
      <c r="AO32">
        <v>5.85</v>
      </c>
      <c r="AP32">
        <v>5.69</v>
      </c>
      <c r="AQ32" s="3">
        <f t="shared" si="4"/>
        <v>-6.4491164710434437E-2</v>
      </c>
      <c r="AR32" t="s">
        <v>54</v>
      </c>
      <c r="AS32">
        <v>5.8</v>
      </c>
      <c r="AT32">
        <v>5.8</v>
      </c>
      <c r="AU32">
        <v>5.71</v>
      </c>
      <c r="AV32">
        <v>5.54</v>
      </c>
      <c r="AW32" s="3">
        <f t="shared" si="5"/>
        <v>-0.25796465884173891</v>
      </c>
    </row>
    <row r="33" spans="1:49">
      <c r="A33">
        <v>1</v>
      </c>
      <c r="B33" t="s">
        <v>181</v>
      </c>
      <c r="C33">
        <v>1</v>
      </c>
      <c r="D33" t="s">
        <v>57</v>
      </c>
      <c r="E33" t="s">
        <v>58</v>
      </c>
      <c r="F33" t="str">
        <f t="shared" si="0"/>
        <v>Hong Kong</v>
      </c>
      <c r="G33">
        <v>2.2250000000000001</v>
      </c>
      <c r="H33" t="s">
        <v>182</v>
      </c>
      <c r="I33" t="s">
        <v>105</v>
      </c>
      <c r="J33">
        <v>2</v>
      </c>
      <c r="K33">
        <v>4.45</v>
      </c>
      <c r="L33">
        <v>15506</v>
      </c>
      <c r="M33">
        <v>3485</v>
      </c>
      <c r="N33">
        <v>3500</v>
      </c>
      <c r="O33">
        <v>48.72</v>
      </c>
      <c r="P33">
        <v>53.17</v>
      </c>
      <c r="Q33">
        <v>46.9</v>
      </c>
      <c r="R33" t="s">
        <v>183</v>
      </c>
      <c r="S33" t="s">
        <v>184</v>
      </c>
      <c r="T33">
        <v>2</v>
      </c>
      <c r="U33">
        <v>0.41</v>
      </c>
      <c r="V33">
        <v>6374.9</v>
      </c>
      <c r="W33" t="s">
        <v>180</v>
      </c>
      <c r="X33">
        <v>1</v>
      </c>
      <c r="Y33" s="3">
        <f t="shared" si="1"/>
        <v>0.15123178124596967</v>
      </c>
      <c r="Z33" t="s">
        <v>76</v>
      </c>
      <c r="AA33">
        <v>48.2</v>
      </c>
      <c r="AB33">
        <v>48.2</v>
      </c>
      <c r="AC33">
        <v>48.05</v>
      </c>
      <c r="AD33">
        <v>46</v>
      </c>
      <c r="AE33" s="3">
        <f t="shared" si="2"/>
        <v>0.61395588804333778</v>
      </c>
      <c r="AF33" t="s">
        <v>53</v>
      </c>
      <c r="AG33">
        <v>47.05</v>
      </c>
      <c r="AH33">
        <v>47.05</v>
      </c>
      <c r="AI33">
        <v>46</v>
      </c>
      <c r="AJ33">
        <v>46.9</v>
      </c>
      <c r="AK33" s="3">
        <f t="shared" si="3"/>
        <v>0.41080871920546891</v>
      </c>
      <c r="AL33" t="s">
        <v>54</v>
      </c>
      <c r="AM33">
        <v>49</v>
      </c>
      <c r="AN33">
        <v>49</v>
      </c>
      <c r="AO33">
        <v>45.8</v>
      </c>
      <c r="AP33">
        <v>48.5</v>
      </c>
      <c r="AQ33" s="3">
        <f t="shared" si="4"/>
        <v>4.9658196827034443E-2</v>
      </c>
      <c r="AR33" t="s">
        <v>55</v>
      </c>
      <c r="AS33">
        <v>49.3</v>
      </c>
      <c r="AT33">
        <v>49.3</v>
      </c>
      <c r="AU33">
        <v>48.6</v>
      </c>
      <c r="AV33">
        <v>48.3</v>
      </c>
      <c r="AW33" s="3">
        <f t="shared" si="5"/>
        <v>9.4802012124339349E-2</v>
      </c>
    </row>
    <row r="34" spans="1:49">
      <c r="A34">
        <v>1</v>
      </c>
      <c r="B34" t="s">
        <v>185</v>
      </c>
      <c r="C34">
        <v>1</v>
      </c>
      <c r="D34" t="s">
        <v>57</v>
      </c>
      <c r="E34" t="s">
        <v>58</v>
      </c>
      <c r="F34" t="str">
        <f t="shared" si="0"/>
        <v>Hong Kong</v>
      </c>
      <c r="G34">
        <v>1.0900000000000001</v>
      </c>
      <c r="H34" t="s">
        <v>111</v>
      </c>
      <c r="I34" t="s">
        <v>105</v>
      </c>
      <c r="J34">
        <v>2</v>
      </c>
      <c r="K34">
        <v>2.1800000000000002</v>
      </c>
      <c r="L34">
        <v>15506</v>
      </c>
      <c r="M34">
        <v>7113</v>
      </c>
      <c r="N34">
        <v>7100</v>
      </c>
      <c r="O34">
        <v>53.5</v>
      </c>
      <c r="P34">
        <v>55.68</v>
      </c>
      <c r="Q34">
        <v>54</v>
      </c>
      <c r="R34" t="s">
        <v>186</v>
      </c>
      <c r="S34" t="s">
        <v>184</v>
      </c>
      <c r="T34">
        <v>1</v>
      </c>
      <c r="U34">
        <v>-0.23</v>
      </c>
      <c r="V34">
        <v>-3550</v>
      </c>
      <c r="W34" t="s">
        <v>180</v>
      </c>
      <c r="X34">
        <v>0</v>
      </c>
      <c r="Y34" s="3">
        <f t="shared" si="1"/>
        <v>-0.41209854249967692</v>
      </c>
      <c r="Z34" t="s">
        <v>53</v>
      </c>
      <c r="AA34">
        <v>54.45</v>
      </c>
      <c r="AB34">
        <v>54.45</v>
      </c>
      <c r="AC34">
        <v>54.4</v>
      </c>
      <c r="AD34">
        <v>54</v>
      </c>
      <c r="AE34" s="3">
        <f t="shared" si="2"/>
        <v>-0.22894363472204307</v>
      </c>
      <c r="AF34" t="s">
        <v>54</v>
      </c>
      <c r="AG34">
        <v>54</v>
      </c>
      <c r="AH34">
        <v>54</v>
      </c>
      <c r="AI34">
        <v>53.95</v>
      </c>
      <c r="AJ34">
        <v>52.5</v>
      </c>
      <c r="AK34" s="3">
        <f t="shared" si="3"/>
        <v>0.45788726944408614</v>
      </c>
      <c r="AL34" t="s">
        <v>55</v>
      </c>
      <c r="AM34">
        <v>53.8</v>
      </c>
      <c r="AN34">
        <v>53.8</v>
      </c>
      <c r="AO34">
        <v>53.05</v>
      </c>
      <c r="AP34">
        <v>53.8</v>
      </c>
      <c r="AQ34" s="3">
        <f t="shared" si="4"/>
        <v>-0.13736618083322455</v>
      </c>
      <c r="AR34" t="s">
        <v>56</v>
      </c>
      <c r="AS34">
        <v>53.95</v>
      </c>
      <c r="AT34">
        <v>53.95</v>
      </c>
      <c r="AU34">
        <v>53.8</v>
      </c>
      <c r="AV34">
        <v>53.3</v>
      </c>
      <c r="AW34" s="3">
        <f t="shared" si="5"/>
        <v>9.1577453888818536E-2</v>
      </c>
    </row>
    <row r="35" spans="1:49">
      <c r="A35">
        <v>1</v>
      </c>
      <c r="B35" t="s">
        <v>187</v>
      </c>
      <c r="C35">
        <v>1</v>
      </c>
      <c r="D35" t="s">
        <v>57</v>
      </c>
      <c r="E35" t="s">
        <v>58</v>
      </c>
      <c r="F35" t="str">
        <f t="shared" si="0"/>
        <v>Hong Kong</v>
      </c>
      <c r="G35">
        <v>2.78</v>
      </c>
      <c r="H35" t="s">
        <v>188</v>
      </c>
      <c r="I35" t="s">
        <v>105</v>
      </c>
      <c r="J35">
        <v>2</v>
      </c>
      <c r="K35">
        <v>5.56</v>
      </c>
      <c r="L35">
        <v>15506</v>
      </c>
      <c r="M35">
        <v>2789</v>
      </c>
      <c r="N35">
        <v>3000</v>
      </c>
      <c r="O35">
        <v>53.85</v>
      </c>
      <c r="P35">
        <v>59.41</v>
      </c>
      <c r="Q35">
        <v>57.97</v>
      </c>
      <c r="R35" t="s">
        <v>183</v>
      </c>
      <c r="S35" t="s">
        <v>184</v>
      </c>
      <c r="T35">
        <v>2</v>
      </c>
      <c r="U35">
        <v>-0.8</v>
      </c>
      <c r="V35">
        <v>-12348</v>
      </c>
      <c r="W35" t="s">
        <v>180</v>
      </c>
      <c r="X35">
        <v>0</v>
      </c>
      <c r="Y35" s="3">
        <f t="shared" si="1"/>
        <v>-0.3192312653166513</v>
      </c>
      <c r="Z35" t="s">
        <v>76</v>
      </c>
      <c r="AA35">
        <v>55.6</v>
      </c>
      <c r="AB35">
        <v>55.6</v>
      </c>
      <c r="AC35">
        <v>55.5</v>
      </c>
      <c r="AD35">
        <v>54.7</v>
      </c>
      <c r="AE35" s="3">
        <f t="shared" si="2"/>
        <v>-0.16445247001160868</v>
      </c>
      <c r="AF35" t="s">
        <v>53</v>
      </c>
      <c r="AG35">
        <v>62.45</v>
      </c>
      <c r="AH35">
        <v>62.45</v>
      </c>
      <c r="AI35">
        <v>55.1</v>
      </c>
      <c r="AJ35">
        <v>58</v>
      </c>
      <c r="AK35" s="3">
        <f t="shared" si="3"/>
        <v>-0.80291500064491139</v>
      </c>
      <c r="AL35" t="s">
        <v>54</v>
      </c>
      <c r="AM35">
        <v>58.75</v>
      </c>
      <c r="AN35">
        <v>58.75</v>
      </c>
      <c r="AO35">
        <v>57.75</v>
      </c>
      <c r="AP35">
        <v>56.75</v>
      </c>
      <c r="AQ35" s="3">
        <f t="shared" si="4"/>
        <v>-0.56107313298078143</v>
      </c>
      <c r="AR35" t="s">
        <v>55</v>
      </c>
      <c r="AS35">
        <v>59.8</v>
      </c>
      <c r="AT35">
        <v>59.8</v>
      </c>
      <c r="AU35">
        <v>56.95</v>
      </c>
      <c r="AV35">
        <v>58.75</v>
      </c>
      <c r="AW35" s="3">
        <f t="shared" si="5"/>
        <v>-0.94802012124338941</v>
      </c>
    </row>
    <row r="36" spans="1:49">
      <c r="A36">
        <v>1</v>
      </c>
      <c r="B36" t="s">
        <v>189</v>
      </c>
      <c r="C36">
        <v>1</v>
      </c>
      <c r="D36" t="s">
        <v>57</v>
      </c>
      <c r="E36" t="s">
        <v>58</v>
      </c>
      <c r="F36" t="str">
        <f t="shared" si="0"/>
        <v>Hong Kong</v>
      </c>
      <c r="G36">
        <v>0.38900000000000001</v>
      </c>
      <c r="H36" t="s">
        <v>60</v>
      </c>
      <c r="I36" t="s">
        <v>49</v>
      </c>
      <c r="J36">
        <v>6</v>
      </c>
      <c r="K36">
        <v>2.33</v>
      </c>
      <c r="L36">
        <v>23261</v>
      </c>
      <c r="M36">
        <v>9966</v>
      </c>
      <c r="N36">
        <v>10000</v>
      </c>
      <c r="O36">
        <v>9.8000000000000007</v>
      </c>
      <c r="P36">
        <v>7.47</v>
      </c>
      <c r="Q36">
        <v>9.08</v>
      </c>
      <c r="R36" t="s">
        <v>184</v>
      </c>
      <c r="S36" t="s">
        <v>184</v>
      </c>
      <c r="T36">
        <v>0</v>
      </c>
      <c r="U36">
        <v>-0.31</v>
      </c>
      <c r="V36">
        <v>-7200</v>
      </c>
      <c r="W36" t="s">
        <v>180</v>
      </c>
      <c r="X36">
        <v>0</v>
      </c>
      <c r="Y36" s="3">
        <f t="shared" si="1"/>
        <v>0.77382743648166408</v>
      </c>
      <c r="Z36" t="s">
        <v>54</v>
      </c>
      <c r="AA36">
        <v>12.8</v>
      </c>
      <c r="AB36">
        <v>12.8</v>
      </c>
      <c r="AC36">
        <v>11.6</v>
      </c>
      <c r="AD36">
        <v>12.16</v>
      </c>
      <c r="AE36" s="3">
        <f t="shared" si="2"/>
        <v>1.0145737500537377</v>
      </c>
      <c r="AF36" t="s">
        <v>55</v>
      </c>
      <c r="AG36">
        <v>12.5</v>
      </c>
      <c r="AH36">
        <v>12.5</v>
      </c>
      <c r="AI36">
        <v>12.16</v>
      </c>
      <c r="AJ36">
        <v>12.16</v>
      </c>
      <c r="AK36" s="3">
        <f t="shared" si="3"/>
        <v>1.0145737500537377</v>
      </c>
      <c r="AL36" t="s">
        <v>56</v>
      </c>
      <c r="AM36">
        <v>12.3</v>
      </c>
      <c r="AN36">
        <v>12.3</v>
      </c>
      <c r="AO36">
        <v>12.3</v>
      </c>
      <c r="AP36">
        <v>11.6</v>
      </c>
      <c r="AQ36" s="3">
        <f t="shared" si="4"/>
        <v>0.77382743648166408</v>
      </c>
      <c r="AR36" t="s">
        <v>113</v>
      </c>
      <c r="AS36">
        <v>11.78</v>
      </c>
      <c r="AT36">
        <v>11.78</v>
      </c>
      <c r="AU36">
        <v>11.7</v>
      </c>
      <c r="AV36">
        <v>11.16</v>
      </c>
      <c r="AW36" s="3">
        <f t="shared" si="5"/>
        <v>0.5846696186750352</v>
      </c>
    </row>
    <row r="37" spans="1:49">
      <c r="A37">
        <v>1</v>
      </c>
      <c r="B37" t="s">
        <v>189</v>
      </c>
      <c r="C37">
        <v>1</v>
      </c>
      <c r="D37" t="s">
        <v>57</v>
      </c>
      <c r="E37" t="s">
        <v>58</v>
      </c>
      <c r="F37" t="str">
        <f t="shared" si="0"/>
        <v>Hong Kong</v>
      </c>
      <c r="G37">
        <v>0.38900000000000001</v>
      </c>
      <c r="H37" t="s">
        <v>178</v>
      </c>
      <c r="I37" t="s">
        <v>49</v>
      </c>
      <c r="J37">
        <v>6</v>
      </c>
      <c r="K37">
        <v>2.33</v>
      </c>
      <c r="L37">
        <v>23261</v>
      </c>
      <c r="M37">
        <v>9966</v>
      </c>
      <c r="N37">
        <v>5000</v>
      </c>
      <c r="O37">
        <v>9.8000000000000007</v>
      </c>
      <c r="P37">
        <v>7.47</v>
      </c>
      <c r="Q37">
        <v>11.11</v>
      </c>
      <c r="R37" t="s">
        <v>184</v>
      </c>
      <c r="S37" t="s">
        <v>184</v>
      </c>
      <c r="T37">
        <v>0</v>
      </c>
      <c r="U37">
        <v>0.28000000000000003</v>
      </c>
      <c r="V37">
        <v>6550</v>
      </c>
      <c r="W37" t="s">
        <v>180</v>
      </c>
      <c r="X37">
        <v>1</v>
      </c>
      <c r="Y37" s="3">
        <f t="shared" si="1"/>
        <v>0.38691371824083204</v>
      </c>
      <c r="Z37" t="s">
        <v>54</v>
      </c>
      <c r="AA37">
        <v>12.8</v>
      </c>
      <c r="AB37">
        <v>12.8</v>
      </c>
      <c r="AC37">
        <v>11.6</v>
      </c>
      <c r="AD37">
        <v>12.16</v>
      </c>
      <c r="AE37" s="3">
        <f t="shared" si="2"/>
        <v>0.50728687502686887</v>
      </c>
      <c r="AF37" t="s">
        <v>55</v>
      </c>
      <c r="AG37">
        <v>12.5</v>
      </c>
      <c r="AH37">
        <v>12.5</v>
      </c>
      <c r="AI37">
        <v>12.16</v>
      </c>
      <c r="AJ37">
        <v>12.16</v>
      </c>
      <c r="AK37" s="3">
        <f t="shared" si="3"/>
        <v>0.50728687502686887</v>
      </c>
      <c r="AL37" t="s">
        <v>56</v>
      </c>
      <c r="AM37">
        <v>12.3</v>
      </c>
      <c r="AN37">
        <v>12.3</v>
      </c>
      <c r="AO37">
        <v>12.3</v>
      </c>
      <c r="AP37">
        <v>11.6</v>
      </c>
      <c r="AQ37" s="3">
        <f t="shared" si="4"/>
        <v>0.38691371824083204</v>
      </c>
      <c r="AR37" t="s">
        <v>113</v>
      </c>
      <c r="AS37">
        <v>11.78</v>
      </c>
      <c r="AT37">
        <v>11.78</v>
      </c>
      <c r="AU37">
        <v>11.7</v>
      </c>
      <c r="AV37">
        <v>11.16</v>
      </c>
      <c r="AW37" s="3">
        <f t="shared" si="5"/>
        <v>0.2923348093375176</v>
      </c>
    </row>
    <row r="38" spans="1:49">
      <c r="A38">
        <v>1</v>
      </c>
      <c r="B38" t="s">
        <v>190</v>
      </c>
      <c r="C38">
        <v>1</v>
      </c>
      <c r="D38" t="s">
        <v>57</v>
      </c>
      <c r="E38" t="s">
        <v>58</v>
      </c>
      <c r="F38" t="str">
        <f t="shared" si="0"/>
        <v>Hong Kong</v>
      </c>
      <c r="G38">
        <v>19.5</v>
      </c>
      <c r="H38" t="s">
        <v>191</v>
      </c>
      <c r="I38" t="s">
        <v>105</v>
      </c>
      <c r="J38">
        <v>1.5</v>
      </c>
      <c r="K38">
        <v>29.25</v>
      </c>
      <c r="L38">
        <v>15506</v>
      </c>
      <c r="M38">
        <v>530</v>
      </c>
      <c r="N38">
        <v>500</v>
      </c>
      <c r="O38">
        <v>580.9</v>
      </c>
      <c r="P38">
        <v>610.15</v>
      </c>
      <c r="Q38">
        <v>578</v>
      </c>
      <c r="R38" t="s">
        <v>186</v>
      </c>
      <c r="S38" t="s">
        <v>184</v>
      </c>
      <c r="T38">
        <v>1</v>
      </c>
      <c r="U38">
        <v>0.09</v>
      </c>
      <c r="V38">
        <v>1450</v>
      </c>
      <c r="W38" t="s">
        <v>180</v>
      </c>
      <c r="X38">
        <v>1</v>
      </c>
      <c r="Y38" s="3">
        <f t="shared" si="1"/>
        <v>0.39984522120469423</v>
      </c>
      <c r="Z38" t="s">
        <v>53</v>
      </c>
      <c r="AA38">
        <v>578</v>
      </c>
      <c r="AB38">
        <v>578</v>
      </c>
      <c r="AC38">
        <v>568.5</v>
      </c>
      <c r="AD38">
        <v>573</v>
      </c>
      <c r="AE38" s="3">
        <f t="shared" si="2"/>
        <v>0.25474010060621621</v>
      </c>
      <c r="AF38" t="s">
        <v>54</v>
      </c>
      <c r="AG38">
        <v>602</v>
      </c>
      <c r="AH38">
        <v>602</v>
      </c>
      <c r="AI38">
        <v>581</v>
      </c>
      <c r="AJ38">
        <v>591</v>
      </c>
      <c r="AK38" s="3">
        <f t="shared" si="3"/>
        <v>-0.32568038178769582</v>
      </c>
      <c r="AL38" t="s">
        <v>55</v>
      </c>
      <c r="AM38">
        <v>596.5</v>
      </c>
      <c r="AN38">
        <v>596.5</v>
      </c>
      <c r="AO38">
        <v>586.5</v>
      </c>
      <c r="AP38">
        <v>590</v>
      </c>
      <c r="AQ38" s="3">
        <f t="shared" si="4"/>
        <v>-0.29343479943247847</v>
      </c>
      <c r="AR38" t="s">
        <v>56</v>
      </c>
      <c r="AS38">
        <v>602.5</v>
      </c>
      <c r="AT38">
        <v>602.5</v>
      </c>
      <c r="AU38">
        <v>589.5</v>
      </c>
      <c r="AV38">
        <v>596</v>
      </c>
      <c r="AW38" s="3">
        <f t="shared" si="5"/>
        <v>-0.48690829356378246</v>
      </c>
    </row>
    <row r="39" spans="1:49">
      <c r="A39">
        <v>1</v>
      </c>
      <c r="B39" t="s">
        <v>192</v>
      </c>
      <c r="C39">
        <v>1</v>
      </c>
      <c r="D39" t="s">
        <v>57</v>
      </c>
      <c r="E39" t="s">
        <v>58</v>
      </c>
      <c r="F39" t="str">
        <f t="shared" si="0"/>
        <v>Hong Kong</v>
      </c>
      <c r="G39">
        <v>0.124</v>
      </c>
      <c r="H39" t="s">
        <v>111</v>
      </c>
      <c r="I39" t="s">
        <v>49</v>
      </c>
      <c r="J39">
        <v>1</v>
      </c>
      <c r="K39">
        <v>0.12</v>
      </c>
      <c r="L39">
        <v>15506</v>
      </c>
      <c r="M39">
        <v>125048</v>
      </c>
      <c r="N39">
        <v>124000</v>
      </c>
      <c r="O39">
        <v>1.94</v>
      </c>
      <c r="P39">
        <v>1.82</v>
      </c>
      <c r="Q39">
        <v>1.86</v>
      </c>
      <c r="R39" t="s">
        <v>184</v>
      </c>
      <c r="S39" t="s">
        <v>184</v>
      </c>
      <c r="T39">
        <v>0</v>
      </c>
      <c r="U39">
        <v>-0.63</v>
      </c>
      <c r="V39">
        <v>-9833.2000000000007</v>
      </c>
      <c r="W39" t="s">
        <v>180</v>
      </c>
      <c r="X39">
        <v>0</v>
      </c>
      <c r="Y39" s="3">
        <f t="shared" si="1"/>
        <v>0.31987617696375625</v>
      </c>
      <c r="Z39" t="s">
        <v>54</v>
      </c>
      <c r="AA39">
        <v>2.0699999999999998</v>
      </c>
      <c r="AB39">
        <v>2.0699999999999998</v>
      </c>
      <c r="AC39">
        <v>1.98</v>
      </c>
      <c r="AD39">
        <v>1.99</v>
      </c>
      <c r="AE39" s="3">
        <f t="shared" si="2"/>
        <v>0.39984522120469529</v>
      </c>
      <c r="AF39" t="s">
        <v>55</v>
      </c>
      <c r="AG39">
        <v>2.21</v>
      </c>
      <c r="AH39">
        <v>2.21</v>
      </c>
      <c r="AI39">
        <v>2.0099999999999998</v>
      </c>
      <c r="AJ39">
        <v>2.19</v>
      </c>
      <c r="AK39" s="3">
        <f t="shared" si="3"/>
        <v>1.9992261060234748</v>
      </c>
      <c r="AL39" t="s">
        <v>56</v>
      </c>
      <c r="AM39">
        <v>2.29</v>
      </c>
      <c r="AN39">
        <v>2.29</v>
      </c>
      <c r="AO39">
        <v>2.2000000000000002</v>
      </c>
      <c r="AP39">
        <v>2.23</v>
      </c>
      <c r="AQ39" s="3">
        <f t="shared" si="4"/>
        <v>2.3191022829872314</v>
      </c>
      <c r="AR39" t="s">
        <v>113</v>
      </c>
      <c r="AS39">
        <v>2.35</v>
      </c>
      <c r="AT39">
        <v>2.35</v>
      </c>
      <c r="AU39">
        <v>2.2400000000000002</v>
      </c>
      <c r="AV39">
        <v>2.2999999999999998</v>
      </c>
      <c r="AW39" s="3">
        <f t="shared" si="5"/>
        <v>2.8788855926738028</v>
      </c>
    </row>
    <row r="40" spans="1:49">
      <c r="A40">
        <v>1</v>
      </c>
      <c r="B40" t="s">
        <v>193</v>
      </c>
      <c r="C40">
        <v>1</v>
      </c>
      <c r="D40" t="s">
        <v>57</v>
      </c>
      <c r="E40" t="s">
        <v>58</v>
      </c>
      <c r="F40" t="str">
        <f t="shared" si="0"/>
        <v>Hong Kong</v>
      </c>
      <c r="G40">
        <v>0.22600000000000001</v>
      </c>
      <c r="H40" t="s">
        <v>48</v>
      </c>
      <c r="I40" t="s">
        <v>49</v>
      </c>
      <c r="J40">
        <v>3</v>
      </c>
      <c r="K40">
        <v>0.68</v>
      </c>
      <c r="L40">
        <v>15506</v>
      </c>
      <c r="M40">
        <v>22871</v>
      </c>
      <c r="N40">
        <v>24000</v>
      </c>
      <c r="O40">
        <v>4.7699999999999996</v>
      </c>
      <c r="P40">
        <v>4.09</v>
      </c>
      <c r="Q40">
        <v>4.22</v>
      </c>
      <c r="R40" t="s">
        <v>186</v>
      </c>
      <c r="S40" t="s">
        <v>184</v>
      </c>
      <c r="T40">
        <v>1</v>
      </c>
      <c r="U40">
        <v>-0.86</v>
      </c>
      <c r="V40">
        <v>-13320</v>
      </c>
      <c r="W40" t="s">
        <v>180</v>
      </c>
      <c r="X40">
        <v>0</v>
      </c>
      <c r="Y40" s="3">
        <f t="shared" si="1"/>
        <v>-1.2691861215013533</v>
      </c>
      <c r="Z40" t="s">
        <v>53</v>
      </c>
      <c r="AA40">
        <v>4.41</v>
      </c>
      <c r="AB40">
        <v>4.41</v>
      </c>
      <c r="AC40">
        <v>3.95</v>
      </c>
      <c r="AD40">
        <v>4.41</v>
      </c>
      <c r="AE40" s="3">
        <f t="shared" si="2"/>
        <v>-0.55720366309815461</v>
      </c>
      <c r="AF40" t="s">
        <v>54</v>
      </c>
      <c r="AG40">
        <v>4.8</v>
      </c>
      <c r="AH40">
        <v>4.8</v>
      </c>
      <c r="AI40">
        <v>4.51</v>
      </c>
      <c r="AJ40">
        <v>4.66</v>
      </c>
      <c r="AK40" s="3">
        <f t="shared" si="3"/>
        <v>-0.17025667483554666</v>
      </c>
      <c r="AL40" t="s">
        <v>55</v>
      </c>
      <c r="AM40">
        <v>5</v>
      </c>
      <c r="AN40">
        <v>5</v>
      </c>
      <c r="AO40">
        <v>4.66</v>
      </c>
      <c r="AP40">
        <v>4.9400000000000004</v>
      </c>
      <c r="AQ40" s="3">
        <f t="shared" si="4"/>
        <v>0.26312395201857469</v>
      </c>
      <c r="AR40" t="s">
        <v>56</v>
      </c>
      <c r="AS40">
        <v>5.1100000000000003</v>
      </c>
      <c r="AT40">
        <v>5.1100000000000003</v>
      </c>
      <c r="AU40">
        <v>5</v>
      </c>
      <c r="AV40">
        <v>4.92</v>
      </c>
      <c r="AW40" s="3">
        <f t="shared" si="5"/>
        <v>0.23216819295756538</v>
      </c>
    </row>
    <row r="41" spans="1:49">
      <c r="A41">
        <v>1</v>
      </c>
      <c r="B41" t="s">
        <v>193</v>
      </c>
      <c r="C41">
        <v>1</v>
      </c>
      <c r="D41" t="s">
        <v>57</v>
      </c>
      <c r="E41" t="s">
        <v>58</v>
      </c>
      <c r="F41" t="str">
        <f t="shared" si="0"/>
        <v>Hong Kong</v>
      </c>
      <c r="G41">
        <v>0.22600000000000001</v>
      </c>
      <c r="H41" t="s">
        <v>60</v>
      </c>
      <c r="I41" t="s">
        <v>49</v>
      </c>
      <c r="J41">
        <v>1.5</v>
      </c>
      <c r="K41">
        <v>0.34</v>
      </c>
      <c r="L41">
        <v>15506</v>
      </c>
      <c r="M41">
        <v>45740</v>
      </c>
      <c r="N41">
        <v>22000</v>
      </c>
      <c r="O41">
        <v>4.7699999999999996</v>
      </c>
      <c r="P41">
        <v>4.43</v>
      </c>
      <c r="Q41">
        <v>4.09</v>
      </c>
      <c r="R41" t="s">
        <v>186</v>
      </c>
      <c r="S41" t="s">
        <v>184</v>
      </c>
      <c r="T41">
        <v>1</v>
      </c>
      <c r="U41">
        <v>-0.96</v>
      </c>
      <c r="V41">
        <v>-14960</v>
      </c>
      <c r="W41" t="s">
        <v>180</v>
      </c>
      <c r="X41">
        <v>0</v>
      </c>
      <c r="Y41" s="3">
        <f t="shared" si="1"/>
        <v>-1.1634206113762404</v>
      </c>
      <c r="Z41" t="s">
        <v>53</v>
      </c>
      <c r="AA41">
        <v>4.41</v>
      </c>
      <c r="AB41">
        <v>4.41</v>
      </c>
      <c r="AC41">
        <v>3.95</v>
      </c>
      <c r="AD41">
        <v>4.41</v>
      </c>
      <c r="AE41" s="3">
        <f t="shared" si="2"/>
        <v>-0.51077002450664177</v>
      </c>
      <c r="AF41" t="s">
        <v>54</v>
      </c>
      <c r="AG41">
        <v>4.8</v>
      </c>
      <c r="AH41">
        <v>4.8</v>
      </c>
      <c r="AI41">
        <v>4.51</v>
      </c>
      <c r="AJ41">
        <v>4.66</v>
      </c>
      <c r="AK41" s="3">
        <f t="shared" si="3"/>
        <v>-0.15606861859925109</v>
      </c>
      <c r="AL41" t="s">
        <v>55</v>
      </c>
      <c r="AM41">
        <v>5</v>
      </c>
      <c r="AN41">
        <v>5</v>
      </c>
      <c r="AO41">
        <v>4.66</v>
      </c>
      <c r="AP41">
        <v>4.9400000000000004</v>
      </c>
      <c r="AQ41" s="3">
        <f t="shared" si="4"/>
        <v>0.24119695601702684</v>
      </c>
      <c r="AR41" t="s">
        <v>56</v>
      </c>
      <c r="AS41">
        <v>5.1100000000000003</v>
      </c>
      <c r="AT41">
        <v>5.1100000000000003</v>
      </c>
      <c r="AU41">
        <v>5</v>
      </c>
      <c r="AV41">
        <v>4.92</v>
      </c>
      <c r="AW41" s="3">
        <f t="shared" si="5"/>
        <v>0.21282084354443492</v>
      </c>
    </row>
    <row r="42" spans="1:49">
      <c r="A42">
        <v>1</v>
      </c>
      <c r="B42" t="s">
        <v>194</v>
      </c>
      <c r="C42">
        <v>1</v>
      </c>
      <c r="D42" t="s">
        <v>57</v>
      </c>
      <c r="E42" t="s">
        <v>58</v>
      </c>
      <c r="F42" t="str">
        <f t="shared" si="0"/>
        <v>Hong Kong</v>
      </c>
      <c r="G42">
        <v>0.443</v>
      </c>
      <c r="H42" t="s">
        <v>195</v>
      </c>
      <c r="I42" t="s">
        <v>49</v>
      </c>
      <c r="J42">
        <v>2</v>
      </c>
      <c r="K42">
        <v>0.89</v>
      </c>
      <c r="L42">
        <v>15510</v>
      </c>
      <c r="M42">
        <v>17506</v>
      </c>
      <c r="N42">
        <v>17600</v>
      </c>
      <c r="O42">
        <v>10.72</v>
      </c>
      <c r="P42">
        <v>9.83</v>
      </c>
      <c r="Q42">
        <v>10.4</v>
      </c>
      <c r="R42" t="s">
        <v>196</v>
      </c>
      <c r="S42" t="s">
        <v>196</v>
      </c>
      <c r="T42">
        <v>0</v>
      </c>
      <c r="U42">
        <v>-0.36</v>
      </c>
      <c r="V42">
        <v>-5632</v>
      </c>
      <c r="W42" t="s">
        <v>180</v>
      </c>
      <c r="X42">
        <v>0</v>
      </c>
      <c r="Y42" s="3">
        <f t="shared" si="1"/>
        <v>-0.36312056737588688</v>
      </c>
      <c r="Z42" t="s">
        <v>55</v>
      </c>
      <c r="AA42">
        <v>10.66</v>
      </c>
      <c r="AB42">
        <v>10.66</v>
      </c>
      <c r="AC42">
        <v>10.4</v>
      </c>
      <c r="AD42">
        <v>10.44</v>
      </c>
      <c r="AE42" s="3">
        <f t="shared" si="2"/>
        <v>-0.317730496453902</v>
      </c>
      <c r="AF42" t="s">
        <v>56</v>
      </c>
      <c r="AG42">
        <v>11.78</v>
      </c>
      <c r="AH42">
        <v>11.78</v>
      </c>
      <c r="AI42">
        <v>10.6</v>
      </c>
      <c r="AJ42">
        <v>11.38</v>
      </c>
      <c r="AK42" s="3">
        <f t="shared" si="3"/>
        <v>0.74893617021276604</v>
      </c>
      <c r="AL42" t="s">
        <v>113</v>
      </c>
      <c r="AM42">
        <v>11.38</v>
      </c>
      <c r="AN42">
        <v>11.38</v>
      </c>
      <c r="AO42">
        <v>11.38</v>
      </c>
      <c r="AP42">
        <v>10.64</v>
      </c>
      <c r="AQ42" s="3">
        <f t="shared" si="4"/>
        <v>-9.0780141843971721E-2</v>
      </c>
      <c r="AR42" t="s">
        <v>114</v>
      </c>
      <c r="AS42">
        <v>10.9</v>
      </c>
      <c r="AT42">
        <v>10.9</v>
      </c>
      <c r="AU42">
        <v>10.56</v>
      </c>
      <c r="AV42">
        <v>10.46</v>
      </c>
      <c r="AW42" s="3">
        <f t="shared" si="5"/>
        <v>-0.29503546099290756</v>
      </c>
    </row>
    <row r="43" spans="1:49">
      <c r="A43">
        <v>1</v>
      </c>
      <c r="B43" t="s">
        <v>197</v>
      </c>
      <c r="C43">
        <v>1</v>
      </c>
      <c r="D43" t="s">
        <v>57</v>
      </c>
      <c r="E43" t="s">
        <v>58</v>
      </c>
      <c r="F43" t="str">
        <f t="shared" si="0"/>
        <v>Hong Kong</v>
      </c>
      <c r="G43">
        <v>11.37</v>
      </c>
      <c r="H43" t="s">
        <v>48</v>
      </c>
      <c r="I43" t="s">
        <v>49</v>
      </c>
      <c r="J43">
        <v>1.5</v>
      </c>
      <c r="K43">
        <v>17.059999999999999</v>
      </c>
      <c r="L43">
        <v>15506</v>
      </c>
      <c r="M43">
        <v>909</v>
      </c>
      <c r="N43">
        <v>1000</v>
      </c>
      <c r="O43">
        <v>209.2</v>
      </c>
      <c r="P43">
        <v>192.15</v>
      </c>
      <c r="Q43">
        <v>256.2</v>
      </c>
      <c r="R43" t="s">
        <v>198</v>
      </c>
      <c r="S43" t="s">
        <v>196</v>
      </c>
      <c r="T43">
        <v>7</v>
      </c>
      <c r="U43">
        <v>3.03</v>
      </c>
      <c r="V43">
        <v>47000</v>
      </c>
      <c r="W43" t="s">
        <v>180</v>
      </c>
      <c r="X43">
        <v>1</v>
      </c>
      <c r="Y43" s="3">
        <f t="shared" si="1"/>
        <v>0.95446923771443382</v>
      </c>
      <c r="Z43" t="s">
        <v>74</v>
      </c>
      <c r="AA43">
        <v>235</v>
      </c>
      <c r="AB43">
        <v>235</v>
      </c>
      <c r="AC43">
        <v>224</v>
      </c>
      <c r="AD43">
        <v>229.6</v>
      </c>
      <c r="AE43" s="3">
        <f t="shared" si="2"/>
        <v>1.3156197600928679</v>
      </c>
      <c r="AF43" t="s">
        <v>75</v>
      </c>
      <c r="AG43">
        <v>237.8</v>
      </c>
      <c r="AH43">
        <v>237.8</v>
      </c>
      <c r="AI43">
        <v>233.4</v>
      </c>
      <c r="AJ43">
        <v>223.6</v>
      </c>
      <c r="AK43" s="3">
        <f t="shared" si="3"/>
        <v>0.92867277183025965</v>
      </c>
      <c r="AL43" t="s">
        <v>76</v>
      </c>
      <c r="AM43">
        <v>236.8</v>
      </c>
      <c r="AN43">
        <v>236.8</v>
      </c>
      <c r="AO43">
        <v>228</v>
      </c>
      <c r="AP43">
        <v>235.2</v>
      </c>
      <c r="AQ43" s="3">
        <f t="shared" si="4"/>
        <v>1.6767702824713013</v>
      </c>
      <c r="AR43" t="s">
        <v>53</v>
      </c>
      <c r="AS43">
        <v>248</v>
      </c>
      <c r="AT43">
        <v>248</v>
      </c>
      <c r="AU43">
        <v>245.2</v>
      </c>
      <c r="AV43">
        <v>240.2</v>
      </c>
      <c r="AW43" s="3">
        <f t="shared" si="5"/>
        <v>1.9992261060234748</v>
      </c>
    </row>
    <row r="44" spans="1:49">
      <c r="A44">
        <v>1</v>
      </c>
      <c r="B44" t="s">
        <v>199</v>
      </c>
      <c r="C44">
        <v>1</v>
      </c>
      <c r="D44" t="s">
        <v>57</v>
      </c>
      <c r="E44" t="s">
        <v>58</v>
      </c>
      <c r="F44" t="str">
        <f t="shared" si="0"/>
        <v>Hong Kong</v>
      </c>
      <c r="G44">
        <v>1.36</v>
      </c>
      <c r="H44" t="s">
        <v>48</v>
      </c>
      <c r="I44" t="s">
        <v>49</v>
      </c>
      <c r="J44">
        <v>1.5</v>
      </c>
      <c r="K44">
        <v>2.04</v>
      </c>
      <c r="L44">
        <v>23261</v>
      </c>
      <c r="M44">
        <v>11403</v>
      </c>
      <c r="N44">
        <v>11000</v>
      </c>
      <c r="O44">
        <v>29.2</v>
      </c>
      <c r="P44">
        <v>27.16</v>
      </c>
      <c r="Q44">
        <v>34.35</v>
      </c>
      <c r="R44" t="s">
        <v>184</v>
      </c>
      <c r="S44" t="s">
        <v>196</v>
      </c>
      <c r="T44">
        <v>3</v>
      </c>
      <c r="U44">
        <v>2.44</v>
      </c>
      <c r="V44">
        <v>56650</v>
      </c>
      <c r="W44" t="s">
        <v>180</v>
      </c>
      <c r="X44">
        <v>1</v>
      </c>
      <c r="Y44" s="3">
        <f t="shared" si="1"/>
        <v>2.435406904260351</v>
      </c>
      <c r="Z44" t="s">
        <v>54</v>
      </c>
      <c r="AA44">
        <v>35.5</v>
      </c>
      <c r="AB44">
        <v>35.5</v>
      </c>
      <c r="AC44">
        <v>34.35</v>
      </c>
      <c r="AD44">
        <v>32.4</v>
      </c>
      <c r="AE44" s="3">
        <f t="shared" si="2"/>
        <v>1.5132625424530326</v>
      </c>
      <c r="AF44" t="s">
        <v>55</v>
      </c>
      <c r="AG44">
        <v>32.700000000000003</v>
      </c>
      <c r="AH44">
        <v>32.700000000000003</v>
      </c>
      <c r="AI44">
        <v>32.200000000000003</v>
      </c>
      <c r="AJ44">
        <v>32.35</v>
      </c>
      <c r="AK44" s="3">
        <f t="shared" si="3"/>
        <v>1.4896178152272053</v>
      </c>
      <c r="AL44" t="s">
        <v>56</v>
      </c>
      <c r="AM44">
        <v>33.5</v>
      </c>
      <c r="AN44">
        <v>33.5</v>
      </c>
      <c r="AO44">
        <v>32.9</v>
      </c>
      <c r="AP44">
        <v>32.700000000000003</v>
      </c>
      <c r="AQ44" s="3">
        <f t="shared" si="4"/>
        <v>1.6551309058080064</v>
      </c>
      <c r="AR44" t="s">
        <v>113</v>
      </c>
      <c r="AS44">
        <v>34.5</v>
      </c>
      <c r="AT44">
        <v>34.5</v>
      </c>
      <c r="AU44">
        <v>33.450000000000003</v>
      </c>
      <c r="AV44">
        <v>32.799999999999997</v>
      </c>
      <c r="AW44" s="3">
        <f t="shared" si="5"/>
        <v>1.7024203602596613</v>
      </c>
    </row>
    <row r="45" spans="1:49">
      <c r="A45">
        <v>1</v>
      </c>
      <c r="B45" t="s">
        <v>200</v>
      </c>
      <c r="C45">
        <v>1</v>
      </c>
      <c r="D45" t="s">
        <v>57</v>
      </c>
      <c r="E45" t="s">
        <v>58</v>
      </c>
      <c r="F45" t="str">
        <f t="shared" si="0"/>
        <v>Hong Kong</v>
      </c>
      <c r="G45">
        <v>0.66500000000000004</v>
      </c>
      <c r="H45" t="s">
        <v>195</v>
      </c>
      <c r="I45" t="s">
        <v>49</v>
      </c>
      <c r="J45">
        <v>2</v>
      </c>
      <c r="K45">
        <v>1.33</v>
      </c>
      <c r="L45">
        <v>15510</v>
      </c>
      <c r="M45">
        <v>11662</v>
      </c>
      <c r="N45">
        <v>11500</v>
      </c>
      <c r="O45">
        <v>11.12</v>
      </c>
      <c r="P45">
        <v>9.7899999999999991</v>
      </c>
      <c r="Q45">
        <v>10.36</v>
      </c>
      <c r="R45" t="s">
        <v>196</v>
      </c>
      <c r="S45" t="s">
        <v>196</v>
      </c>
      <c r="T45">
        <v>0</v>
      </c>
      <c r="U45">
        <v>-0.56000000000000005</v>
      </c>
      <c r="V45">
        <v>-8740</v>
      </c>
      <c r="W45" t="s">
        <v>180</v>
      </c>
      <c r="X45">
        <v>0</v>
      </c>
      <c r="Y45" s="3">
        <f t="shared" si="1"/>
        <v>-0.23726627981947018</v>
      </c>
      <c r="Z45" t="s">
        <v>55</v>
      </c>
      <c r="AA45">
        <v>10.8</v>
      </c>
      <c r="AB45">
        <v>10.8</v>
      </c>
      <c r="AC45">
        <v>10.8</v>
      </c>
      <c r="AD45">
        <v>10.34</v>
      </c>
      <c r="AE45" s="3">
        <f t="shared" si="2"/>
        <v>-0.5783365570599609</v>
      </c>
      <c r="AF45" t="s">
        <v>56</v>
      </c>
      <c r="AG45">
        <v>11.26</v>
      </c>
      <c r="AH45">
        <v>11.26</v>
      </c>
      <c r="AI45">
        <v>10.36</v>
      </c>
      <c r="AJ45">
        <v>11.18</v>
      </c>
      <c r="AK45" s="3">
        <f t="shared" si="3"/>
        <v>4.4487427466151239E-2</v>
      </c>
      <c r="AL45" t="s">
        <v>113</v>
      </c>
      <c r="AM45">
        <v>11.44</v>
      </c>
      <c r="AN45">
        <v>11.44</v>
      </c>
      <c r="AO45">
        <v>11.2</v>
      </c>
      <c r="AP45">
        <v>10.220000000000001</v>
      </c>
      <c r="AQ45" s="3">
        <f t="shared" si="4"/>
        <v>-0.66731141199226196</v>
      </c>
      <c r="AR45" t="s">
        <v>114</v>
      </c>
      <c r="AS45">
        <v>10.4</v>
      </c>
      <c r="AT45">
        <v>10.4</v>
      </c>
      <c r="AU45">
        <v>10.199999999999999</v>
      </c>
      <c r="AV45">
        <v>10.14</v>
      </c>
      <c r="AW45" s="3">
        <f t="shared" si="5"/>
        <v>-0.72662798194712985</v>
      </c>
    </row>
    <row r="46" spans="1:49">
      <c r="A46">
        <v>1</v>
      </c>
      <c r="B46" t="s">
        <v>201</v>
      </c>
      <c r="C46">
        <v>1</v>
      </c>
      <c r="D46" t="s">
        <v>57</v>
      </c>
      <c r="E46" t="s">
        <v>58</v>
      </c>
      <c r="F46" t="str">
        <f t="shared" si="0"/>
        <v>Hong Kong</v>
      </c>
      <c r="G46">
        <v>2.7E-2</v>
      </c>
      <c r="H46" t="s">
        <v>188</v>
      </c>
      <c r="I46" t="s">
        <v>105</v>
      </c>
      <c r="J46">
        <v>2</v>
      </c>
      <c r="K46">
        <v>0.05</v>
      </c>
      <c r="L46">
        <v>23261</v>
      </c>
      <c r="M46">
        <v>430763</v>
      </c>
      <c r="N46">
        <v>431000</v>
      </c>
      <c r="O46">
        <v>0.87</v>
      </c>
      <c r="P46">
        <v>0.92</v>
      </c>
      <c r="Q46">
        <v>0.92</v>
      </c>
      <c r="R46" t="s">
        <v>184</v>
      </c>
      <c r="S46" t="s">
        <v>196</v>
      </c>
      <c r="T46">
        <v>3</v>
      </c>
      <c r="U46">
        <v>-0.93</v>
      </c>
      <c r="V46">
        <v>-21550</v>
      </c>
      <c r="W46" t="s">
        <v>180</v>
      </c>
      <c r="X46">
        <v>0</v>
      </c>
      <c r="Y46" s="3">
        <f t="shared" si="1"/>
        <v>-0.74115472249688386</v>
      </c>
      <c r="Z46" t="s">
        <v>54</v>
      </c>
      <c r="AA46">
        <v>0.93</v>
      </c>
      <c r="AB46">
        <v>0.93</v>
      </c>
      <c r="AC46">
        <v>0.91</v>
      </c>
      <c r="AD46">
        <v>0.92</v>
      </c>
      <c r="AE46" s="3">
        <f t="shared" si="2"/>
        <v>-0.92644340312110474</v>
      </c>
      <c r="AF46" t="s">
        <v>55</v>
      </c>
      <c r="AG46">
        <v>0.93</v>
      </c>
      <c r="AH46">
        <v>0.93</v>
      </c>
      <c r="AI46">
        <v>0.92</v>
      </c>
      <c r="AJ46">
        <v>0.92</v>
      </c>
      <c r="AK46" s="3">
        <f t="shared" si="3"/>
        <v>-0.92644340312110474</v>
      </c>
      <c r="AL46" t="s">
        <v>56</v>
      </c>
      <c r="AM46">
        <v>0.94</v>
      </c>
      <c r="AN46">
        <v>0.94</v>
      </c>
      <c r="AO46">
        <v>0.93</v>
      </c>
      <c r="AP46">
        <v>0.94</v>
      </c>
      <c r="AQ46" s="3">
        <f t="shared" si="4"/>
        <v>-1.2970207643695446</v>
      </c>
      <c r="AR46" t="s">
        <v>113</v>
      </c>
      <c r="AS46">
        <v>0.94</v>
      </c>
      <c r="AT46">
        <v>0.94</v>
      </c>
      <c r="AU46">
        <v>0.94</v>
      </c>
      <c r="AV46">
        <v>0.93</v>
      </c>
      <c r="AW46" s="3">
        <f t="shared" si="5"/>
        <v>-1.1117320837453257</v>
      </c>
    </row>
    <row r="47" spans="1:49">
      <c r="A47">
        <v>1</v>
      </c>
      <c r="B47" t="s">
        <v>202</v>
      </c>
      <c r="C47">
        <v>1</v>
      </c>
      <c r="D47" t="s">
        <v>57</v>
      </c>
      <c r="E47" t="s">
        <v>58</v>
      </c>
      <c r="F47" t="str">
        <f t="shared" si="0"/>
        <v>Hong Kong</v>
      </c>
      <c r="G47">
        <v>1.655</v>
      </c>
      <c r="H47" t="s">
        <v>203</v>
      </c>
      <c r="I47" t="s">
        <v>49</v>
      </c>
      <c r="J47">
        <v>3</v>
      </c>
      <c r="K47">
        <v>4.97</v>
      </c>
      <c r="L47">
        <v>15506</v>
      </c>
      <c r="M47">
        <v>3123</v>
      </c>
      <c r="N47">
        <v>3000</v>
      </c>
      <c r="O47">
        <v>38.299999999999997</v>
      </c>
      <c r="P47">
        <v>33.33</v>
      </c>
      <c r="Q47">
        <v>36.6</v>
      </c>
      <c r="R47" t="s">
        <v>186</v>
      </c>
      <c r="S47" t="s">
        <v>196</v>
      </c>
      <c r="T47">
        <v>4</v>
      </c>
      <c r="U47">
        <v>-0.33</v>
      </c>
      <c r="V47">
        <v>-5100</v>
      </c>
      <c r="W47" t="s">
        <v>180</v>
      </c>
      <c r="X47">
        <v>0</v>
      </c>
      <c r="Y47" s="3">
        <f t="shared" si="1"/>
        <v>-0.2998839159035207</v>
      </c>
      <c r="Z47" t="s">
        <v>53</v>
      </c>
      <c r="AA47">
        <v>38.4</v>
      </c>
      <c r="AB47">
        <v>38.4</v>
      </c>
      <c r="AC47">
        <v>36.75</v>
      </c>
      <c r="AD47">
        <v>38.1</v>
      </c>
      <c r="AE47" s="3">
        <f t="shared" si="2"/>
        <v>-3.8694698826259984E-2</v>
      </c>
      <c r="AF47" t="s">
        <v>54</v>
      </c>
      <c r="AG47">
        <v>40</v>
      </c>
      <c r="AH47">
        <v>40</v>
      </c>
      <c r="AI47">
        <v>39</v>
      </c>
      <c r="AJ47">
        <v>36.6</v>
      </c>
      <c r="AK47" s="3">
        <f t="shared" si="3"/>
        <v>-0.32890494002321602</v>
      </c>
      <c r="AL47" t="s">
        <v>55</v>
      </c>
      <c r="AM47">
        <v>36.9</v>
      </c>
      <c r="AN47">
        <v>36.9</v>
      </c>
      <c r="AO47">
        <v>36.299999999999997</v>
      </c>
      <c r="AP47">
        <v>36.35</v>
      </c>
      <c r="AQ47" s="3">
        <f t="shared" si="4"/>
        <v>-0.37727331355604199</v>
      </c>
      <c r="AR47" t="s">
        <v>56</v>
      </c>
      <c r="AS47">
        <v>37.75</v>
      </c>
      <c r="AT47">
        <v>37.75</v>
      </c>
      <c r="AU47">
        <v>36.450000000000003</v>
      </c>
      <c r="AV47">
        <v>36.9</v>
      </c>
      <c r="AW47" s="3">
        <f t="shared" si="5"/>
        <v>-0.27086289178382533</v>
      </c>
    </row>
    <row r="48" spans="1:49">
      <c r="A48">
        <v>1</v>
      </c>
      <c r="B48" t="s">
        <v>204</v>
      </c>
      <c r="C48">
        <v>1</v>
      </c>
      <c r="D48" t="s">
        <v>57</v>
      </c>
      <c r="E48" t="s">
        <v>58</v>
      </c>
      <c r="F48" t="str">
        <f t="shared" si="0"/>
        <v>Hong Kong</v>
      </c>
      <c r="G48">
        <v>2.7549999999999999</v>
      </c>
      <c r="I48" t="s">
        <v>105</v>
      </c>
      <c r="J48">
        <v>1.5</v>
      </c>
      <c r="K48">
        <v>4.13</v>
      </c>
      <c r="L48">
        <v>15510</v>
      </c>
      <c r="M48">
        <v>3753</v>
      </c>
      <c r="N48">
        <v>3600</v>
      </c>
      <c r="O48">
        <v>50.65</v>
      </c>
      <c r="P48">
        <v>54.78</v>
      </c>
      <c r="Q48">
        <v>53.45</v>
      </c>
      <c r="R48" t="s">
        <v>196</v>
      </c>
      <c r="S48" t="s">
        <v>196</v>
      </c>
      <c r="T48">
        <v>0</v>
      </c>
      <c r="U48">
        <v>-0.65</v>
      </c>
      <c r="V48">
        <v>-10080</v>
      </c>
      <c r="W48" t="s">
        <v>180</v>
      </c>
      <c r="X48">
        <v>0</v>
      </c>
      <c r="Y48" s="3">
        <f t="shared" si="1"/>
        <v>-0.35976789168278628</v>
      </c>
      <c r="Z48" t="s">
        <v>55</v>
      </c>
      <c r="AA48">
        <v>52.2</v>
      </c>
      <c r="AB48">
        <v>52.2</v>
      </c>
      <c r="AC48">
        <v>52.2</v>
      </c>
      <c r="AD48">
        <v>50</v>
      </c>
      <c r="AE48" s="3">
        <f t="shared" si="2"/>
        <v>0.1508704061895548</v>
      </c>
      <c r="AF48" t="s">
        <v>56</v>
      </c>
      <c r="AG48">
        <v>53.6</v>
      </c>
      <c r="AH48">
        <v>53.6</v>
      </c>
      <c r="AI48">
        <v>49.6</v>
      </c>
      <c r="AJ48">
        <v>50.4</v>
      </c>
      <c r="AK48" s="3">
        <f t="shared" si="3"/>
        <v>5.8027079303675046E-2</v>
      </c>
      <c r="AL48" t="s">
        <v>113</v>
      </c>
      <c r="AM48">
        <v>50.95</v>
      </c>
      <c r="AN48">
        <v>50.95</v>
      </c>
      <c r="AO48">
        <v>50.65</v>
      </c>
      <c r="AP48">
        <v>48.8</v>
      </c>
      <c r="AQ48" s="3">
        <f t="shared" si="4"/>
        <v>0.42940038684719573</v>
      </c>
      <c r="AR48" t="s">
        <v>114</v>
      </c>
      <c r="AS48">
        <v>48.5</v>
      </c>
      <c r="AT48">
        <v>48.5</v>
      </c>
      <c r="AU48">
        <v>47.3</v>
      </c>
      <c r="AV48">
        <v>48.05</v>
      </c>
      <c r="AW48" s="3">
        <f t="shared" si="5"/>
        <v>0.60348162475822087</v>
      </c>
    </row>
    <row r="49" spans="1:49">
      <c r="A49">
        <v>1</v>
      </c>
      <c r="B49" t="s">
        <v>204</v>
      </c>
      <c r="C49">
        <v>1</v>
      </c>
      <c r="D49" t="s">
        <v>57</v>
      </c>
      <c r="E49" t="s">
        <v>58</v>
      </c>
      <c r="F49" t="str">
        <f t="shared" si="0"/>
        <v>Hong Kong</v>
      </c>
      <c r="G49">
        <v>2.105</v>
      </c>
      <c r="H49" t="s">
        <v>205</v>
      </c>
      <c r="I49" t="s">
        <v>105</v>
      </c>
      <c r="J49">
        <v>1</v>
      </c>
      <c r="K49">
        <v>2.11</v>
      </c>
      <c r="L49">
        <v>15510</v>
      </c>
      <c r="M49">
        <v>7368</v>
      </c>
      <c r="N49">
        <v>7200</v>
      </c>
      <c r="O49">
        <v>45.6</v>
      </c>
      <c r="P49">
        <v>47.71</v>
      </c>
      <c r="Q49">
        <v>48.97</v>
      </c>
      <c r="R49" t="s">
        <v>196</v>
      </c>
      <c r="S49" t="s">
        <v>196</v>
      </c>
      <c r="T49">
        <v>0</v>
      </c>
      <c r="U49">
        <v>-1.56</v>
      </c>
      <c r="V49">
        <v>-24240.240000000002</v>
      </c>
      <c r="W49" t="s">
        <v>180</v>
      </c>
      <c r="X49">
        <v>0</v>
      </c>
      <c r="Y49" s="3">
        <f t="shared" si="1"/>
        <v>-3.063829787234043</v>
      </c>
      <c r="Z49" t="s">
        <v>55</v>
      </c>
      <c r="AA49">
        <v>52.2</v>
      </c>
      <c r="AB49">
        <v>52.2</v>
      </c>
      <c r="AC49">
        <v>52.2</v>
      </c>
      <c r="AD49">
        <v>50</v>
      </c>
      <c r="AE49" s="3">
        <f t="shared" si="2"/>
        <v>-2.0425531914893611</v>
      </c>
      <c r="AF49" t="s">
        <v>56</v>
      </c>
      <c r="AG49">
        <v>53.6</v>
      </c>
      <c r="AH49">
        <v>53.6</v>
      </c>
      <c r="AI49">
        <v>49.6</v>
      </c>
      <c r="AJ49">
        <v>50.4</v>
      </c>
      <c r="AK49" s="3">
        <f t="shared" si="3"/>
        <v>-2.2282398452611205</v>
      </c>
      <c r="AL49" t="s">
        <v>113</v>
      </c>
      <c r="AM49">
        <v>50.95</v>
      </c>
      <c r="AN49">
        <v>50.95</v>
      </c>
      <c r="AO49">
        <v>50.65</v>
      </c>
      <c r="AP49">
        <v>48.8</v>
      </c>
      <c r="AQ49" s="3">
        <f t="shared" si="4"/>
        <v>-1.4854932301740793</v>
      </c>
      <c r="AR49" t="s">
        <v>114</v>
      </c>
      <c r="AS49">
        <v>48.5</v>
      </c>
      <c r="AT49">
        <v>48.5</v>
      </c>
      <c r="AU49">
        <v>47.3</v>
      </c>
      <c r="AV49">
        <v>48.05</v>
      </c>
      <c r="AW49" s="3">
        <f t="shared" si="5"/>
        <v>-1.137330754352029</v>
      </c>
    </row>
    <row r="50" spans="1:49">
      <c r="A50">
        <v>1</v>
      </c>
      <c r="B50" t="s">
        <v>206</v>
      </c>
      <c r="C50">
        <v>1</v>
      </c>
      <c r="D50" t="s">
        <v>57</v>
      </c>
      <c r="E50" t="s">
        <v>58</v>
      </c>
      <c r="F50" t="str">
        <f t="shared" si="0"/>
        <v>Hong Kong</v>
      </c>
      <c r="G50">
        <v>0.20100000000000001</v>
      </c>
      <c r="H50" t="s">
        <v>207</v>
      </c>
      <c r="I50" t="s">
        <v>49</v>
      </c>
      <c r="J50">
        <v>2</v>
      </c>
      <c r="K50">
        <v>0.4</v>
      </c>
      <c r="L50">
        <v>15506</v>
      </c>
      <c r="M50">
        <v>38573</v>
      </c>
      <c r="N50">
        <v>38000</v>
      </c>
      <c r="O50">
        <v>4.3499999999999996</v>
      </c>
      <c r="P50">
        <v>3.95</v>
      </c>
      <c r="Q50">
        <v>4.13</v>
      </c>
      <c r="R50" t="s">
        <v>183</v>
      </c>
      <c r="S50" t="s">
        <v>196</v>
      </c>
      <c r="T50">
        <v>5</v>
      </c>
      <c r="U50">
        <v>-0.54</v>
      </c>
      <c r="V50">
        <v>-8360</v>
      </c>
      <c r="W50" t="s">
        <v>180</v>
      </c>
      <c r="X50">
        <v>0</v>
      </c>
      <c r="Y50" s="3">
        <f t="shared" si="1"/>
        <v>-7.3519927769893953E-2</v>
      </c>
      <c r="Z50" t="s">
        <v>76</v>
      </c>
      <c r="AA50">
        <v>4.32</v>
      </c>
      <c r="AB50">
        <v>4.32</v>
      </c>
      <c r="AC50">
        <v>4.32</v>
      </c>
      <c r="AD50">
        <v>4.24</v>
      </c>
      <c r="AE50" s="3">
        <f t="shared" si="2"/>
        <v>-0.26957306848961554</v>
      </c>
      <c r="AF50" t="s">
        <v>53</v>
      </c>
      <c r="AG50">
        <v>4.55</v>
      </c>
      <c r="AH50">
        <v>4.55</v>
      </c>
      <c r="AI50">
        <v>4.2699999999999996</v>
      </c>
      <c r="AJ50">
        <v>4.4400000000000004</v>
      </c>
      <c r="AK50" s="3">
        <f t="shared" si="3"/>
        <v>0.2205597833096884</v>
      </c>
      <c r="AL50" t="s">
        <v>54</v>
      </c>
      <c r="AM50">
        <v>4.54</v>
      </c>
      <c r="AN50">
        <v>4.54</v>
      </c>
      <c r="AO50">
        <v>4.5</v>
      </c>
      <c r="AP50">
        <v>4.13</v>
      </c>
      <c r="AQ50" s="3">
        <f t="shared" si="4"/>
        <v>-0.5391461369792333</v>
      </c>
      <c r="AR50" t="s">
        <v>55</v>
      </c>
      <c r="AS50">
        <v>4.24</v>
      </c>
      <c r="AT50">
        <v>4.24</v>
      </c>
      <c r="AU50">
        <v>4.1399999999999997</v>
      </c>
      <c r="AV50">
        <v>4.1500000000000004</v>
      </c>
      <c r="AW50" s="3">
        <f t="shared" si="5"/>
        <v>-0.49013285179930172</v>
      </c>
    </row>
    <row r="51" spans="1:49">
      <c r="A51">
        <v>1</v>
      </c>
      <c r="B51" t="s">
        <v>208</v>
      </c>
      <c r="C51">
        <v>1</v>
      </c>
      <c r="D51" t="s">
        <v>57</v>
      </c>
      <c r="E51" t="s">
        <v>58</v>
      </c>
      <c r="F51" t="str">
        <f t="shared" si="0"/>
        <v>Hong Kong</v>
      </c>
      <c r="G51">
        <v>0.86499999999999999</v>
      </c>
      <c r="H51" t="s">
        <v>191</v>
      </c>
      <c r="I51" t="s">
        <v>49</v>
      </c>
      <c r="J51">
        <v>1.5</v>
      </c>
      <c r="K51">
        <v>1.3</v>
      </c>
      <c r="L51">
        <v>15510</v>
      </c>
      <c r="M51">
        <v>11954</v>
      </c>
      <c r="N51">
        <v>12000</v>
      </c>
      <c r="O51">
        <v>21.6</v>
      </c>
      <c r="P51">
        <v>20.3</v>
      </c>
      <c r="Q51">
        <v>20.2</v>
      </c>
      <c r="R51" t="s">
        <v>196</v>
      </c>
      <c r="S51" t="s">
        <v>196</v>
      </c>
      <c r="T51">
        <v>0</v>
      </c>
      <c r="U51">
        <v>-1.08</v>
      </c>
      <c r="V51">
        <v>-16800</v>
      </c>
      <c r="W51" t="s">
        <v>180</v>
      </c>
      <c r="X51">
        <v>0</v>
      </c>
      <c r="Y51" s="3">
        <f t="shared" si="1"/>
        <v>-1.044487427466152</v>
      </c>
      <c r="Z51" t="s">
        <v>55</v>
      </c>
      <c r="AA51">
        <v>20.350000000000001</v>
      </c>
      <c r="AB51">
        <v>20.350000000000001</v>
      </c>
      <c r="AC51">
        <v>20.25</v>
      </c>
      <c r="AD51">
        <v>19.96</v>
      </c>
      <c r="AE51" s="3">
        <f t="shared" si="2"/>
        <v>-1.268858800773695</v>
      </c>
      <c r="AF51" t="s">
        <v>56</v>
      </c>
      <c r="AG51">
        <v>21.15</v>
      </c>
      <c r="AH51">
        <v>21.15</v>
      </c>
      <c r="AI51">
        <v>20.6</v>
      </c>
      <c r="AJ51">
        <v>20.3</v>
      </c>
      <c r="AK51" s="3">
        <f t="shared" si="3"/>
        <v>-1.0058027079303682</v>
      </c>
      <c r="AL51" t="s">
        <v>113</v>
      </c>
      <c r="AM51">
        <v>20.75</v>
      </c>
      <c r="AN51">
        <v>20.75</v>
      </c>
      <c r="AO51">
        <v>20.45</v>
      </c>
      <c r="AP51">
        <v>20.2</v>
      </c>
      <c r="AQ51" s="3">
        <f t="shared" si="4"/>
        <v>-1.083172147001936</v>
      </c>
      <c r="AR51" t="s">
        <v>114</v>
      </c>
      <c r="AS51">
        <v>20.55</v>
      </c>
      <c r="AT51">
        <v>20.55</v>
      </c>
      <c r="AU51">
        <v>20.2</v>
      </c>
      <c r="AV51">
        <v>19.579999999999998</v>
      </c>
      <c r="AW51" s="3">
        <f t="shared" si="5"/>
        <v>-1.5628626692456502</v>
      </c>
    </row>
    <row r="52" spans="1:49">
      <c r="A52">
        <v>1</v>
      </c>
      <c r="B52" t="s">
        <v>209</v>
      </c>
      <c r="C52">
        <v>1</v>
      </c>
      <c r="D52" t="s">
        <v>57</v>
      </c>
      <c r="E52" t="s">
        <v>58</v>
      </c>
      <c r="F52" t="str">
        <f t="shared" si="0"/>
        <v>Hong Kong</v>
      </c>
      <c r="G52">
        <v>1.9550000000000001</v>
      </c>
      <c r="H52" t="s">
        <v>210</v>
      </c>
      <c r="I52" t="s">
        <v>49</v>
      </c>
      <c r="J52">
        <v>3</v>
      </c>
      <c r="K52">
        <v>5.87</v>
      </c>
      <c r="L52">
        <v>15506</v>
      </c>
      <c r="M52">
        <v>2644</v>
      </c>
      <c r="N52">
        <v>2800</v>
      </c>
      <c r="O52">
        <v>37.4</v>
      </c>
      <c r="P52">
        <v>31.53</v>
      </c>
      <c r="Q52">
        <v>42.1</v>
      </c>
      <c r="R52" t="s">
        <v>179</v>
      </c>
      <c r="S52" t="s">
        <v>196</v>
      </c>
      <c r="T52">
        <v>6</v>
      </c>
      <c r="U52">
        <v>0.85</v>
      </c>
      <c r="V52">
        <v>13160</v>
      </c>
      <c r="W52" t="s">
        <v>180</v>
      </c>
      <c r="X52">
        <v>1</v>
      </c>
      <c r="Y52" s="3">
        <f t="shared" si="1"/>
        <v>0.72230104475686829</v>
      </c>
      <c r="Z52" t="s">
        <v>75</v>
      </c>
      <c r="AA52">
        <v>43.95</v>
      </c>
      <c r="AB52">
        <v>43.95</v>
      </c>
      <c r="AC52">
        <v>41.4</v>
      </c>
      <c r="AD52">
        <v>43.55</v>
      </c>
      <c r="AE52" s="3">
        <f t="shared" si="2"/>
        <v>1.1105378563136847</v>
      </c>
      <c r="AF52" t="s">
        <v>76</v>
      </c>
      <c r="AG52">
        <v>45</v>
      </c>
      <c r="AH52">
        <v>45</v>
      </c>
      <c r="AI52">
        <v>43.55</v>
      </c>
      <c r="AJ52">
        <v>44.2</v>
      </c>
      <c r="AK52" s="3">
        <f t="shared" si="3"/>
        <v>1.2279117760866769</v>
      </c>
      <c r="AL52" t="s">
        <v>53</v>
      </c>
      <c r="AM52">
        <v>44</v>
      </c>
      <c r="AN52">
        <v>44</v>
      </c>
      <c r="AO52">
        <v>44</v>
      </c>
      <c r="AP52">
        <v>43.3</v>
      </c>
      <c r="AQ52" s="3">
        <f t="shared" si="4"/>
        <v>1.0653940410163805</v>
      </c>
      <c r="AR52" t="s">
        <v>54</v>
      </c>
      <c r="AS52">
        <v>43</v>
      </c>
      <c r="AT52">
        <v>43</v>
      </c>
      <c r="AU52">
        <v>43</v>
      </c>
      <c r="AV52">
        <v>42.1</v>
      </c>
      <c r="AW52" s="3">
        <f t="shared" si="5"/>
        <v>0.84870372758932078</v>
      </c>
    </row>
    <row r="53" spans="1:49">
      <c r="A53">
        <v>1</v>
      </c>
      <c r="B53" t="s">
        <v>211</v>
      </c>
      <c r="C53">
        <v>1</v>
      </c>
      <c r="D53" t="s">
        <v>57</v>
      </c>
      <c r="E53" t="s">
        <v>58</v>
      </c>
      <c r="F53" t="str">
        <f t="shared" si="0"/>
        <v>Hong Kong</v>
      </c>
      <c r="G53">
        <v>0.91400000000000003</v>
      </c>
      <c r="H53" t="s">
        <v>133</v>
      </c>
      <c r="I53" t="s">
        <v>105</v>
      </c>
      <c r="J53">
        <v>1.5</v>
      </c>
      <c r="K53">
        <v>1.37</v>
      </c>
      <c r="L53">
        <v>15510</v>
      </c>
      <c r="M53">
        <v>11313</v>
      </c>
      <c r="N53">
        <v>11200</v>
      </c>
      <c r="O53">
        <v>12.88</v>
      </c>
      <c r="P53">
        <v>14.25</v>
      </c>
      <c r="Q53">
        <v>12.34</v>
      </c>
      <c r="R53" t="s">
        <v>196</v>
      </c>
      <c r="S53" t="s">
        <v>212</v>
      </c>
      <c r="T53">
        <v>2</v>
      </c>
      <c r="U53">
        <v>0.39</v>
      </c>
      <c r="V53">
        <v>6048</v>
      </c>
      <c r="W53" t="s">
        <v>180</v>
      </c>
      <c r="X53">
        <v>1</v>
      </c>
      <c r="Y53" s="3">
        <f t="shared" si="1"/>
        <v>0.1299806576402332</v>
      </c>
      <c r="Z53" t="s">
        <v>55</v>
      </c>
      <c r="AA53">
        <v>12.7</v>
      </c>
      <c r="AB53">
        <v>12.7</v>
      </c>
      <c r="AC53">
        <v>12.7</v>
      </c>
      <c r="AD53">
        <v>12.18</v>
      </c>
      <c r="AE53" s="3">
        <f t="shared" si="2"/>
        <v>0.50548033526757008</v>
      </c>
      <c r="AF53" t="s">
        <v>56</v>
      </c>
      <c r="AG53">
        <v>12.64</v>
      </c>
      <c r="AH53">
        <v>12.64</v>
      </c>
      <c r="AI53">
        <v>12.36</v>
      </c>
      <c r="AJ53">
        <v>12.18</v>
      </c>
      <c r="AK53" s="3">
        <f t="shared" si="3"/>
        <v>0.50548033526757008</v>
      </c>
      <c r="AL53" t="s">
        <v>113</v>
      </c>
      <c r="AM53">
        <v>12.2</v>
      </c>
      <c r="AN53">
        <v>12.2</v>
      </c>
      <c r="AO53">
        <v>12.18</v>
      </c>
      <c r="AP53">
        <v>11.94</v>
      </c>
      <c r="AQ53" s="3">
        <f t="shared" si="4"/>
        <v>0.67878787878787972</v>
      </c>
      <c r="AR53" t="s">
        <v>114</v>
      </c>
      <c r="AS53">
        <v>11.96</v>
      </c>
      <c r="AT53">
        <v>11.96</v>
      </c>
      <c r="AU53">
        <v>11.96</v>
      </c>
      <c r="AV53">
        <v>11.9</v>
      </c>
      <c r="AW53" s="3">
        <f t="shared" si="5"/>
        <v>0.70767246937459738</v>
      </c>
    </row>
    <row r="54" spans="1:49">
      <c r="A54">
        <v>1</v>
      </c>
      <c r="B54" t="s">
        <v>213</v>
      </c>
      <c r="C54">
        <v>1</v>
      </c>
      <c r="D54" t="s">
        <v>57</v>
      </c>
      <c r="E54" t="s">
        <v>58</v>
      </c>
      <c r="F54" t="str">
        <f t="shared" si="0"/>
        <v>Hong Kong</v>
      </c>
      <c r="G54">
        <v>0.39200000000000002</v>
      </c>
      <c r="H54" t="s">
        <v>133</v>
      </c>
      <c r="I54" t="s">
        <v>105</v>
      </c>
      <c r="J54">
        <v>2</v>
      </c>
      <c r="K54">
        <v>0.78</v>
      </c>
      <c r="L54">
        <v>15510</v>
      </c>
      <c r="M54">
        <v>19783</v>
      </c>
      <c r="N54">
        <v>19800</v>
      </c>
      <c r="O54">
        <v>16.920000000000002</v>
      </c>
      <c r="P54">
        <v>17.7</v>
      </c>
      <c r="Q54">
        <v>16.420000000000002</v>
      </c>
      <c r="R54" t="s">
        <v>214</v>
      </c>
      <c r="S54" t="s">
        <v>212</v>
      </c>
      <c r="T54">
        <v>1</v>
      </c>
      <c r="U54">
        <v>0.64</v>
      </c>
      <c r="V54">
        <v>9860.4</v>
      </c>
      <c r="W54" t="s">
        <v>180</v>
      </c>
      <c r="X54">
        <v>1</v>
      </c>
      <c r="Y54" s="3">
        <f t="shared" si="1"/>
        <v>2.5531914893621013E-2</v>
      </c>
      <c r="Z54" t="s">
        <v>56</v>
      </c>
      <c r="AA54">
        <v>17</v>
      </c>
      <c r="AB54">
        <v>17</v>
      </c>
      <c r="AC54">
        <v>16.899999999999999</v>
      </c>
      <c r="AD54">
        <v>16.88</v>
      </c>
      <c r="AE54" s="3">
        <f t="shared" si="2"/>
        <v>5.1063829787237489E-2</v>
      </c>
      <c r="AF54" t="s">
        <v>113</v>
      </c>
      <c r="AG54">
        <v>17.079999999999998</v>
      </c>
      <c r="AH54">
        <v>17.079999999999998</v>
      </c>
      <c r="AI54">
        <v>16.88</v>
      </c>
      <c r="AJ54">
        <v>16.88</v>
      </c>
      <c r="AK54" s="3">
        <f t="shared" si="3"/>
        <v>5.1063829787237489E-2</v>
      </c>
      <c r="AL54" t="s">
        <v>114</v>
      </c>
      <c r="AM54">
        <v>17</v>
      </c>
      <c r="AN54">
        <v>17</v>
      </c>
      <c r="AO54">
        <v>16.420000000000002</v>
      </c>
      <c r="AP54">
        <v>16.96</v>
      </c>
      <c r="AQ54" s="3">
        <f t="shared" si="4"/>
        <v>-5.1063829787232957E-2</v>
      </c>
      <c r="AR54" t="s">
        <v>215</v>
      </c>
      <c r="AS54">
        <v>16.96</v>
      </c>
      <c r="AT54">
        <v>16.96</v>
      </c>
      <c r="AU54">
        <v>16.96</v>
      </c>
      <c r="AV54">
        <v>16.78</v>
      </c>
      <c r="AW54" s="3">
        <f t="shared" si="5"/>
        <v>0.17872340425531988</v>
      </c>
    </row>
    <row r="55" spans="1:49">
      <c r="A55">
        <v>1</v>
      </c>
      <c r="B55" t="s">
        <v>216</v>
      </c>
      <c r="C55">
        <v>1</v>
      </c>
      <c r="D55" t="s">
        <v>57</v>
      </c>
      <c r="E55" t="s">
        <v>58</v>
      </c>
      <c r="F55" t="str">
        <f t="shared" si="0"/>
        <v>Hong Kong</v>
      </c>
      <c r="G55">
        <v>2.0649999999999999</v>
      </c>
      <c r="H55" t="s">
        <v>207</v>
      </c>
      <c r="I55" t="s">
        <v>49</v>
      </c>
      <c r="J55">
        <v>2</v>
      </c>
      <c r="K55">
        <v>4.13</v>
      </c>
      <c r="L55">
        <v>15510</v>
      </c>
      <c r="M55">
        <v>3755</v>
      </c>
      <c r="N55">
        <v>4000</v>
      </c>
      <c r="O55">
        <v>30.7</v>
      </c>
      <c r="P55">
        <v>26.57</v>
      </c>
      <c r="Q55">
        <v>28.5</v>
      </c>
      <c r="R55" t="s">
        <v>196</v>
      </c>
      <c r="S55" t="s">
        <v>212</v>
      </c>
      <c r="T55">
        <v>2</v>
      </c>
      <c r="U55">
        <v>-0.56999999999999995</v>
      </c>
      <c r="V55">
        <v>-8800</v>
      </c>
      <c r="W55" t="s">
        <v>180</v>
      </c>
      <c r="X55">
        <v>0</v>
      </c>
      <c r="Y55" s="3">
        <f t="shared" si="1"/>
        <v>-6.4474532559638947E-2</v>
      </c>
      <c r="Z55" t="s">
        <v>55</v>
      </c>
      <c r="AA55">
        <v>30.7</v>
      </c>
      <c r="AB55">
        <v>30.7</v>
      </c>
      <c r="AC55">
        <v>30.45</v>
      </c>
      <c r="AD55">
        <v>30.35</v>
      </c>
      <c r="AE55" s="3">
        <f t="shared" si="2"/>
        <v>-9.0264345583493957E-2</v>
      </c>
      <c r="AF55" t="s">
        <v>56</v>
      </c>
      <c r="AG55">
        <v>30.55</v>
      </c>
      <c r="AH55">
        <v>30.55</v>
      </c>
      <c r="AI55">
        <v>30.35</v>
      </c>
      <c r="AJ55">
        <v>28.6</v>
      </c>
      <c r="AK55" s="3">
        <f t="shared" si="3"/>
        <v>-0.54158607350096655</v>
      </c>
      <c r="AL55" t="s">
        <v>113</v>
      </c>
      <c r="AM55">
        <v>29.05</v>
      </c>
      <c r="AN55">
        <v>29.05</v>
      </c>
      <c r="AO55">
        <v>28.7</v>
      </c>
      <c r="AP55">
        <v>26.8</v>
      </c>
      <c r="AQ55" s="3">
        <f t="shared" si="4"/>
        <v>-1.0058027079303671</v>
      </c>
      <c r="AR55" t="s">
        <v>114</v>
      </c>
      <c r="AS55">
        <v>26.75</v>
      </c>
      <c r="AT55">
        <v>26.75</v>
      </c>
      <c r="AU55">
        <v>26.5</v>
      </c>
      <c r="AV55">
        <v>25.8</v>
      </c>
      <c r="AW55" s="3">
        <f t="shared" si="5"/>
        <v>-1.2637008381689228</v>
      </c>
    </row>
    <row r="56" spans="1:49">
      <c r="A56">
        <v>1</v>
      </c>
      <c r="B56" t="s">
        <v>217</v>
      </c>
      <c r="C56">
        <v>1</v>
      </c>
      <c r="D56" t="s">
        <v>57</v>
      </c>
      <c r="E56" t="s">
        <v>58</v>
      </c>
      <c r="F56" t="str">
        <f t="shared" si="0"/>
        <v>Hong Kong</v>
      </c>
      <c r="G56">
        <v>0.4</v>
      </c>
      <c r="H56" t="s">
        <v>218</v>
      </c>
      <c r="I56" t="s">
        <v>49</v>
      </c>
      <c r="J56">
        <v>2</v>
      </c>
      <c r="K56">
        <v>0.8</v>
      </c>
      <c r="L56">
        <v>15510</v>
      </c>
      <c r="M56">
        <v>19387</v>
      </c>
      <c r="N56">
        <v>20000</v>
      </c>
      <c r="O56">
        <v>7.51</v>
      </c>
      <c r="P56">
        <v>6.71</v>
      </c>
      <c r="Q56">
        <v>9.24</v>
      </c>
      <c r="R56" t="s">
        <v>214</v>
      </c>
      <c r="S56" t="s">
        <v>212</v>
      </c>
      <c r="T56">
        <v>1</v>
      </c>
      <c r="U56">
        <v>2.23</v>
      </c>
      <c r="V56">
        <v>34600</v>
      </c>
      <c r="W56" t="s">
        <v>180</v>
      </c>
      <c r="X56">
        <v>1</v>
      </c>
      <c r="Y56" s="3">
        <f t="shared" si="1"/>
        <v>2.2437137330754355</v>
      </c>
      <c r="Z56" t="s">
        <v>56</v>
      </c>
      <c r="AA56">
        <v>9.42</v>
      </c>
      <c r="AB56">
        <v>9.42</v>
      </c>
      <c r="AC56">
        <v>9.25</v>
      </c>
      <c r="AD56">
        <v>8.83</v>
      </c>
      <c r="AE56" s="3">
        <f t="shared" si="2"/>
        <v>1.7021276595744685</v>
      </c>
      <c r="AF56" t="s">
        <v>113</v>
      </c>
      <c r="AG56">
        <v>9.09</v>
      </c>
      <c r="AH56">
        <v>9.09</v>
      </c>
      <c r="AI56">
        <v>8.75</v>
      </c>
      <c r="AJ56">
        <v>8.82</v>
      </c>
      <c r="AK56" s="3">
        <f t="shared" si="3"/>
        <v>1.6892327530625411</v>
      </c>
      <c r="AL56" t="s">
        <v>114</v>
      </c>
      <c r="AM56">
        <v>8.94</v>
      </c>
      <c r="AN56">
        <v>8.94</v>
      </c>
      <c r="AO56">
        <v>8.65</v>
      </c>
      <c r="AP56">
        <v>8.8000000000000007</v>
      </c>
      <c r="AQ56" s="3">
        <f t="shared" si="4"/>
        <v>1.6634429400386859</v>
      </c>
      <c r="AR56" t="s">
        <v>215</v>
      </c>
      <c r="AS56">
        <v>9.4</v>
      </c>
      <c r="AT56">
        <v>9.4</v>
      </c>
      <c r="AU56">
        <v>8.6300000000000008</v>
      </c>
      <c r="AV56">
        <v>9.18</v>
      </c>
      <c r="AW56" s="3">
        <f t="shared" si="5"/>
        <v>2.1534493874919405</v>
      </c>
    </row>
    <row r="57" spans="1:49">
      <c r="A57">
        <v>1</v>
      </c>
      <c r="B57" t="s">
        <v>217</v>
      </c>
      <c r="C57">
        <v>1</v>
      </c>
      <c r="D57" t="s">
        <v>57</v>
      </c>
      <c r="E57" t="s">
        <v>58</v>
      </c>
      <c r="F57" t="str">
        <f t="shared" si="0"/>
        <v>Hong Kong</v>
      </c>
      <c r="G57">
        <v>0.4</v>
      </c>
      <c r="H57" t="s">
        <v>219</v>
      </c>
      <c r="I57" t="s">
        <v>105</v>
      </c>
      <c r="J57">
        <v>2</v>
      </c>
      <c r="K57">
        <v>0.8</v>
      </c>
      <c r="L57">
        <v>15510</v>
      </c>
      <c r="M57">
        <v>19388</v>
      </c>
      <c r="N57">
        <v>20000</v>
      </c>
      <c r="O57">
        <v>8.89</v>
      </c>
      <c r="P57">
        <v>9.69</v>
      </c>
      <c r="Q57">
        <v>9.1300000000000008</v>
      </c>
      <c r="R57" t="s">
        <v>212</v>
      </c>
      <c r="S57" t="s">
        <v>212</v>
      </c>
      <c r="T57">
        <v>0</v>
      </c>
      <c r="U57">
        <v>-0.31</v>
      </c>
      <c r="V57">
        <v>-4820</v>
      </c>
      <c r="W57" t="s">
        <v>180</v>
      </c>
      <c r="X57">
        <v>0</v>
      </c>
      <c r="Y57" s="3">
        <f t="shared" si="1"/>
        <v>0.18052869116698977</v>
      </c>
      <c r="Z57" t="s">
        <v>113</v>
      </c>
      <c r="AA57">
        <v>9.09</v>
      </c>
      <c r="AB57">
        <v>9.09</v>
      </c>
      <c r="AC57">
        <v>8.75</v>
      </c>
      <c r="AD57">
        <v>8.82</v>
      </c>
      <c r="AE57" s="3">
        <f t="shared" si="2"/>
        <v>9.0264345583494887E-2</v>
      </c>
      <c r="AF57" t="s">
        <v>114</v>
      </c>
      <c r="AG57">
        <v>8.94</v>
      </c>
      <c r="AH57">
        <v>8.94</v>
      </c>
      <c r="AI57">
        <v>8.65</v>
      </c>
      <c r="AJ57">
        <v>8.8000000000000007</v>
      </c>
      <c r="AK57" s="3">
        <f t="shared" si="3"/>
        <v>0.11605415860734992</v>
      </c>
      <c r="AL57" t="s">
        <v>215</v>
      </c>
      <c r="AM57">
        <v>9.4</v>
      </c>
      <c r="AN57">
        <v>9.4</v>
      </c>
      <c r="AO57">
        <v>8.6300000000000008</v>
      </c>
      <c r="AP57">
        <v>9.18</v>
      </c>
      <c r="AQ57" s="3">
        <f t="shared" si="4"/>
        <v>-0.37395228884590476</v>
      </c>
      <c r="AR57" t="s">
        <v>115</v>
      </c>
      <c r="AS57">
        <v>9.49</v>
      </c>
      <c r="AT57">
        <v>9.49</v>
      </c>
      <c r="AU57">
        <v>9.25</v>
      </c>
      <c r="AV57">
        <v>9.31</v>
      </c>
      <c r="AW57" s="3">
        <f t="shared" si="5"/>
        <v>-0.54158607350096699</v>
      </c>
    </row>
    <row r="58" spans="1:49">
      <c r="A58">
        <v>1</v>
      </c>
      <c r="B58" t="s">
        <v>220</v>
      </c>
      <c r="C58">
        <v>1</v>
      </c>
      <c r="D58" t="s">
        <v>57</v>
      </c>
      <c r="E58" t="s">
        <v>58</v>
      </c>
      <c r="F58" t="str">
        <f t="shared" si="0"/>
        <v>Hong Kong</v>
      </c>
      <c r="G58">
        <v>0.376</v>
      </c>
      <c r="H58" t="s">
        <v>210</v>
      </c>
      <c r="I58" t="s">
        <v>49</v>
      </c>
      <c r="J58">
        <v>3</v>
      </c>
      <c r="K58">
        <v>1.1299999999999999</v>
      </c>
      <c r="L58">
        <v>15506</v>
      </c>
      <c r="M58">
        <v>13746</v>
      </c>
      <c r="N58">
        <v>14000</v>
      </c>
      <c r="O58">
        <v>12.3</v>
      </c>
      <c r="P58">
        <v>11.17</v>
      </c>
      <c r="Q58">
        <v>14.82</v>
      </c>
      <c r="R58" t="s">
        <v>179</v>
      </c>
      <c r="S58" t="s">
        <v>221</v>
      </c>
      <c r="T58">
        <v>10</v>
      </c>
      <c r="U58">
        <v>2.2799999999999998</v>
      </c>
      <c r="V58">
        <v>35280</v>
      </c>
      <c r="W58" t="s">
        <v>180</v>
      </c>
      <c r="X58">
        <v>1</v>
      </c>
      <c r="Y58" s="3">
        <f t="shared" si="1"/>
        <v>-0.43338062685412138</v>
      </c>
      <c r="Z58" t="s">
        <v>75</v>
      </c>
      <c r="AA58">
        <v>11.9</v>
      </c>
      <c r="AB58">
        <v>11.9</v>
      </c>
      <c r="AC58">
        <v>11.82</v>
      </c>
      <c r="AD58">
        <v>11.5</v>
      </c>
      <c r="AE58" s="3">
        <f t="shared" si="2"/>
        <v>-0.72230104475686885</v>
      </c>
      <c r="AF58" t="s">
        <v>76</v>
      </c>
      <c r="AG58">
        <v>11.62</v>
      </c>
      <c r="AH58">
        <v>11.62</v>
      </c>
      <c r="AI58">
        <v>11.5</v>
      </c>
      <c r="AJ58">
        <v>11.58</v>
      </c>
      <c r="AK58" s="3">
        <f t="shared" si="3"/>
        <v>-0.65007094028118206</v>
      </c>
      <c r="AL58" t="s">
        <v>53</v>
      </c>
      <c r="AM58">
        <v>12.16</v>
      </c>
      <c r="AN58">
        <v>12.16</v>
      </c>
      <c r="AO58">
        <v>11.8</v>
      </c>
      <c r="AP58">
        <v>11.9</v>
      </c>
      <c r="AQ58" s="3">
        <f t="shared" si="4"/>
        <v>-0.36115052237843442</v>
      </c>
      <c r="AR58" t="s">
        <v>54</v>
      </c>
      <c r="AS58">
        <v>12.44</v>
      </c>
      <c r="AT58">
        <v>12.44</v>
      </c>
      <c r="AU58">
        <v>12.02</v>
      </c>
      <c r="AV58">
        <v>12.14</v>
      </c>
      <c r="AW58" s="3">
        <f t="shared" si="5"/>
        <v>-0.14446020895137379</v>
      </c>
    </row>
    <row r="59" spans="1:49">
      <c r="A59">
        <v>1</v>
      </c>
      <c r="B59" t="s">
        <v>222</v>
      </c>
      <c r="C59">
        <v>1</v>
      </c>
      <c r="D59" t="s">
        <v>57</v>
      </c>
      <c r="E59" t="s">
        <v>58</v>
      </c>
      <c r="F59" t="str">
        <f t="shared" si="0"/>
        <v>Hong Kong</v>
      </c>
      <c r="G59">
        <v>9.9</v>
      </c>
      <c r="H59" t="s">
        <v>223</v>
      </c>
      <c r="I59" t="s">
        <v>49</v>
      </c>
      <c r="J59">
        <v>2</v>
      </c>
      <c r="K59">
        <v>19.8</v>
      </c>
      <c r="L59">
        <v>11510</v>
      </c>
      <c r="M59">
        <v>581</v>
      </c>
      <c r="N59">
        <v>600</v>
      </c>
      <c r="O59">
        <v>118</v>
      </c>
      <c r="P59">
        <v>98.2</v>
      </c>
      <c r="Q59">
        <v>113.4</v>
      </c>
      <c r="R59" t="s">
        <v>212</v>
      </c>
      <c r="S59" t="s">
        <v>221</v>
      </c>
      <c r="T59">
        <v>2</v>
      </c>
      <c r="U59">
        <v>-0.24</v>
      </c>
      <c r="V59">
        <v>-2760</v>
      </c>
      <c r="W59" t="s">
        <v>180</v>
      </c>
      <c r="X59">
        <v>0</v>
      </c>
      <c r="Y59" s="3">
        <f t="shared" si="1"/>
        <v>-0.19808861859252808</v>
      </c>
      <c r="Z59" t="s">
        <v>113</v>
      </c>
      <c r="AA59">
        <v>114.2</v>
      </c>
      <c r="AB59">
        <v>114.2</v>
      </c>
      <c r="AC59">
        <v>114.2</v>
      </c>
      <c r="AD59">
        <v>107.2</v>
      </c>
      <c r="AE59" s="3">
        <f t="shared" si="2"/>
        <v>-0.56298870547350111</v>
      </c>
      <c r="AF59" t="s">
        <v>114</v>
      </c>
      <c r="AG59">
        <v>114.2</v>
      </c>
      <c r="AH59">
        <v>114.2</v>
      </c>
      <c r="AI59">
        <v>107.9</v>
      </c>
      <c r="AJ59">
        <v>113.4</v>
      </c>
      <c r="AK59" s="3">
        <f t="shared" si="3"/>
        <v>-0.23979148566463912</v>
      </c>
      <c r="AL59" t="s">
        <v>215</v>
      </c>
      <c r="AM59">
        <v>115.8</v>
      </c>
      <c r="AN59">
        <v>115.8</v>
      </c>
      <c r="AO59">
        <v>114</v>
      </c>
      <c r="AP59">
        <v>113.1</v>
      </c>
      <c r="AQ59" s="3">
        <f t="shared" si="4"/>
        <v>-0.25543006081668146</v>
      </c>
      <c r="AR59" t="s">
        <v>115</v>
      </c>
      <c r="AS59">
        <v>117.1</v>
      </c>
      <c r="AT59">
        <v>117.1</v>
      </c>
      <c r="AU59">
        <v>115</v>
      </c>
      <c r="AV59">
        <v>107</v>
      </c>
      <c r="AW59" s="3">
        <f t="shared" si="5"/>
        <v>-0.57341442224152905</v>
      </c>
    </row>
    <row r="60" spans="1:49">
      <c r="A60">
        <v>1</v>
      </c>
      <c r="B60" t="s">
        <v>224</v>
      </c>
      <c r="C60">
        <v>1</v>
      </c>
      <c r="D60" t="s">
        <v>57</v>
      </c>
      <c r="E60" t="s">
        <v>58</v>
      </c>
      <c r="F60" t="str">
        <f t="shared" si="0"/>
        <v>Hong Kong</v>
      </c>
      <c r="G60">
        <v>0.54800000000000004</v>
      </c>
      <c r="H60" t="s">
        <v>191</v>
      </c>
      <c r="I60" t="s">
        <v>49</v>
      </c>
      <c r="J60">
        <v>2</v>
      </c>
      <c r="K60">
        <v>1.1000000000000001</v>
      </c>
      <c r="L60">
        <v>15506</v>
      </c>
      <c r="M60">
        <v>14148</v>
      </c>
      <c r="N60">
        <v>14250</v>
      </c>
      <c r="O60">
        <v>18.28</v>
      </c>
      <c r="P60">
        <v>17.18</v>
      </c>
      <c r="Q60">
        <v>17.36</v>
      </c>
      <c r="R60" t="s">
        <v>198</v>
      </c>
      <c r="S60" t="s">
        <v>221</v>
      </c>
      <c r="T60">
        <v>11</v>
      </c>
      <c r="U60">
        <v>-0.85</v>
      </c>
      <c r="V60">
        <v>-13110</v>
      </c>
      <c r="W60" t="s">
        <v>180</v>
      </c>
      <c r="X60">
        <v>0</v>
      </c>
      <c r="Y60" s="3">
        <f t="shared" si="1"/>
        <v>0.3492196569070028</v>
      </c>
      <c r="Z60" t="s">
        <v>74</v>
      </c>
      <c r="AA60">
        <v>18.98</v>
      </c>
      <c r="AB60">
        <v>18.98</v>
      </c>
      <c r="AC60">
        <v>18.66</v>
      </c>
      <c r="AD60">
        <v>18.72</v>
      </c>
      <c r="AE60" s="3">
        <f t="shared" si="2"/>
        <v>0.40435960273442328</v>
      </c>
      <c r="AF60" t="s">
        <v>75</v>
      </c>
      <c r="AG60">
        <v>18.86</v>
      </c>
      <c r="AH60">
        <v>18.86</v>
      </c>
      <c r="AI60">
        <v>18.86</v>
      </c>
      <c r="AJ60">
        <v>18.399999999999999</v>
      </c>
      <c r="AK60" s="3">
        <f t="shared" si="3"/>
        <v>0.11027989165484094</v>
      </c>
      <c r="AL60" t="s">
        <v>76</v>
      </c>
      <c r="AM60">
        <v>18.8</v>
      </c>
      <c r="AN60">
        <v>18.8</v>
      </c>
      <c r="AO60">
        <v>18.16</v>
      </c>
      <c r="AP60">
        <v>18.52</v>
      </c>
      <c r="AQ60" s="3">
        <f t="shared" si="4"/>
        <v>0.22055978330968515</v>
      </c>
      <c r="AR60" t="s">
        <v>53</v>
      </c>
      <c r="AS60">
        <v>18.5</v>
      </c>
      <c r="AT60">
        <v>18.5</v>
      </c>
      <c r="AU60">
        <v>18.5</v>
      </c>
      <c r="AV60">
        <v>18.34</v>
      </c>
      <c r="AW60" s="3">
        <f t="shared" si="5"/>
        <v>5.5139945827420468E-2</v>
      </c>
    </row>
    <row r="61" spans="1:49">
      <c r="A61">
        <v>1</v>
      </c>
      <c r="B61" t="s">
        <v>225</v>
      </c>
      <c r="C61">
        <v>1</v>
      </c>
      <c r="D61" t="s">
        <v>57</v>
      </c>
      <c r="E61" t="s">
        <v>58</v>
      </c>
      <c r="F61" t="str">
        <f t="shared" si="0"/>
        <v>Hong Kong</v>
      </c>
      <c r="G61">
        <v>1.97</v>
      </c>
      <c r="H61" t="s">
        <v>48</v>
      </c>
      <c r="I61" t="s">
        <v>49</v>
      </c>
      <c r="J61">
        <v>2</v>
      </c>
      <c r="K61">
        <v>3.94</v>
      </c>
      <c r="L61">
        <v>15510</v>
      </c>
      <c r="M61">
        <v>3937</v>
      </c>
      <c r="N61">
        <v>4000</v>
      </c>
      <c r="O61">
        <v>32.75</v>
      </c>
      <c r="P61">
        <v>28.81</v>
      </c>
      <c r="Q61">
        <v>29</v>
      </c>
      <c r="R61" t="s">
        <v>196</v>
      </c>
      <c r="S61" t="s">
        <v>221</v>
      </c>
      <c r="T61">
        <v>4</v>
      </c>
      <c r="U61">
        <v>-0.97</v>
      </c>
      <c r="V61">
        <v>-15000</v>
      </c>
      <c r="W61" t="s">
        <v>180</v>
      </c>
      <c r="X61">
        <v>0</v>
      </c>
      <c r="Y61" s="3">
        <f t="shared" si="1"/>
        <v>-6.4474532559638947E-2</v>
      </c>
      <c r="Z61" t="s">
        <v>55</v>
      </c>
      <c r="AA61">
        <v>33.75</v>
      </c>
      <c r="AB61">
        <v>33.75</v>
      </c>
      <c r="AC61">
        <v>32.5</v>
      </c>
      <c r="AD61">
        <v>33.450000000000003</v>
      </c>
      <c r="AE61" s="3">
        <f t="shared" si="2"/>
        <v>0.18052869116698977</v>
      </c>
      <c r="AF61" t="s">
        <v>56</v>
      </c>
      <c r="AG61">
        <v>34</v>
      </c>
      <c r="AH61">
        <v>34</v>
      </c>
      <c r="AI61">
        <v>33.549999999999997</v>
      </c>
      <c r="AJ61">
        <v>33</v>
      </c>
      <c r="AK61" s="3">
        <f t="shared" si="3"/>
        <v>6.4474532559638947E-2</v>
      </c>
      <c r="AL61" t="s">
        <v>113</v>
      </c>
      <c r="AM61">
        <v>33.65</v>
      </c>
      <c r="AN61">
        <v>33.65</v>
      </c>
      <c r="AO61">
        <v>33.299999999999997</v>
      </c>
      <c r="AP61">
        <v>32.65</v>
      </c>
      <c r="AQ61" s="3">
        <f t="shared" si="4"/>
        <v>-2.5789813023855943E-2</v>
      </c>
      <c r="AR61" t="s">
        <v>114</v>
      </c>
      <c r="AS61">
        <v>30.5</v>
      </c>
      <c r="AT61">
        <v>30.5</v>
      </c>
      <c r="AU61">
        <v>29</v>
      </c>
      <c r="AV61">
        <v>29.3</v>
      </c>
      <c r="AW61" s="3">
        <f t="shared" si="5"/>
        <v>-0.88974854932301717</v>
      </c>
    </row>
    <row r="62" spans="1:49">
      <c r="A62">
        <v>1</v>
      </c>
      <c r="B62" t="s">
        <v>226</v>
      </c>
      <c r="C62">
        <v>1</v>
      </c>
      <c r="D62" t="s">
        <v>57</v>
      </c>
      <c r="E62" t="s">
        <v>58</v>
      </c>
      <c r="F62" t="str">
        <f t="shared" si="0"/>
        <v>Hong Kong</v>
      </c>
      <c r="G62">
        <v>1.016</v>
      </c>
      <c r="H62" t="s">
        <v>227</v>
      </c>
      <c r="I62" t="s">
        <v>49</v>
      </c>
      <c r="J62">
        <v>2</v>
      </c>
      <c r="K62">
        <v>2.0299999999999998</v>
      </c>
      <c r="L62">
        <v>15507</v>
      </c>
      <c r="M62">
        <v>7631</v>
      </c>
      <c r="N62">
        <v>7600</v>
      </c>
      <c r="O62">
        <v>17.82</v>
      </c>
      <c r="P62">
        <v>15.79</v>
      </c>
      <c r="Q62">
        <v>16.5</v>
      </c>
      <c r="R62" t="s">
        <v>228</v>
      </c>
      <c r="S62" t="s">
        <v>221</v>
      </c>
      <c r="T62">
        <v>1</v>
      </c>
      <c r="U62">
        <v>-0.65</v>
      </c>
      <c r="V62">
        <v>-10032</v>
      </c>
      <c r="W62" t="s">
        <v>180</v>
      </c>
      <c r="X62">
        <v>0</v>
      </c>
      <c r="Y62" s="3">
        <f t="shared" si="1"/>
        <v>-0.64693364287096167</v>
      </c>
      <c r="Z62" t="s">
        <v>114</v>
      </c>
      <c r="AA62">
        <v>17.12</v>
      </c>
      <c r="AB62">
        <v>17.12</v>
      </c>
      <c r="AC62">
        <v>16.5</v>
      </c>
      <c r="AD62">
        <v>16.2</v>
      </c>
      <c r="AE62" s="3">
        <f t="shared" si="2"/>
        <v>-0.79396401625072599</v>
      </c>
      <c r="AF62" t="s">
        <v>215</v>
      </c>
      <c r="AG62">
        <v>17.66</v>
      </c>
      <c r="AH62">
        <v>17.66</v>
      </c>
      <c r="AI62">
        <v>16.2</v>
      </c>
      <c r="AJ62">
        <v>17.16</v>
      </c>
      <c r="AK62" s="3">
        <f t="shared" si="3"/>
        <v>-0.32346682143548083</v>
      </c>
      <c r="AL62" t="s">
        <v>115</v>
      </c>
      <c r="AM62">
        <v>18.2</v>
      </c>
      <c r="AN62">
        <v>18.2</v>
      </c>
      <c r="AO62">
        <v>16.899999999999999</v>
      </c>
      <c r="AP62">
        <v>18.079999999999998</v>
      </c>
      <c r="AQ62" s="3">
        <f t="shared" si="4"/>
        <v>0.12742632359579448</v>
      </c>
      <c r="AR62" t="s">
        <v>129</v>
      </c>
      <c r="AS62">
        <v>19.2</v>
      </c>
      <c r="AT62">
        <v>19.2</v>
      </c>
      <c r="AU62">
        <v>18.48</v>
      </c>
      <c r="AV62">
        <v>18.14</v>
      </c>
      <c r="AW62" s="3">
        <f t="shared" si="5"/>
        <v>0.15683239827174839</v>
      </c>
    </row>
    <row r="63" spans="1:49">
      <c r="A63">
        <v>1</v>
      </c>
      <c r="B63" t="s">
        <v>229</v>
      </c>
      <c r="C63">
        <v>1</v>
      </c>
      <c r="D63" t="s">
        <v>57</v>
      </c>
      <c r="E63" t="s">
        <v>58</v>
      </c>
      <c r="F63" t="str">
        <f t="shared" si="0"/>
        <v>Hong Kong</v>
      </c>
      <c r="G63">
        <v>0.495</v>
      </c>
      <c r="H63" t="s">
        <v>111</v>
      </c>
      <c r="I63" t="s">
        <v>105</v>
      </c>
      <c r="J63">
        <v>1.5</v>
      </c>
      <c r="K63">
        <v>0.74</v>
      </c>
      <c r="L63">
        <v>15507</v>
      </c>
      <c r="M63">
        <v>20885</v>
      </c>
      <c r="N63">
        <v>20000</v>
      </c>
      <c r="O63">
        <v>8.9700000000000006</v>
      </c>
      <c r="P63">
        <v>9.7100000000000009</v>
      </c>
      <c r="Q63">
        <v>9.5299999999999994</v>
      </c>
      <c r="R63" t="s">
        <v>221</v>
      </c>
      <c r="S63" t="s">
        <v>221</v>
      </c>
      <c r="T63">
        <v>0</v>
      </c>
      <c r="U63">
        <v>-0.72</v>
      </c>
      <c r="V63">
        <v>-11120</v>
      </c>
      <c r="W63" t="s">
        <v>180</v>
      </c>
      <c r="X63">
        <v>0</v>
      </c>
      <c r="Y63" s="3">
        <f t="shared" si="1"/>
        <v>-0.38692203520990387</v>
      </c>
      <c r="Z63" t="s">
        <v>215</v>
      </c>
      <c r="AA63">
        <v>9.2799999999999994</v>
      </c>
      <c r="AB63">
        <v>9.2799999999999994</v>
      </c>
      <c r="AC63">
        <v>9.27</v>
      </c>
      <c r="AD63">
        <v>8.6199999999999992</v>
      </c>
      <c r="AE63" s="3">
        <f t="shared" si="2"/>
        <v>0.45140904107822455</v>
      </c>
      <c r="AF63" t="s">
        <v>115</v>
      </c>
      <c r="AG63">
        <v>8.77</v>
      </c>
      <c r="AH63">
        <v>8.77</v>
      </c>
      <c r="AI63">
        <v>8.77</v>
      </c>
      <c r="AJ63">
        <v>8.18</v>
      </c>
      <c r="AK63" s="3">
        <f t="shared" si="3"/>
        <v>1.0188946927194182</v>
      </c>
      <c r="AL63" t="s">
        <v>129</v>
      </c>
      <c r="AM63">
        <v>8.5500000000000007</v>
      </c>
      <c r="AN63">
        <v>8.5500000000000007</v>
      </c>
      <c r="AO63">
        <v>8.2799999999999994</v>
      </c>
      <c r="AP63">
        <v>8.35</v>
      </c>
      <c r="AQ63" s="3">
        <f t="shared" si="4"/>
        <v>0.79963887276713874</v>
      </c>
      <c r="AR63" t="s">
        <v>120</v>
      </c>
      <c r="AS63">
        <v>8.41</v>
      </c>
      <c r="AT63">
        <v>8.41</v>
      </c>
      <c r="AU63">
        <v>8.4</v>
      </c>
      <c r="AV63">
        <v>8.1199999999999992</v>
      </c>
      <c r="AW63" s="3">
        <f t="shared" si="5"/>
        <v>1.0962790997614</v>
      </c>
    </row>
    <row r="64" spans="1:49">
      <c r="A64">
        <v>1</v>
      </c>
      <c r="B64" t="s">
        <v>230</v>
      </c>
      <c r="C64">
        <v>1</v>
      </c>
      <c r="D64" t="s">
        <v>57</v>
      </c>
      <c r="E64" t="s">
        <v>58</v>
      </c>
      <c r="F64" t="str">
        <f t="shared" si="0"/>
        <v>Hong Kong</v>
      </c>
      <c r="G64">
        <v>3.6349999999999998</v>
      </c>
      <c r="H64" t="s">
        <v>223</v>
      </c>
      <c r="I64" t="s">
        <v>49</v>
      </c>
      <c r="J64">
        <v>1.5</v>
      </c>
      <c r="K64">
        <v>5.45</v>
      </c>
      <c r="L64">
        <v>15510</v>
      </c>
      <c r="M64">
        <v>2845</v>
      </c>
      <c r="N64">
        <v>2800</v>
      </c>
      <c r="O64">
        <v>98.3</v>
      </c>
      <c r="P64">
        <v>92.85</v>
      </c>
      <c r="Q64">
        <v>109.6</v>
      </c>
      <c r="R64" t="s">
        <v>214</v>
      </c>
      <c r="S64" t="s">
        <v>221</v>
      </c>
      <c r="T64">
        <v>3</v>
      </c>
      <c r="U64">
        <v>2.04</v>
      </c>
      <c r="V64">
        <v>31640</v>
      </c>
      <c r="W64" t="s">
        <v>180</v>
      </c>
      <c r="X64">
        <v>1</v>
      </c>
      <c r="Y64" s="3">
        <f t="shared" si="1"/>
        <v>-0.26176660219213466</v>
      </c>
      <c r="Z64" t="s">
        <v>56</v>
      </c>
      <c r="AA64">
        <v>100.9</v>
      </c>
      <c r="AB64">
        <v>100.9</v>
      </c>
      <c r="AC64">
        <v>96.85</v>
      </c>
      <c r="AD64">
        <v>100</v>
      </c>
      <c r="AE64" s="3">
        <f t="shared" si="2"/>
        <v>0.30689877498388191</v>
      </c>
      <c r="AF64" t="s">
        <v>113</v>
      </c>
      <c r="AG64">
        <v>101.8</v>
      </c>
      <c r="AH64">
        <v>101.8</v>
      </c>
      <c r="AI64">
        <v>100.7</v>
      </c>
      <c r="AJ64">
        <v>100.6</v>
      </c>
      <c r="AK64" s="3">
        <f t="shared" si="3"/>
        <v>0.41521598968407425</v>
      </c>
      <c r="AL64" t="s">
        <v>114</v>
      </c>
      <c r="AM64">
        <v>113</v>
      </c>
      <c r="AN64">
        <v>113</v>
      </c>
      <c r="AO64">
        <v>103.3</v>
      </c>
      <c r="AP64">
        <v>109.6</v>
      </c>
      <c r="AQ64" s="3">
        <f t="shared" si="4"/>
        <v>2.0399742101869758</v>
      </c>
      <c r="AR64" t="s">
        <v>215</v>
      </c>
      <c r="AS64">
        <v>120</v>
      </c>
      <c r="AT64">
        <v>120</v>
      </c>
      <c r="AU64">
        <v>111</v>
      </c>
      <c r="AV64">
        <v>119.4</v>
      </c>
      <c r="AW64" s="3">
        <f t="shared" si="5"/>
        <v>3.8091553836234699</v>
      </c>
    </row>
    <row r="65" spans="1:49">
      <c r="A65">
        <v>1</v>
      </c>
      <c r="B65" t="s">
        <v>190</v>
      </c>
      <c r="C65">
        <v>1</v>
      </c>
      <c r="D65" t="s">
        <v>57</v>
      </c>
      <c r="E65" t="s">
        <v>58</v>
      </c>
      <c r="F65" t="str">
        <f t="shared" si="0"/>
        <v>Hong Kong</v>
      </c>
      <c r="G65">
        <v>19.600000000000001</v>
      </c>
      <c r="H65" t="s">
        <v>48</v>
      </c>
      <c r="I65" t="s">
        <v>49</v>
      </c>
      <c r="J65">
        <v>1.5</v>
      </c>
      <c r="K65">
        <v>29.4</v>
      </c>
      <c r="L65">
        <v>15507</v>
      </c>
      <c r="M65">
        <v>527</v>
      </c>
      <c r="N65">
        <v>500</v>
      </c>
      <c r="O65">
        <v>608</v>
      </c>
      <c r="P65">
        <v>578.6</v>
      </c>
      <c r="Q65">
        <v>629.5</v>
      </c>
      <c r="R65" t="s">
        <v>228</v>
      </c>
      <c r="S65" t="s">
        <v>221</v>
      </c>
      <c r="T65">
        <v>1</v>
      </c>
      <c r="U65">
        <v>0.69</v>
      </c>
      <c r="V65">
        <v>10750</v>
      </c>
      <c r="W65" t="s">
        <v>180</v>
      </c>
      <c r="X65">
        <v>1</v>
      </c>
      <c r="Y65" s="3">
        <f t="shared" si="1"/>
        <v>0.69323531308441344</v>
      </c>
      <c r="Z65" t="s">
        <v>114</v>
      </c>
      <c r="AA65">
        <v>646</v>
      </c>
      <c r="AB65">
        <v>646</v>
      </c>
      <c r="AC65">
        <v>629.5</v>
      </c>
      <c r="AD65">
        <v>645</v>
      </c>
      <c r="AE65" s="3">
        <f t="shared" si="2"/>
        <v>1.1930096085638744</v>
      </c>
      <c r="AF65" t="s">
        <v>215</v>
      </c>
      <c r="AG65">
        <v>667.5</v>
      </c>
      <c r="AH65">
        <v>667.5</v>
      </c>
      <c r="AI65">
        <v>638.5</v>
      </c>
      <c r="AJ65">
        <v>657</v>
      </c>
      <c r="AK65" s="3">
        <f t="shared" si="3"/>
        <v>1.5799316437737796</v>
      </c>
      <c r="AL65" t="s">
        <v>115</v>
      </c>
      <c r="AM65">
        <v>673.5</v>
      </c>
      <c r="AN65">
        <v>673.5</v>
      </c>
      <c r="AO65">
        <v>665</v>
      </c>
      <c r="AP65">
        <v>655</v>
      </c>
      <c r="AQ65" s="3">
        <f t="shared" si="4"/>
        <v>1.515444637905462</v>
      </c>
      <c r="AR65" t="s">
        <v>129</v>
      </c>
      <c r="AS65">
        <v>680</v>
      </c>
      <c r="AT65">
        <v>680</v>
      </c>
      <c r="AU65">
        <v>671</v>
      </c>
      <c r="AV65">
        <v>679.5</v>
      </c>
      <c r="AW65" s="3">
        <f t="shared" si="5"/>
        <v>2.3054104597923519</v>
      </c>
    </row>
    <row r="66" spans="1:49">
      <c r="A66">
        <v>1</v>
      </c>
      <c r="B66" t="s">
        <v>231</v>
      </c>
      <c r="C66">
        <v>1</v>
      </c>
      <c r="D66" t="s">
        <v>57</v>
      </c>
      <c r="E66" t="s">
        <v>58</v>
      </c>
      <c r="F66" t="str">
        <f t="shared" si="0"/>
        <v>Hong Kong</v>
      </c>
      <c r="G66">
        <v>0.23300000000000001</v>
      </c>
      <c r="H66" t="s">
        <v>178</v>
      </c>
      <c r="I66" t="s">
        <v>49</v>
      </c>
      <c r="J66">
        <v>2</v>
      </c>
      <c r="K66">
        <v>0.47</v>
      </c>
      <c r="L66">
        <v>15510</v>
      </c>
      <c r="M66">
        <v>33283</v>
      </c>
      <c r="N66">
        <v>33000</v>
      </c>
      <c r="O66">
        <v>5.0599999999999996</v>
      </c>
      <c r="P66">
        <v>4.59</v>
      </c>
      <c r="Q66">
        <v>5.0599999999999996</v>
      </c>
      <c r="R66" t="s">
        <v>214</v>
      </c>
      <c r="S66" t="s">
        <v>221</v>
      </c>
      <c r="T66">
        <v>3</v>
      </c>
      <c r="U66">
        <v>0</v>
      </c>
      <c r="V66">
        <v>0</v>
      </c>
      <c r="W66" t="s">
        <v>180</v>
      </c>
      <c r="X66">
        <v>0</v>
      </c>
      <c r="Y66" s="3">
        <f t="shared" si="1"/>
        <v>0.25531914893617047</v>
      </c>
      <c r="Z66" t="s">
        <v>56</v>
      </c>
      <c r="AA66">
        <v>5.4</v>
      </c>
      <c r="AB66">
        <v>5.4</v>
      </c>
      <c r="AC66">
        <v>5.18</v>
      </c>
      <c r="AD66">
        <v>5.27</v>
      </c>
      <c r="AE66" s="3">
        <f t="shared" si="2"/>
        <v>0.4468085106382978</v>
      </c>
      <c r="AF66" t="s">
        <v>113</v>
      </c>
      <c r="AG66">
        <v>5.33</v>
      </c>
      <c r="AH66">
        <v>5.33</v>
      </c>
      <c r="AI66">
        <v>5.33</v>
      </c>
      <c r="AJ66">
        <v>5.15</v>
      </c>
      <c r="AK66" s="3">
        <f t="shared" si="3"/>
        <v>0.19148936170212924</v>
      </c>
      <c r="AL66" t="s">
        <v>114</v>
      </c>
      <c r="AM66">
        <v>5.22</v>
      </c>
      <c r="AN66">
        <v>5.22</v>
      </c>
      <c r="AO66">
        <v>5.14</v>
      </c>
      <c r="AP66">
        <v>5.0599999999999996</v>
      </c>
      <c r="AQ66" s="3">
        <f t="shared" si="4"/>
        <v>0</v>
      </c>
      <c r="AR66" t="s">
        <v>215</v>
      </c>
      <c r="AS66">
        <v>5.15</v>
      </c>
      <c r="AT66">
        <v>5.15</v>
      </c>
      <c r="AU66">
        <v>5.0599999999999996</v>
      </c>
      <c r="AV66">
        <v>5.13</v>
      </c>
      <c r="AW66" s="3">
        <f t="shared" si="5"/>
        <v>0.14893617021276656</v>
      </c>
    </row>
    <row r="67" spans="1:49">
      <c r="A67">
        <v>1</v>
      </c>
      <c r="B67" t="s">
        <v>232</v>
      </c>
      <c r="C67">
        <v>1</v>
      </c>
      <c r="D67" t="s">
        <v>57</v>
      </c>
      <c r="E67" t="s">
        <v>58</v>
      </c>
      <c r="F67" t="str">
        <f t="shared" ref="F67:F130" si="6">VLOOKUP(D67,$AZ$1:$BA$20,2,FALSE)</f>
        <v>Hong Kong</v>
      </c>
      <c r="G67">
        <v>1.4379999999999999</v>
      </c>
      <c r="H67" t="s">
        <v>233</v>
      </c>
      <c r="I67" t="s">
        <v>49</v>
      </c>
      <c r="J67">
        <v>1.5</v>
      </c>
      <c r="K67">
        <v>2.16</v>
      </c>
      <c r="L67">
        <v>15507</v>
      </c>
      <c r="M67">
        <v>7189</v>
      </c>
      <c r="N67">
        <v>8000</v>
      </c>
      <c r="O67">
        <v>18.18</v>
      </c>
      <c r="P67">
        <v>16.02</v>
      </c>
      <c r="Q67">
        <v>18.239999999999998</v>
      </c>
      <c r="R67" t="s">
        <v>228</v>
      </c>
      <c r="S67" t="s">
        <v>234</v>
      </c>
      <c r="T67">
        <v>4</v>
      </c>
      <c r="U67">
        <v>0.03</v>
      </c>
      <c r="V67">
        <v>480</v>
      </c>
      <c r="W67" t="s">
        <v>180</v>
      </c>
      <c r="X67">
        <v>1</v>
      </c>
      <c r="Y67" s="3">
        <f t="shared" ref="Y67:Y130" si="7">IF(I67="long",((AC67-O67)*N67)/L67,((O67-AC67)*N67)/L67)</f>
        <v>9.2861288450377097E-2</v>
      </c>
      <c r="Z67" t="s">
        <v>114</v>
      </c>
      <c r="AA67">
        <v>18.36</v>
      </c>
      <c r="AB67">
        <v>18.36</v>
      </c>
      <c r="AC67">
        <v>18.36</v>
      </c>
      <c r="AD67">
        <v>17.54</v>
      </c>
      <c r="AE67" s="3">
        <f t="shared" ref="AE67:AE130" si="8">IF(I67="long",((AD67-O67)*N67)/L67,((O67-AD67)*N67)/L67)</f>
        <v>-0.33017347004578607</v>
      </c>
      <c r="AF67" t="s">
        <v>215</v>
      </c>
      <c r="AG67">
        <v>18.36</v>
      </c>
      <c r="AH67">
        <v>18.36</v>
      </c>
      <c r="AI67">
        <v>17.579999999999998</v>
      </c>
      <c r="AJ67">
        <v>18.239999999999998</v>
      </c>
      <c r="AK67" s="3">
        <f t="shared" ref="AK67:AK130" si="9">IF(I67="long",((AJ67-O67)*N67)/L67,((O67-AJ67)*N67)/L67)</f>
        <v>3.0953762816791755E-2</v>
      </c>
      <c r="AL67" t="s">
        <v>115</v>
      </c>
      <c r="AM67">
        <v>18.98</v>
      </c>
      <c r="AN67">
        <v>18.98</v>
      </c>
      <c r="AO67">
        <v>18.78</v>
      </c>
      <c r="AP67">
        <v>18.46</v>
      </c>
      <c r="AQ67" s="3">
        <f t="shared" ref="AQ67:AQ130" si="10">IF(I67="long",((AP67-O67)*N67)/L67,((O67-AP67)*N67)/L67)</f>
        <v>0.14445089314503187</v>
      </c>
      <c r="AR67" t="s">
        <v>129</v>
      </c>
      <c r="AS67">
        <v>20.75</v>
      </c>
      <c r="AT67">
        <v>20.75</v>
      </c>
      <c r="AU67">
        <v>19.12</v>
      </c>
      <c r="AV67">
        <v>19.46</v>
      </c>
      <c r="AW67" s="3">
        <f t="shared" ref="AW67:AW130" si="11">IF(I67="long",((AV67-O67)*N67)/L67,((O67-AV67)*N67)/L67)</f>
        <v>0.66034694009157213</v>
      </c>
    </row>
    <row r="68" spans="1:49">
      <c r="A68">
        <v>1</v>
      </c>
      <c r="B68" t="s">
        <v>225</v>
      </c>
      <c r="C68">
        <v>1</v>
      </c>
      <c r="D68" t="s">
        <v>57</v>
      </c>
      <c r="E68" t="s">
        <v>58</v>
      </c>
      <c r="F68" t="str">
        <f t="shared" si="6"/>
        <v>Hong Kong</v>
      </c>
      <c r="G68">
        <v>1.845</v>
      </c>
      <c r="H68" t="s">
        <v>188</v>
      </c>
      <c r="I68" t="s">
        <v>105</v>
      </c>
      <c r="J68">
        <v>1</v>
      </c>
      <c r="K68">
        <v>1.85</v>
      </c>
      <c r="L68">
        <v>15506</v>
      </c>
      <c r="M68">
        <v>8404</v>
      </c>
      <c r="N68">
        <v>8200</v>
      </c>
      <c r="O68">
        <v>28.74</v>
      </c>
      <c r="P68">
        <v>30.58</v>
      </c>
      <c r="Q68">
        <v>29.9</v>
      </c>
      <c r="R68" t="s">
        <v>221</v>
      </c>
      <c r="S68" t="s">
        <v>234</v>
      </c>
      <c r="T68">
        <v>3</v>
      </c>
      <c r="U68">
        <v>-0.62</v>
      </c>
      <c r="V68">
        <v>-9540.7000000000007</v>
      </c>
      <c r="W68" t="s">
        <v>180</v>
      </c>
      <c r="X68">
        <v>0</v>
      </c>
      <c r="Y68" s="3">
        <f t="shared" si="7"/>
        <v>-0.13749516316264754</v>
      </c>
      <c r="Z68" t="s">
        <v>215</v>
      </c>
      <c r="AA68">
        <v>30.45</v>
      </c>
      <c r="AB68">
        <v>30.45</v>
      </c>
      <c r="AC68">
        <v>29</v>
      </c>
      <c r="AD68">
        <v>29.9</v>
      </c>
      <c r="AE68" s="3">
        <f t="shared" si="8"/>
        <v>-0.61343995872565471</v>
      </c>
      <c r="AF68" t="s">
        <v>115</v>
      </c>
      <c r="AG68">
        <v>32.5</v>
      </c>
      <c r="AH68">
        <v>32.5</v>
      </c>
      <c r="AI68">
        <v>30.5</v>
      </c>
      <c r="AJ68">
        <v>31.4</v>
      </c>
      <c r="AK68" s="3">
        <f t="shared" si="9"/>
        <v>-1.4066812846640011</v>
      </c>
      <c r="AL68" t="s">
        <v>129</v>
      </c>
      <c r="AM68">
        <v>32.200000000000003</v>
      </c>
      <c r="AN68">
        <v>32.200000000000003</v>
      </c>
      <c r="AO68">
        <v>31.4</v>
      </c>
      <c r="AP68">
        <v>31.95</v>
      </c>
      <c r="AQ68" s="3">
        <f t="shared" si="10"/>
        <v>-1.6975364375080619</v>
      </c>
      <c r="AR68" t="s">
        <v>120</v>
      </c>
      <c r="AS68">
        <v>31.9</v>
      </c>
      <c r="AT68">
        <v>31.9</v>
      </c>
      <c r="AU68">
        <v>31.5</v>
      </c>
      <c r="AV68">
        <v>30.95</v>
      </c>
      <c r="AW68" s="3">
        <f t="shared" si="11"/>
        <v>-1.1687088868824975</v>
      </c>
    </row>
    <row r="69" spans="1:49">
      <c r="A69">
        <v>1</v>
      </c>
      <c r="B69" t="s">
        <v>235</v>
      </c>
      <c r="C69">
        <v>1</v>
      </c>
      <c r="D69" t="s">
        <v>57</v>
      </c>
      <c r="E69" t="s">
        <v>58</v>
      </c>
      <c r="F69" t="str">
        <f t="shared" si="6"/>
        <v>Hong Kong</v>
      </c>
      <c r="G69">
        <v>0.89</v>
      </c>
      <c r="H69" t="s">
        <v>236</v>
      </c>
      <c r="I69" t="s">
        <v>49</v>
      </c>
      <c r="J69">
        <v>3</v>
      </c>
      <c r="K69">
        <v>2.67</v>
      </c>
      <c r="L69">
        <v>15506</v>
      </c>
      <c r="M69">
        <v>5808</v>
      </c>
      <c r="N69">
        <v>5800</v>
      </c>
      <c r="O69">
        <v>24.95</v>
      </c>
      <c r="P69">
        <v>22.28</v>
      </c>
      <c r="Q69">
        <v>24.4</v>
      </c>
      <c r="R69" t="s">
        <v>221</v>
      </c>
      <c r="S69" t="s">
        <v>234</v>
      </c>
      <c r="T69">
        <v>3</v>
      </c>
      <c r="U69">
        <v>-0.21</v>
      </c>
      <c r="V69">
        <v>-3190</v>
      </c>
      <c r="W69" t="s">
        <v>180</v>
      </c>
      <c r="X69">
        <v>0</v>
      </c>
      <c r="Y69" s="3">
        <f t="shared" si="7"/>
        <v>-0.28053656649039083</v>
      </c>
      <c r="Z69" t="s">
        <v>215</v>
      </c>
      <c r="AA69">
        <v>24.5</v>
      </c>
      <c r="AB69">
        <v>24.5</v>
      </c>
      <c r="AC69">
        <v>24.2</v>
      </c>
      <c r="AD69">
        <v>24.4</v>
      </c>
      <c r="AE69" s="3">
        <f t="shared" si="8"/>
        <v>-0.20572681542628687</v>
      </c>
      <c r="AF69" t="s">
        <v>115</v>
      </c>
      <c r="AG69">
        <v>25.4</v>
      </c>
      <c r="AH69">
        <v>25.4</v>
      </c>
      <c r="AI69">
        <v>24.3</v>
      </c>
      <c r="AJ69">
        <v>25.05</v>
      </c>
      <c r="AK69" s="3">
        <f t="shared" si="9"/>
        <v>3.7404875532052635E-2</v>
      </c>
      <c r="AL69" t="s">
        <v>129</v>
      </c>
      <c r="AM69">
        <v>25.7</v>
      </c>
      <c r="AN69">
        <v>25.7</v>
      </c>
      <c r="AO69">
        <v>24.85</v>
      </c>
      <c r="AP69">
        <v>25.1</v>
      </c>
      <c r="AQ69" s="3">
        <f t="shared" si="10"/>
        <v>5.6107313298078963E-2</v>
      </c>
      <c r="AR69" t="s">
        <v>120</v>
      </c>
      <c r="AS69">
        <v>25.45</v>
      </c>
      <c r="AT69">
        <v>25.45</v>
      </c>
      <c r="AU69">
        <v>25.4</v>
      </c>
      <c r="AV69">
        <v>24.45</v>
      </c>
      <c r="AW69" s="3">
        <f t="shared" si="11"/>
        <v>-0.18702437766026053</v>
      </c>
    </row>
    <row r="70" spans="1:49">
      <c r="A70">
        <v>1</v>
      </c>
      <c r="B70" t="s">
        <v>237</v>
      </c>
      <c r="C70">
        <v>1</v>
      </c>
      <c r="D70" t="s">
        <v>57</v>
      </c>
      <c r="E70" t="s">
        <v>58</v>
      </c>
      <c r="F70" t="str">
        <f t="shared" si="6"/>
        <v>Hong Kong</v>
      </c>
      <c r="G70">
        <v>2.61</v>
      </c>
      <c r="H70" t="s">
        <v>218</v>
      </c>
      <c r="I70" t="s">
        <v>49</v>
      </c>
      <c r="J70">
        <v>2</v>
      </c>
      <c r="K70">
        <v>5.22</v>
      </c>
      <c r="L70">
        <v>15506</v>
      </c>
      <c r="M70">
        <v>2971</v>
      </c>
      <c r="N70">
        <v>3000</v>
      </c>
      <c r="O70">
        <v>49.4</v>
      </c>
      <c r="P70">
        <v>44.18</v>
      </c>
      <c r="Q70">
        <v>53.25</v>
      </c>
      <c r="R70" t="s">
        <v>221</v>
      </c>
      <c r="S70" t="s">
        <v>234</v>
      </c>
      <c r="T70">
        <v>3</v>
      </c>
      <c r="U70">
        <v>0.74</v>
      </c>
      <c r="V70">
        <v>11550</v>
      </c>
      <c r="W70" t="s">
        <v>180</v>
      </c>
      <c r="X70">
        <v>1</v>
      </c>
      <c r="Y70" s="3">
        <f t="shared" si="7"/>
        <v>0.36759963884947733</v>
      </c>
      <c r="Z70" t="s">
        <v>215</v>
      </c>
      <c r="AA70">
        <v>53.6</v>
      </c>
      <c r="AB70">
        <v>53.6</v>
      </c>
      <c r="AC70">
        <v>51.3</v>
      </c>
      <c r="AD70">
        <v>53.25</v>
      </c>
      <c r="AE70" s="3">
        <f t="shared" si="8"/>
        <v>0.74487295240552065</v>
      </c>
      <c r="AF70" t="s">
        <v>115</v>
      </c>
      <c r="AG70">
        <v>54.9</v>
      </c>
      <c r="AH70">
        <v>54.9</v>
      </c>
      <c r="AI70">
        <v>53.4</v>
      </c>
      <c r="AJ70">
        <v>54.7</v>
      </c>
      <c r="AK70" s="3">
        <f t="shared" si="9"/>
        <v>1.025409518895912</v>
      </c>
      <c r="AL70" t="s">
        <v>129</v>
      </c>
      <c r="AM70">
        <v>57.6</v>
      </c>
      <c r="AN70">
        <v>57.6</v>
      </c>
      <c r="AO70">
        <v>55.5</v>
      </c>
      <c r="AP70">
        <v>55</v>
      </c>
      <c r="AQ70" s="3">
        <f t="shared" si="10"/>
        <v>1.0834515671353027</v>
      </c>
      <c r="AR70" t="s">
        <v>120</v>
      </c>
      <c r="AS70">
        <v>54.65</v>
      </c>
      <c r="AT70">
        <v>54.65</v>
      </c>
      <c r="AU70">
        <v>54.65</v>
      </c>
      <c r="AV70">
        <v>52.1</v>
      </c>
      <c r="AW70" s="3">
        <f t="shared" si="11"/>
        <v>0.52237843415452134</v>
      </c>
    </row>
    <row r="71" spans="1:49">
      <c r="A71">
        <v>1</v>
      </c>
      <c r="B71" t="s">
        <v>238</v>
      </c>
      <c r="C71">
        <v>1</v>
      </c>
      <c r="D71" t="s">
        <v>57</v>
      </c>
      <c r="E71" t="s">
        <v>58</v>
      </c>
      <c r="F71" t="str">
        <f t="shared" si="6"/>
        <v>Hong Kong</v>
      </c>
      <c r="G71">
        <v>1.6850000000000001</v>
      </c>
      <c r="H71" t="s">
        <v>239</v>
      </c>
      <c r="I71" t="s">
        <v>105</v>
      </c>
      <c r="J71">
        <v>2</v>
      </c>
      <c r="K71">
        <v>3.37</v>
      </c>
      <c r="L71">
        <v>15509</v>
      </c>
      <c r="M71">
        <v>4602</v>
      </c>
      <c r="N71">
        <v>5000</v>
      </c>
      <c r="O71">
        <v>27.2</v>
      </c>
      <c r="P71">
        <v>30.57</v>
      </c>
      <c r="Q71">
        <v>30.65</v>
      </c>
      <c r="R71" t="s">
        <v>234</v>
      </c>
      <c r="S71" t="s">
        <v>234</v>
      </c>
      <c r="T71">
        <v>0</v>
      </c>
      <c r="U71">
        <v>-1.1100000000000001</v>
      </c>
      <c r="V71">
        <v>-17250</v>
      </c>
      <c r="W71" t="s">
        <v>180</v>
      </c>
      <c r="X71">
        <v>0</v>
      </c>
      <c r="Y71" s="3">
        <f t="shared" si="7"/>
        <v>-1.7086852795151204</v>
      </c>
      <c r="Z71" t="s">
        <v>115</v>
      </c>
      <c r="AA71">
        <v>33.5</v>
      </c>
      <c r="AB71">
        <v>33.5</v>
      </c>
      <c r="AC71">
        <v>32.5</v>
      </c>
      <c r="AD71">
        <v>31.3</v>
      </c>
      <c r="AE71" s="3">
        <f t="shared" si="8"/>
        <v>-1.3218131407569802</v>
      </c>
      <c r="AF71" t="s">
        <v>129</v>
      </c>
      <c r="AG71">
        <v>33</v>
      </c>
      <c r="AH71">
        <v>33</v>
      </c>
      <c r="AI71">
        <v>31.6</v>
      </c>
      <c r="AJ71">
        <v>32.35</v>
      </c>
      <c r="AK71" s="3">
        <f t="shared" si="9"/>
        <v>-1.6603262621703534</v>
      </c>
      <c r="AL71" t="s">
        <v>120</v>
      </c>
      <c r="AM71">
        <v>34</v>
      </c>
      <c r="AN71">
        <v>34</v>
      </c>
      <c r="AO71">
        <v>32.9</v>
      </c>
      <c r="AP71">
        <v>32.799999999999997</v>
      </c>
      <c r="AQ71" s="3">
        <f t="shared" si="10"/>
        <v>-1.8054033142046546</v>
      </c>
      <c r="AR71" t="s">
        <v>121</v>
      </c>
      <c r="AS71">
        <v>34.450000000000003</v>
      </c>
      <c r="AT71">
        <v>34.450000000000003</v>
      </c>
      <c r="AU71">
        <v>32.5</v>
      </c>
      <c r="AV71">
        <v>33.450000000000003</v>
      </c>
      <c r="AW71" s="3">
        <f t="shared" si="11"/>
        <v>-2.0149590560319828</v>
      </c>
    </row>
    <row r="72" spans="1:49">
      <c r="A72">
        <v>1</v>
      </c>
      <c r="B72" t="s">
        <v>240</v>
      </c>
      <c r="C72">
        <v>1</v>
      </c>
      <c r="D72" t="s">
        <v>57</v>
      </c>
      <c r="E72" t="s">
        <v>58</v>
      </c>
      <c r="F72" t="str">
        <f t="shared" si="6"/>
        <v>Hong Kong</v>
      </c>
      <c r="G72">
        <v>1.04</v>
      </c>
      <c r="H72" t="s">
        <v>207</v>
      </c>
      <c r="I72" t="s">
        <v>49</v>
      </c>
      <c r="J72">
        <v>3</v>
      </c>
      <c r="K72">
        <v>3.12</v>
      </c>
      <c r="L72">
        <v>15506</v>
      </c>
      <c r="M72">
        <v>4970</v>
      </c>
      <c r="N72">
        <v>5000</v>
      </c>
      <c r="O72">
        <v>24.75</v>
      </c>
      <c r="P72">
        <v>21.63</v>
      </c>
      <c r="Q72">
        <v>24.5</v>
      </c>
      <c r="R72" t="s">
        <v>186</v>
      </c>
      <c r="S72" t="s">
        <v>234</v>
      </c>
      <c r="T72">
        <v>11</v>
      </c>
      <c r="U72">
        <v>-0.08</v>
      </c>
      <c r="V72">
        <v>-1250</v>
      </c>
      <c r="W72" t="s">
        <v>180</v>
      </c>
      <c r="X72">
        <v>0</v>
      </c>
      <c r="Y72" s="3">
        <f t="shared" si="7"/>
        <v>-0.24184186766413002</v>
      </c>
      <c r="Z72" t="s">
        <v>53</v>
      </c>
      <c r="AA72">
        <v>24.4</v>
      </c>
      <c r="AB72">
        <v>24.4</v>
      </c>
      <c r="AC72">
        <v>24</v>
      </c>
      <c r="AD72">
        <v>24.15</v>
      </c>
      <c r="AE72" s="3">
        <f t="shared" si="8"/>
        <v>-0.19347349413130449</v>
      </c>
      <c r="AF72" t="s">
        <v>54</v>
      </c>
      <c r="AG72">
        <v>24.5</v>
      </c>
      <c r="AH72">
        <v>24.5</v>
      </c>
      <c r="AI72">
        <v>24.1</v>
      </c>
      <c r="AJ72">
        <v>23.5</v>
      </c>
      <c r="AK72" s="3">
        <f t="shared" si="9"/>
        <v>-0.40306977944021671</v>
      </c>
      <c r="AL72" t="s">
        <v>55</v>
      </c>
      <c r="AM72">
        <v>24.05</v>
      </c>
      <c r="AN72">
        <v>24.05</v>
      </c>
      <c r="AO72">
        <v>23.5</v>
      </c>
      <c r="AP72">
        <v>23.75</v>
      </c>
      <c r="AQ72" s="3">
        <f t="shared" si="10"/>
        <v>-0.32245582355217334</v>
      </c>
      <c r="AR72" t="s">
        <v>56</v>
      </c>
      <c r="AS72">
        <v>24.8</v>
      </c>
      <c r="AT72">
        <v>24.8</v>
      </c>
      <c r="AU72">
        <v>23.8</v>
      </c>
      <c r="AV72">
        <v>24.7</v>
      </c>
      <c r="AW72" s="3">
        <f t="shared" si="11"/>
        <v>-1.6122791177608897E-2</v>
      </c>
    </row>
    <row r="73" spans="1:49">
      <c r="A73">
        <v>1</v>
      </c>
      <c r="B73" t="s">
        <v>204</v>
      </c>
      <c r="C73">
        <v>1</v>
      </c>
      <c r="D73" t="s">
        <v>57</v>
      </c>
      <c r="E73" t="s">
        <v>58</v>
      </c>
      <c r="F73" t="str">
        <f t="shared" si="6"/>
        <v>Hong Kong</v>
      </c>
      <c r="G73">
        <v>2.82</v>
      </c>
      <c r="H73" t="s">
        <v>188</v>
      </c>
      <c r="I73" t="s">
        <v>105</v>
      </c>
      <c r="J73">
        <v>2</v>
      </c>
      <c r="K73">
        <v>5.64</v>
      </c>
      <c r="L73">
        <v>15510</v>
      </c>
      <c r="M73">
        <v>2750</v>
      </c>
      <c r="N73">
        <v>3600</v>
      </c>
      <c r="O73">
        <v>51.3</v>
      </c>
      <c r="P73">
        <v>56.94</v>
      </c>
      <c r="Q73">
        <v>48.85</v>
      </c>
      <c r="R73" t="s">
        <v>196</v>
      </c>
      <c r="S73" t="s">
        <v>234</v>
      </c>
      <c r="T73">
        <v>7</v>
      </c>
      <c r="U73">
        <v>0.56999999999999995</v>
      </c>
      <c r="V73">
        <v>8820</v>
      </c>
      <c r="W73" t="s">
        <v>180</v>
      </c>
      <c r="X73">
        <v>1</v>
      </c>
      <c r="Y73" s="3">
        <f t="shared" si="7"/>
        <v>-0.20889748549323151</v>
      </c>
      <c r="Z73" t="s">
        <v>55</v>
      </c>
      <c r="AA73">
        <v>52.2</v>
      </c>
      <c r="AB73">
        <v>52.2</v>
      </c>
      <c r="AC73">
        <v>52.2</v>
      </c>
      <c r="AD73">
        <v>50</v>
      </c>
      <c r="AE73" s="3">
        <f t="shared" si="8"/>
        <v>0.3017408123791096</v>
      </c>
      <c r="AF73" t="s">
        <v>56</v>
      </c>
      <c r="AG73">
        <v>53.6</v>
      </c>
      <c r="AH73">
        <v>53.6</v>
      </c>
      <c r="AI73">
        <v>49.6</v>
      </c>
      <c r="AJ73">
        <v>50.4</v>
      </c>
      <c r="AK73" s="3">
        <f t="shared" si="9"/>
        <v>0.20889748549322984</v>
      </c>
      <c r="AL73" t="s">
        <v>113</v>
      </c>
      <c r="AM73">
        <v>50.95</v>
      </c>
      <c r="AN73">
        <v>50.95</v>
      </c>
      <c r="AO73">
        <v>50.65</v>
      </c>
      <c r="AP73">
        <v>48.8</v>
      </c>
      <c r="AQ73" s="3">
        <f t="shared" si="10"/>
        <v>0.58027079303675044</v>
      </c>
      <c r="AR73" t="s">
        <v>114</v>
      </c>
      <c r="AS73">
        <v>48.5</v>
      </c>
      <c r="AT73">
        <v>48.5</v>
      </c>
      <c r="AU73">
        <v>47.3</v>
      </c>
      <c r="AV73">
        <v>48.05</v>
      </c>
      <c r="AW73" s="3">
        <f t="shared" si="11"/>
        <v>0.75435203094777559</v>
      </c>
    </row>
    <row r="74" spans="1:49">
      <c r="A74">
        <v>1</v>
      </c>
      <c r="B74" t="s">
        <v>241</v>
      </c>
      <c r="C74">
        <v>1</v>
      </c>
      <c r="D74" t="s">
        <v>57</v>
      </c>
      <c r="E74" t="s">
        <v>58</v>
      </c>
      <c r="F74" t="str">
        <f t="shared" si="6"/>
        <v>Hong Kong</v>
      </c>
      <c r="G74">
        <v>12.6</v>
      </c>
      <c r="H74" t="s">
        <v>48</v>
      </c>
      <c r="I74" t="s">
        <v>49</v>
      </c>
      <c r="J74">
        <v>1.5</v>
      </c>
      <c r="K74">
        <v>18.899999999999999</v>
      </c>
      <c r="L74">
        <v>15507</v>
      </c>
      <c r="M74">
        <v>821</v>
      </c>
      <c r="N74">
        <v>800</v>
      </c>
      <c r="O74">
        <v>302.8</v>
      </c>
      <c r="P74">
        <v>283.89999999999998</v>
      </c>
      <c r="Q74">
        <v>325</v>
      </c>
      <c r="R74" t="s">
        <v>228</v>
      </c>
      <c r="S74" t="s">
        <v>234</v>
      </c>
      <c r="T74">
        <v>4</v>
      </c>
      <c r="U74">
        <v>1.1499999999999999</v>
      </c>
      <c r="V74">
        <v>17760</v>
      </c>
      <c r="W74" t="s">
        <v>180</v>
      </c>
      <c r="X74">
        <v>1</v>
      </c>
      <c r="Y74" s="3">
        <f t="shared" si="7"/>
        <v>0.61907525633584837</v>
      </c>
      <c r="Z74" t="s">
        <v>114</v>
      </c>
      <c r="AA74">
        <v>315</v>
      </c>
      <c r="AB74">
        <v>315</v>
      </c>
      <c r="AC74">
        <v>314.8</v>
      </c>
      <c r="AD74">
        <v>307.60000000000002</v>
      </c>
      <c r="AE74" s="3">
        <f t="shared" si="8"/>
        <v>0.24763010253433992</v>
      </c>
      <c r="AF74" t="s">
        <v>215</v>
      </c>
      <c r="AG74">
        <v>327</v>
      </c>
      <c r="AH74">
        <v>327</v>
      </c>
      <c r="AI74">
        <v>307.60000000000002</v>
      </c>
      <c r="AJ74">
        <v>325</v>
      </c>
      <c r="AK74" s="3">
        <f t="shared" si="9"/>
        <v>1.1452892242213188</v>
      </c>
      <c r="AL74" t="s">
        <v>115</v>
      </c>
      <c r="AM74">
        <v>348</v>
      </c>
      <c r="AN74">
        <v>348</v>
      </c>
      <c r="AO74">
        <v>334</v>
      </c>
      <c r="AP74">
        <v>341</v>
      </c>
      <c r="AQ74" s="3">
        <f t="shared" si="10"/>
        <v>1.9707228993357833</v>
      </c>
      <c r="AR74" t="s">
        <v>129</v>
      </c>
      <c r="AS74">
        <v>374.6</v>
      </c>
      <c r="AT74">
        <v>374.6</v>
      </c>
      <c r="AU74">
        <v>346</v>
      </c>
      <c r="AV74">
        <v>372</v>
      </c>
      <c r="AW74" s="3">
        <f t="shared" si="11"/>
        <v>3.5700006448700581</v>
      </c>
    </row>
    <row r="75" spans="1:49">
      <c r="A75">
        <v>1</v>
      </c>
      <c r="B75" t="s">
        <v>242</v>
      </c>
      <c r="C75">
        <v>1</v>
      </c>
      <c r="D75" t="s">
        <v>57</v>
      </c>
      <c r="E75" t="s">
        <v>58</v>
      </c>
      <c r="F75" t="str">
        <f t="shared" si="6"/>
        <v>Hong Kong</v>
      </c>
      <c r="G75">
        <v>9.1999999999999998E-2</v>
      </c>
      <c r="H75" t="s">
        <v>243</v>
      </c>
      <c r="I75" t="s">
        <v>49</v>
      </c>
      <c r="J75">
        <v>2</v>
      </c>
      <c r="K75">
        <v>0.18</v>
      </c>
      <c r="L75">
        <v>15506</v>
      </c>
      <c r="M75">
        <v>84273</v>
      </c>
      <c r="N75">
        <v>84000</v>
      </c>
      <c r="O75">
        <v>3.59</v>
      </c>
      <c r="P75">
        <v>3.41</v>
      </c>
      <c r="Q75">
        <v>3.96</v>
      </c>
      <c r="R75" t="s">
        <v>183</v>
      </c>
      <c r="S75" t="s">
        <v>234</v>
      </c>
      <c r="T75">
        <v>12</v>
      </c>
      <c r="U75">
        <v>2</v>
      </c>
      <c r="V75">
        <v>31080</v>
      </c>
      <c r="W75" t="s">
        <v>180</v>
      </c>
      <c r="X75">
        <v>1</v>
      </c>
      <c r="Y75" s="3">
        <f t="shared" si="7"/>
        <v>0.27086289178382711</v>
      </c>
      <c r="Z75" t="s">
        <v>76</v>
      </c>
      <c r="AA75">
        <v>3.74</v>
      </c>
      <c r="AB75">
        <v>3.74</v>
      </c>
      <c r="AC75">
        <v>3.64</v>
      </c>
      <c r="AD75">
        <v>3.72</v>
      </c>
      <c r="AE75" s="3">
        <f t="shared" si="8"/>
        <v>0.70424351863794843</v>
      </c>
      <c r="AF75" t="s">
        <v>53</v>
      </c>
      <c r="AG75">
        <v>3.82</v>
      </c>
      <c r="AH75">
        <v>3.82</v>
      </c>
      <c r="AI75">
        <v>3.79</v>
      </c>
      <c r="AJ75">
        <v>3.76</v>
      </c>
      <c r="AK75" s="3">
        <f t="shared" si="9"/>
        <v>0.92093383206500679</v>
      </c>
      <c r="AL75" t="s">
        <v>54</v>
      </c>
      <c r="AM75">
        <v>3.78</v>
      </c>
      <c r="AN75">
        <v>3.78</v>
      </c>
      <c r="AO75">
        <v>3.74</v>
      </c>
      <c r="AP75">
        <v>3.73</v>
      </c>
      <c r="AQ75" s="3">
        <f t="shared" si="10"/>
        <v>0.75841609699471246</v>
      </c>
      <c r="AR75" t="s">
        <v>55</v>
      </c>
      <c r="AS75">
        <v>3.78</v>
      </c>
      <c r="AT75">
        <v>3.78</v>
      </c>
      <c r="AU75">
        <v>3.73</v>
      </c>
      <c r="AV75">
        <v>3.78</v>
      </c>
      <c r="AW75" s="3">
        <f t="shared" si="11"/>
        <v>1.0292789887785372</v>
      </c>
    </row>
    <row r="76" spans="1:49">
      <c r="A76">
        <v>1</v>
      </c>
      <c r="B76" t="s">
        <v>244</v>
      </c>
      <c r="C76">
        <v>1</v>
      </c>
      <c r="D76" t="s">
        <v>57</v>
      </c>
      <c r="E76" t="s">
        <v>58</v>
      </c>
      <c r="F76" t="str">
        <f t="shared" si="6"/>
        <v>Hong Kong</v>
      </c>
      <c r="G76">
        <v>12</v>
      </c>
      <c r="H76" t="s">
        <v>207</v>
      </c>
      <c r="I76" t="s">
        <v>49</v>
      </c>
      <c r="J76">
        <v>3</v>
      </c>
      <c r="K76">
        <v>36</v>
      </c>
      <c r="L76">
        <v>15506</v>
      </c>
      <c r="M76">
        <v>431</v>
      </c>
      <c r="N76">
        <v>400</v>
      </c>
      <c r="O76">
        <v>456</v>
      </c>
      <c r="P76">
        <v>420</v>
      </c>
      <c r="Q76">
        <v>482</v>
      </c>
      <c r="R76" t="s">
        <v>183</v>
      </c>
      <c r="S76" t="s">
        <v>234</v>
      </c>
      <c r="T76">
        <v>12</v>
      </c>
      <c r="U76">
        <v>0.67</v>
      </c>
      <c r="V76">
        <v>10400</v>
      </c>
      <c r="W76" t="s">
        <v>180</v>
      </c>
      <c r="X76">
        <v>1</v>
      </c>
      <c r="Y76" s="3">
        <f t="shared" si="7"/>
        <v>-6.1911518122016694E-2</v>
      </c>
      <c r="Z76" t="s">
        <v>76</v>
      </c>
      <c r="AA76">
        <v>459.8</v>
      </c>
      <c r="AB76">
        <v>459.8</v>
      </c>
      <c r="AC76">
        <v>453.6</v>
      </c>
      <c r="AD76">
        <v>443</v>
      </c>
      <c r="AE76" s="3">
        <f t="shared" si="8"/>
        <v>-0.33535405649426031</v>
      </c>
      <c r="AF76" t="s">
        <v>53</v>
      </c>
      <c r="AG76">
        <v>464.4</v>
      </c>
      <c r="AH76">
        <v>464.4</v>
      </c>
      <c r="AI76">
        <v>449.6</v>
      </c>
      <c r="AJ76">
        <v>452</v>
      </c>
      <c r="AK76" s="3">
        <f t="shared" si="9"/>
        <v>-0.10318586353669547</v>
      </c>
      <c r="AL76" t="s">
        <v>54</v>
      </c>
      <c r="AM76">
        <v>458</v>
      </c>
      <c r="AN76">
        <v>458</v>
      </c>
      <c r="AO76">
        <v>457</v>
      </c>
      <c r="AP76">
        <v>450.2</v>
      </c>
      <c r="AQ76" s="3">
        <f t="shared" si="10"/>
        <v>-0.14961950212820874</v>
      </c>
      <c r="AR76" t="s">
        <v>55</v>
      </c>
      <c r="AS76">
        <v>454.6</v>
      </c>
      <c r="AT76">
        <v>454.6</v>
      </c>
      <c r="AU76">
        <v>450.2</v>
      </c>
      <c r="AV76">
        <v>450.2</v>
      </c>
      <c r="AW76" s="3">
        <f t="shared" si="11"/>
        <v>-0.14961950212820874</v>
      </c>
    </row>
    <row r="77" spans="1:49">
      <c r="A77">
        <v>1</v>
      </c>
      <c r="B77" t="s">
        <v>244</v>
      </c>
      <c r="C77">
        <v>1</v>
      </c>
      <c r="D77" t="s">
        <v>57</v>
      </c>
      <c r="E77" t="s">
        <v>58</v>
      </c>
      <c r="F77" t="str">
        <f t="shared" si="6"/>
        <v>Hong Kong</v>
      </c>
      <c r="G77">
        <v>12.28</v>
      </c>
      <c r="H77" t="s">
        <v>48</v>
      </c>
      <c r="I77" t="s">
        <v>49</v>
      </c>
      <c r="J77">
        <v>3</v>
      </c>
      <c r="K77">
        <v>36.840000000000003</v>
      </c>
      <c r="L77">
        <v>23261</v>
      </c>
      <c r="M77">
        <v>631</v>
      </c>
      <c r="N77">
        <v>600</v>
      </c>
      <c r="O77">
        <v>449.6</v>
      </c>
      <c r="P77">
        <v>412.76</v>
      </c>
      <c r="Q77">
        <v>482</v>
      </c>
      <c r="R77" t="s">
        <v>184</v>
      </c>
      <c r="S77" t="s">
        <v>234</v>
      </c>
      <c r="T77">
        <v>10</v>
      </c>
      <c r="U77">
        <v>0.84</v>
      </c>
      <c r="V77">
        <v>19440</v>
      </c>
      <c r="W77" t="s">
        <v>180</v>
      </c>
      <c r="X77">
        <v>1</v>
      </c>
      <c r="Y77" s="3">
        <f t="shared" si="7"/>
        <v>0.19087743433214335</v>
      </c>
      <c r="Z77" t="s">
        <v>54</v>
      </c>
      <c r="AA77">
        <v>458</v>
      </c>
      <c r="AB77">
        <v>458</v>
      </c>
      <c r="AC77">
        <v>457</v>
      </c>
      <c r="AD77">
        <v>450.2</v>
      </c>
      <c r="AE77" s="3">
        <f t="shared" si="8"/>
        <v>1.5476548729632411E-2</v>
      </c>
      <c r="AF77" t="s">
        <v>55</v>
      </c>
      <c r="AG77">
        <v>454.6</v>
      </c>
      <c r="AH77">
        <v>454.6</v>
      </c>
      <c r="AI77">
        <v>450.2</v>
      </c>
      <c r="AJ77">
        <v>450.2</v>
      </c>
      <c r="AK77" s="3">
        <f t="shared" si="9"/>
        <v>1.5476548729632411E-2</v>
      </c>
      <c r="AL77" t="s">
        <v>56</v>
      </c>
      <c r="AM77">
        <v>456.8</v>
      </c>
      <c r="AN77">
        <v>456.8</v>
      </c>
      <c r="AO77">
        <v>450.4</v>
      </c>
      <c r="AP77">
        <v>453.4</v>
      </c>
      <c r="AQ77" s="3">
        <f t="shared" si="10"/>
        <v>9.801814195434301E-2</v>
      </c>
      <c r="AR77" t="s">
        <v>113</v>
      </c>
      <c r="AS77">
        <v>459.6</v>
      </c>
      <c r="AT77">
        <v>459.6</v>
      </c>
      <c r="AU77">
        <v>454</v>
      </c>
      <c r="AV77">
        <v>458</v>
      </c>
      <c r="AW77" s="3">
        <f t="shared" si="11"/>
        <v>0.21667168221486549</v>
      </c>
    </row>
    <row r="78" spans="1:49">
      <c r="A78">
        <v>1</v>
      </c>
      <c r="B78" t="s">
        <v>245</v>
      </c>
      <c r="C78">
        <v>1</v>
      </c>
      <c r="D78" t="s">
        <v>57</v>
      </c>
      <c r="E78" t="s">
        <v>58</v>
      </c>
      <c r="F78" t="str">
        <f t="shared" si="6"/>
        <v>Hong Kong</v>
      </c>
      <c r="G78">
        <v>2.375</v>
      </c>
      <c r="H78" t="s">
        <v>178</v>
      </c>
      <c r="I78" t="s">
        <v>49</v>
      </c>
      <c r="J78">
        <v>2</v>
      </c>
      <c r="K78">
        <v>4.75</v>
      </c>
      <c r="L78">
        <v>15506</v>
      </c>
      <c r="M78">
        <v>3264</v>
      </c>
      <c r="N78">
        <v>2000</v>
      </c>
      <c r="O78">
        <v>60.2</v>
      </c>
      <c r="P78">
        <v>55.45</v>
      </c>
      <c r="Q78">
        <v>60.1</v>
      </c>
      <c r="R78" t="s">
        <v>228</v>
      </c>
      <c r="S78" t="s">
        <v>234</v>
      </c>
      <c r="T78">
        <v>4</v>
      </c>
      <c r="U78">
        <v>-0.01</v>
      </c>
      <c r="V78">
        <v>-200</v>
      </c>
      <c r="W78" t="s">
        <v>180</v>
      </c>
      <c r="X78">
        <v>0</v>
      </c>
      <c r="Y78" s="3">
        <f t="shared" si="7"/>
        <v>-0.15477879530504357</v>
      </c>
      <c r="Z78" t="s">
        <v>114</v>
      </c>
      <c r="AA78">
        <v>62.05</v>
      </c>
      <c r="AB78">
        <v>62.05</v>
      </c>
      <c r="AC78">
        <v>59</v>
      </c>
      <c r="AD78">
        <v>60.9</v>
      </c>
      <c r="AE78" s="3">
        <f t="shared" si="8"/>
        <v>9.0287630594607982E-2</v>
      </c>
      <c r="AF78" t="s">
        <v>215</v>
      </c>
      <c r="AG78">
        <v>60.9</v>
      </c>
      <c r="AH78">
        <v>60.9</v>
      </c>
      <c r="AI78">
        <v>60.9</v>
      </c>
      <c r="AJ78">
        <v>60.1</v>
      </c>
      <c r="AK78" s="3">
        <f t="shared" si="9"/>
        <v>-1.2898232942087117E-2</v>
      </c>
      <c r="AL78" t="s">
        <v>115</v>
      </c>
      <c r="AM78">
        <v>61.65</v>
      </c>
      <c r="AN78">
        <v>61.65</v>
      </c>
      <c r="AO78">
        <v>61.65</v>
      </c>
      <c r="AP78">
        <v>60.8</v>
      </c>
      <c r="AQ78" s="3">
        <f t="shared" si="10"/>
        <v>7.7389397652520869E-2</v>
      </c>
      <c r="AR78" t="s">
        <v>129</v>
      </c>
      <c r="AS78">
        <v>62.1</v>
      </c>
      <c r="AT78">
        <v>62.1</v>
      </c>
      <c r="AU78">
        <v>62</v>
      </c>
      <c r="AV78">
        <v>61.1</v>
      </c>
      <c r="AW78" s="3">
        <f t="shared" si="11"/>
        <v>0.11608409647878223</v>
      </c>
    </row>
    <row r="79" spans="1:49">
      <c r="A79">
        <v>1</v>
      </c>
      <c r="B79" t="s">
        <v>246</v>
      </c>
      <c r="C79">
        <v>1</v>
      </c>
      <c r="D79" t="s">
        <v>57</v>
      </c>
      <c r="E79" t="s">
        <v>58</v>
      </c>
      <c r="F79" t="str">
        <f t="shared" si="6"/>
        <v>Hong Kong</v>
      </c>
      <c r="G79">
        <v>0.14199999999999999</v>
      </c>
      <c r="H79" t="s">
        <v>247</v>
      </c>
      <c r="I79" t="s">
        <v>49</v>
      </c>
      <c r="J79">
        <v>3</v>
      </c>
      <c r="K79">
        <v>0.43</v>
      </c>
      <c r="L79">
        <v>15506</v>
      </c>
      <c r="M79">
        <v>36400</v>
      </c>
      <c r="N79">
        <v>36000</v>
      </c>
      <c r="O79">
        <v>3.93</v>
      </c>
      <c r="P79">
        <v>3.5</v>
      </c>
      <c r="Q79">
        <v>3.83</v>
      </c>
      <c r="R79" t="s">
        <v>221</v>
      </c>
      <c r="S79" t="s">
        <v>234</v>
      </c>
      <c r="T79">
        <v>3</v>
      </c>
      <c r="U79">
        <v>-0.23</v>
      </c>
      <c r="V79">
        <v>-3600</v>
      </c>
      <c r="W79" t="s">
        <v>180</v>
      </c>
      <c r="X79">
        <v>0</v>
      </c>
      <c r="Y79" s="3">
        <f t="shared" si="7"/>
        <v>-0.18573455436605202</v>
      </c>
      <c r="Z79" t="s">
        <v>215</v>
      </c>
      <c r="AA79">
        <v>3.87</v>
      </c>
      <c r="AB79">
        <v>3.87</v>
      </c>
      <c r="AC79">
        <v>3.85</v>
      </c>
      <c r="AD79">
        <v>3.83</v>
      </c>
      <c r="AE79" s="3">
        <f t="shared" si="8"/>
        <v>-0.23216819295756502</v>
      </c>
      <c r="AF79" t="s">
        <v>115</v>
      </c>
      <c r="AG79">
        <v>3.89</v>
      </c>
      <c r="AH79">
        <v>3.89</v>
      </c>
      <c r="AI79">
        <v>3.86</v>
      </c>
      <c r="AJ79">
        <v>3.87</v>
      </c>
      <c r="AK79" s="3">
        <f t="shared" si="9"/>
        <v>-0.13930091577453901</v>
      </c>
      <c r="AL79" t="s">
        <v>129</v>
      </c>
      <c r="AM79">
        <v>3.85</v>
      </c>
      <c r="AN79">
        <v>3.85</v>
      </c>
      <c r="AO79">
        <v>3.85</v>
      </c>
      <c r="AP79">
        <v>3.82</v>
      </c>
      <c r="AQ79" s="3">
        <f t="shared" si="10"/>
        <v>-0.25538501225332205</v>
      </c>
      <c r="AR79" t="s">
        <v>120</v>
      </c>
      <c r="AS79">
        <v>3.87</v>
      </c>
      <c r="AT79">
        <v>3.87</v>
      </c>
      <c r="AU79">
        <v>3.82</v>
      </c>
      <c r="AV79">
        <v>3.86</v>
      </c>
      <c r="AW79" s="3">
        <f t="shared" si="11"/>
        <v>-0.16251773507029602</v>
      </c>
    </row>
    <row r="80" spans="1:49">
      <c r="A80">
        <v>1</v>
      </c>
      <c r="B80" t="s">
        <v>230</v>
      </c>
      <c r="C80">
        <v>1</v>
      </c>
      <c r="D80" t="s">
        <v>57</v>
      </c>
      <c r="E80" t="s">
        <v>58</v>
      </c>
      <c r="F80" t="str">
        <f t="shared" si="6"/>
        <v>Hong Kong</v>
      </c>
      <c r="G80">
        <v>3.54</v>
      </c>
      <c r="H80" t="s">
        <v>243</v>
      </c>
      <c r="I80" t="s">
        <v>49</v>
      </c>
      <c r="J80">
        <v>2</v>
      </c>
      <c r="K80">
        <v>7.08</v>
      </c>
      <c r="L80">
        <v>15506</v>
      </c>
      <c r="M80">
        <v>2190</v>
      </c>
      <c r="N80">
        <v>2200</v>
      </c>
      <c r="O80">
        <v>103.3</v>
      </c>
      <c r="P80">
        <v>96.22</v>
      </c>
      <c r="Q80">
        <v>119.4</v>
      </c>
      <c r="R80" t="s">
        <v>221</v>
      </c>
      <c r="S80" t="s">
        <v>234</v>
      </c>
      <c r="T80">
        <v>3</v>
      </c>
      <c r="U80">
        <v>2.2799999999999998</v>
      </c>
      <c r="V80">
        <v>35420</v>
      </c>
      <c r="W80" t="s">
        <v>180</v>
      </c>
      <c r="X80">
        <v>1</v>
      </c>
      <c r="Y80" s="3">
        <f t="shared" si="7"/>
        <v>1.0924803301947639</v>
      </c>
      <c r="Z80" t="s">
        <v>215</v>
      </c>
      <c r="AA80">
        <v>120</v>
      </c>
      <c r="AB80">
        <v>120</v>
      </c>
      <c r="AC80">
        <v>111</v>
      </c>
      <c r="AD80">
        <v>119.4</v>
      </c>
      <c r="AE80" s="3">
        <f t="shared" si="8"/>
        <v>2.2842770540435975</v>
      </c>
      <c r="AF80" t="s">
        <v>115</v>
      </c>
      <c r="AG80">
        <v>128</v>
      </c>
      <c r="AH80">
        <v>128</v>
      </c>
      <c r="AI80">
        <v>120.5</v>
      </c>
      <c r="AJ80">
        <v>117</v>
      </c>
      <c r="AK80" s="3">
        <f t="shared" si="9"/>
        <v>1.9437637043725013</v>
      </c>
      <c r="AL80" t="s">
        <v>129</v>
      </c>
      <c r="AM80">
        <v>126.6</v>
      </c>
      <c r="AN80">
        <v>126.6</v>
      </c>
      <c r="AO80">
        <v>119.9</v>
      </c>
      <c r="AP80">
        <v>125</v>
      </c>
      <c r="AQ80" s="3">
        <f t="shared" si="10"/>
        <v>3.0788082032761515</v>
      </c>
      <c r="AR80" t="s">
        <v>120</v>
      </c>
      <c r="AS80">
        <v>133.80000000000001</v>
      </c>
      <c r="AT80">
        <v>133.80000000000001</v>
      </c>
      <c r="AU80">
        <v>124</v>
      </c>
      <c r="AV80">
        <v>131.19999999999999</v>
      </c>
      <c r="AW80" s="3">
        <f t="shared" si="11"/>
        <v>3.9584676899264788</v>
      </c>
    </row>
    <row r="81" spans="1:49">
      <c r="A81">
        <v>1</v>
      </c>
      <c r="B81" t="s">
        <v>248</v>
      </c>
      <c r="C81">
        <v>1</v>
      </c>
      <c r="D81" t="s">
        <v>57</v>
      </c>
      <c r="E81" t="s">
        <v>58</v>
      </c>
      <c r="F81" t="str">
        <f t="shared" si="6"/>
        <v>Hong Kong</v>
      </c>
      <c r="G81">
        <v>0.255</v>
      </c>
      <c r="H81" t="s">
        <v>188</v>
      </c>
      <c r="I81" t="s">
        <v>105</v>
      </c>
      <c r="J81">
        <v>2</v>
      </c>
      <c r="K81">
        <v>0.51</v>
      </c>
      <c r="L81">
        <v>15510</v>
      </c>
      <c r="M81">
        <v>30412</v>
      </c>
      <c r="N81">
        <v>30000</v>
      </c>
      <c r="O81">
        <v>6</v>
      </c>
      <c r="P81">
        <v>6.51</v>
      </c>
      <c r="Q81">
        <v>5.83</v>
      </c>
      <c r="R81" t="s">
        <v>214</v>
      </c>
      <c r="S81" t="s">
        <v>234</v>
      </c>
      <c r="T81">
        <v>6</v>
      </c>
      <c r="U81">
        <v>0.33</v>
      </c>
      <c r="V81">
        <v>5100</v>
      </c>
      <c r="W81" t="s">
        <v>180</v>
      </c>
      <c r="X81">
        <v>1</v>
      </c>
      <c r="Y81" s="3">
        <f t="shared" si="7"/>
        <v>9.6711798839458074E-2</v>
      </c>
      <c r="Z81" t="s">
        <v>56</v>
      </c>
      <c r="AA81">
        <v>5.99</v>
      </c>
      <c r="AB81">
        <v>5.99</v>
      </c>
      <c r="AC81">
        <v>5.95</v>
      </c>
      <c r="AD81">
        <v>5.9</v>
      </c>
      <c r="AE81" s="3">
        <f t="shared" si="8"/>
        <v>0.19342359767891615</v>
      </c>
      <c r="AF81" t="s">
        <v>113</v>
      </c>
      <c r="AG81">
        <v>6.08</v>
      </c>
      <c r="AH81">
        <v>6.08</v>
      </c>
      <c r="AI81">
        <v>5.85</v>
      </c>
      <c r="AJ81">
        <v>6.01</v>
      </c>
      <c r="AK81" s="3">
        <f t="shared" si="9"/>
        <v>-1.9342359767891271E-2</v>
      </c>
      <c r="AL81" t="s">
        <v>114</v>
      </c>
      <c r="AM81">
        <v>6.01</v>
      </c>
      <c r="AN81">
        <v>6.01</v>
      </c>
      <c r="AO81">
        <v>5.96</v>
      </c>
      <c r="AP81">
        <v>5.82</v>
      </c>
      <c r="AQ81" s="3">
        <f t="shared" si="10"/>
        <v>0.34816247582204979</v>
      </c>
      <c r="AR81" t="s">
        <v>215</v>
      </c>
      <c r="AS81">
        <v>5.83</v>
      </c>
      <c r="AT81">
        <v>5.83</v>
      </c>
      <c r="AU81">
        <v>5.77</v>
      </c>
      <c r="AV81">
        <v>5.83</v>
      </c>
      <c r="AW81" s="3">
        <f t="shared" si="11"/>
        <v>0.32882011605415851</v>
      </c>
    </row>
    <row r="82" spans="1:49">
      <c r="A82">
        <v>1</v>
      </c>
      <c r="B82" t="s">
        <v>249</v>
      </c>
      <c r="C82">
        <v>1</v>
      </c>
      <c r="D82" t="s">
        <v>57</v>
      </c>
      <c r="E82" t="s">
        <v>58</v>
      </c>
      <c r="F82" t="str">
        <f t="shared" si="6"/>
        <v>Hong Kong</v>
      </c>
      <c r="G82">
        <v>6.6000000000000003E-2</v>
      </c>
      <c r="H82" t="s">
        <v>250</v>
      </c>
      <c r="I82" t="s">
        <v>49</v>
      </c>
      <c r="J82">
        <v>2</v>
      </c>
      <c r="K82">
        <v>0.13</v>
      </c>
      <c r="L82">
        <v>15507</v>
      </c>
      <c r="M82">
        <v>117481</v>
      </c>
      <c r="N82">
        <v>118000</v>
      </c>
      <c r="O82">
        <v>2.62</v>
      </c>
      <c r="P82">
        <v>2.4900000000000002</v>
      </c>
      <c r="Q82">
        <v>2.6</v>
      </c>
      <c r="R82" t="s">
        <v>228</v>
      </c>
      <c r="S82" t="s">
        <v>234</v>
      </c>
      <c r="T82">
        <v>4</v>
      </c>
      <c r="U82">
        <v>-0.15</v>
      </c>
      <c r="V82">
        <v>-2360</v>
      </c>
      <c r="W82" t="s">
        <v>180</v>
      </c>
      <c r="X82">
        <v>0</v>
      </c>
      <c r="Y82" s="3">
        <f t="shared" si="7"/>
        <v>-0.15218933384922953</v>
      </c>
      <c r="Z82" t="s">
        <v>114</v>
      </c>
      <c r="AA82">
        <v>2.63</v>
      </c>
      <c r="AB82">
        <v>2.63</v>
      </c>
      <c r="AC82">
        <v>2.6</v>
      </c>
      <c r="AD82">
        <v>2.58</v>
      </c>
      <c r="AE82" s="3">
        <f t="shared" si="8"/>
        <v>-0.30437866769845906</v>
      </c>
      <c r="AF82" t="s">
        <v>215</v>
      </c>
      <c r="AG82">
        <v>2.6</v>
      </c>
      <c r="AH82">
        <v>2.6</v>
      </c>
      <c r="AI82">
        <v>2.57</v>
      </c>
      <c r="AJ82">
        <v>2.6</v>
      </c>
      <c r="AK82" s="3">
        <f t="shared" si="9"/>
        <v>-0.15218933384922953</v>
      </c>
      <c r="AL82" t="s">
        <v>115</v>
      </c>
      <c r="AM82">
        <v>2.65</v>
      </c>
      <c r="AN82">
        <v>2.65</v>
      </c>
      <c r="AO82">
        <v>2.62</v>
      </c>
      <c r="AP82">
        <v>2.64</v>
      </c>
      <c r="AQ82" s="3">
        <f t="shared" si="10"/>
        <v>0.15218933384922953</v>
      </c>
      <c r="AR82" t="s">
        <v>129</v>
      </c>
      <c r="AS82">
        <v>2.66</v>
      </c>
      <c r="AT82">
        <v>2.66</v>
      </c>
      <c r="AU82">
        <v>2.66</v>
      </c>
      <c r="AV82">
        <v>2.63</v>
      </c>
      <c r="AW82" s="3">
        <f t="shared" si="11"/>
        <v>7.6094666924613058E-2</v>
      </c>
    </row>
    <row r="83" spans="1:49">
      <c r="A83">
        <v>1</v>
      </c>
      <c r="B83" t="s">
        <v>251</v>
      </c>
      <c r="C83">
        <v>0</v>
      </c>
      <c r="D83" t="s">
        <v>252</v>
      </c>
      <c r="E83" t="e">
        <v>#N/A</v>
      </c>
      <c r="F83" t="e">
        <f t="shared" si="6"/>
        <v>#N/A</v>
      </c>
      <c r="G83">
        <v>404.7</v>
      </c>
      <c r="H83" t="s">
        <v>191</v>
      </c>
      <c r="I83" t="s">
        <v>105</v>
      </c>
      <c r="J83">
        <v>1</v>
      </c>
      <c r="K83">
        <v>404.7</v>
      </c>
      <c r="L83">
        <v>15506</v>
      </c>
      <c r="M83">
        <v>38</v>
      </c>
      <c r="N83">
        <v>50</v>
      </c>
      <c r="O83">
        <v>28535</v>
      </c>
      <c r="P83">
        <v>28939.7</v>
      </c>
      <c r="Q83">
        <v>28838</v>
      </c>
      <c r="R83" t="s">
        <v>221</v>
      </c>
      <c r="S83" t="s">
        <v>234</v>
      </c>
      <c r="T83">
        <v>3</v>
      </c>
      <c r="U83">
        <v>-0.98</v>
      </c>
      <c r="V83">
        <v>-15150</v>
      </c>
      <c r="W83" t="s">
        <v>180</v>
      </c>
      <c r="X83">
        <v>0</v>
      </c>
      <c r="Y83" s="3">
        <f t="shared" si="7"/>
        <v>-0.23861730942860829</v>
      </c>
      <c r="Z83" t="s">
        <v>215</v>
      </c>
      <c r="AA83">
        <v>28843</v>
      </c>
      <c r="AB83">
        <v>28843</v>
      </c>
      <c r="AC83">
        <v>28609</v>
      </c>
      <c r="AD83">
        <v>28836</v>
      </c>
      <c r="AE83" s="3">
        <f t="shared" si="8"/>
        <v>-0.97059202889204177</v>
      </c>
      <c r="AF83" t="s">
        <v>115</v>
      </c>
      <c r="AG83">
        <v>29905</v>
      </c>
      <c r="AH83">
        <v>29905</v>
      </c>
      <c r="AI83">
        <v>28842</v>
      </c>
      <c r="AJ83">
        <v>29614</v>
      </c>
      <c r="AK83" s="3">
        <f t="shared" si="9"/>
        <v>-3.4792983361279504</v>
      </c>
      <c r="AL83" t="s">
        <v>129</v>
      </c>
      <c r="AM83">
        <v>29977</v>
      </c>
      <c r="AN83">
        <v>29977</v>
      </c>
      <c r="AO83">
        <v>29608</v>
      </c>
      <c r="AP83">
        <v>29892</v>
      </c>
      <c r="AQ83" s="3">
        <f t="shared" si="10"/>
        <v>-4.3757255256029923</v>
      </c>
      <c r="AR83" t="s">
        <v>120</v>
      </c>
      <c r="AS83">
        <v>30143</v>
      </c>
      <c r="AT83">
        <v>30143</v>
      </c>
      <c r="AU83">
        <v>29898</v>
      </c>
      <c r="AV83">
        <v>29915</v>
      </c>
      <c r="AW83" s="3">
        <f t="shared" si="11"/>
        <v>-4.4498903650199919</v>
      </c>
    </row>
    <row r="84" spans="1:49">
      <c r="A84">
        <v>1</v>
      </c>
      <c r="B84" t="s">
        <v>253</v>
      </c>
      <c r="C84">
        <v>1</v>
      </c>
      <c r="D84" t="s">
        <v>57</v>
      </c>
      <c r="E84" t="s">
        <v>58</v>
      </c>
      <c r="F84" t="str">
        <f t="shared" si="6"/>
        <v>Hong Kong</v>
      </c>
      <c r="G84">
        <v>0.53800000000000003</v>
      </c>
      <c r="H84" t="s">
        <v>254</v>
      </c>
      <c r="I84" t="s">
        <v>49</v>
      </c>
      <c r="J84">
        <v>2</v>
      </c>
      <c r="K84">
        <v>1.08</v>
      </c>
      <c r="L84">
        <v>15506</v>
      </c>
      <c r="M84">
        <v>14411</v>
      </c>
      <c r="N84">
        <v>15000</v>
      </c>
      <c r="O84">
        <v>15.62</v>
      </c>
      <c r="P84">
        <v>14.54</v>
      </c>
      <c r="Q84">
        <v>16.600000000000001</v>
      </c>
      <c r="R84" t="s">
        <v>255</v>
      </c>
      <c r="S84" t="s">
        <v>255</v>
      </c>
      <c r="T84">
        <v>0</v>
      </c>
      <c r="U84">
        <v>0.95</v>
      </c>
      <c r="V84">
        <v>14719.5</v>
      </c>
      <c r="W84" t="s">
        <v>180</v>
      </c>
      <c r="X84">
        <v>1</v>
      </c>
      <c r="Y84" s="3">
        <f t="shared" si="7"/>
        <v>1.8186508448342584</v>
      </c>
      <c r="Z84" t="s">
        <v>129</v>
      </c>
      <c r="AA84">
        <v>17.579999999999998</v>
      </c>
      <c r="AB84">
        <v>17.579999999999998</v>
      </c>
      <c r="AC84">
        <v>17.5</v>
      </c>
      <c r="AD84">
        <v>16.86</v>
      </c>
      <c r="AE84" s="3">
        <f t="shared" si="8"/>
        <v>1.199535663614085</v>
      </c>
      <c r="AF84" t="s">
        <v>120</v>
      </c>
      <c r="AG84">
        <v>17.260000000000002</v>
      </c>
      <c r="AH84">
        <v>17.260000000000002</v>
      </c>
      <c r="AI84">
        <v>17</v>
      </c>
      <c r="AJ84">
        <v>16.7</v>
      </c>
      <c r="AK84" s="3">
        <f t="shared" si="9"/>
        <v>1.0447568683090418</v>
      </c>
      <c r="AL84" t="s">
        <v>121</v>
      </c>
      <c r="AM84">
        <v>16.7</v>
      </c>
      <c r="AN84">
        <v>16.7</v>
      </c>
      <c r="AO84">
        <v>16.7</v>
      </c>
      <c r="AP84">
        <v>15.68</v>
      </c>
      <c r="AQ84" s="3">
        <f t="shared" si="10"/>
        <v>5.8042048239391686E-2</v>
      </c>
      <c r="AR84" t="s">
        <v>122</v>
      </c>
      <c r="AS84">
        <v>17.059999999999999</v>
      </c>
      <c r="AT84">
        <v>17.059999999999999</v>
      </c>
      <c r="AU84">
        <v>15.98</v>
      </c>
      <c r="AV84">
        <v>16.82</v>
      </c>
      <c r="AW84" s="3">
        <f t="shared" si="11"/>
        <v>1.1608409647878251</v>
      </c>
    </row>
    <row r="85" spans="1:49">
      <c r="A85">
        <v>1</v>
      </c>
      <c r="B85" t="s">
        <v>256</v>
      </c>
      <c r="C85">
        <v>1</v>
      </c>
      <c r="D85" t="s">
        <v>57</v>
      </c>
      <c r="E85" t="s">
        <v>58</v>
      </c>
      <c r="F85" t="str">
        <f t="shared" si="6"/>
        <v>Hong Kong</v>
      </c>
      <c r="G85">
        <v>0.68400000000000005</v>
      </c>
      <c r="H85" t="s">
        <v>178</v>
      </c>
      <c r="I85" t="s">
        <v>49</v>
      </c>
      <c r="J85">
        <v>2</v>
      </c>
      <c r="K85">
        <v>1.37</v>
      </c>
      <c r="L85">
        <v>15509</v>
      </c>
      <c r="M85">
        <v>11337</v>
      </c>
      <c r="N85">
        <v>11000</v>
      </c>
      <c r="O85">
        <v>14.02</v>
      </c>
      <c r="P85">
        <v>12.65</v>
      </c>
      <c r="Q85">
        <v>16.89</v>
      </c>
      <c r="R85" t="s">
        <v>234</v>
      </c>
      <c r="S85" t="s">
        <v>257</v>
      </c>
      <c r="T85">
        <v>2</v>
      </c>
      <c r="U85">
        <v>2.0299999999999998</v>
      </c>
      <c r="V85">
        <v>31540.3</v>
      </c>
      <c r="W85" t="s">
        <v>180</v>
      </c>
      <c r="X85">
        <v>1</v>
      </c>
      <c r="Y85" s="3">
        <f t="shared" si="7"/>
        <v>1.546198981236701</v>
      </c>
      <c r="Z85" t="s">
        <v>115</v>
      </c>
      <c r="AA85">
        <v>17.3</v>
      </c>
      <c r="AB85">
        <v>17.3</v>
      </c>
      <c r="AC85">
        <v>16.2</v>
      </c>
      <c r="AD85">
        <v>16.98</v>
      </c>
      <c r="AE85" s="3">
        <f t="shared" si="8"/>
        <v>2.0994261396608427</v>
      </c>
      <c r="AF85" t="s">
        <v>129</v>
      </c>
      <c r="AG85">
        <v>18</v>
      </c>
      <c r="AH85">
        <v>18</v>
      </c>
      <c r="AI85">
        <v>17.48</v>
      </c>
      <c r="AJ85">
        <v>17.88</v>
      </c>
      <c r="AK85" s="3">
        <f t="shared" si="9"/>
        <v>2.7377651686117734</v>
      </c>
      <c r="AL85" t="s">
        <v>120</v>
      </c>
      <c r="AM85">
        <v>18.16</v>
      </c>
      <c r="AN85">
        <v>18.16</v>
      </c>
      <c r="AO85">
        <v>18</v>
      </c>
      <c r="AP85">
        <v>17.579999999999998</v>
      </c>
      <c r="AQ85" s="3">
        <f t="shared" si="10"/>
        <v>2.5249854922947956</v>
      </c>
      <c r="AR85" t="s">
        <v>121</v>
      </c>
      <c r="AS85">
        <v>17.7</v>
      </c>
      <c r="AT85">
        <v>17.7</v>
      </c>
      <c r="AU85">
        <v>17.579999999999998</v>
      </c>
      <c r="AV85">
        <v>17.2</v>
      </c>
      <c r="AW85" s="3">
        <f t="shared" si="11"/>
        <v>2.2554645689599586</v>
      </c>
    </row>
    <row r="86" spans="1:49">
      <c r="A86">
        <v>1</v>
      </c>
      <c r="B86" t="s">
        <v>199</v>
      </c>
      <c r="C86">
        <v>1</v>
      </c>
      <c r="D86" t="s">
        <v>57</v>
      </c>
      <c r="E86" t="s">
        <v>58</v>
      </c>
      <c r="F86" t="str">
        <f t="shared" si="6"/>
        <v>Hong Kong</v>
      </c>
      <c r="G86">
        <v>2.5099999999999998</v>
      </c>
      <c r="H86" t="s">
        <v>48</v>
      </c>
      <c r="I86" t="s">
        <v>49</v>
      </c>
      <c r="J86">
        <v>2</v>
      </c>
      <c r="K86">
        <v>5.0199999999999996</v>
      </c>
      <c r="L86">
        <v>15504</v>
      </c>
      <c r="M86">
        <v>3088</v>
      </c>
      <c r="N86">
        <v>3000</v>
      </c>
      <c r="O86">
        <v>34.200000000000003</v>
      </c>
      <c r="P86">
        <v>29.18</v>
      </c>
      <c r="Q86">
        <v>33.299999999999997</v>
      </c>
      <c r="R86" t="s">
        <v>257</v>
      </c>
      <c r="S86" t="s">
        <v>258</v>
      </c>
      <c r="T86">
        <v>1</v>
      </c>
      <c r="U86">
        <v>-0.17</v>
      </c>
      <c r="V86">
        <v>-2700</v>
      </c>
      <c r="W86" t="s">
        <v>180</v>
      </c>
      <c r="X86">
        <v>0</v>
      </c>
      <c r="Y86" s="3">
        <f t="shared" si="7"/>
        <v>-1.9349845201238666E-2</v>
      </c>
      <c r="Z86" t="s">
        <v>120</v>
      </c>
      <c r="AA86">
        <v>34.25</v>
      </c>
      <c r="AB86">
        <v>34.25</v>
      </c>
      <c r="AC86">
        <v>34.1</v>
      </c>
      <c r="AD86">
        <v>33.299999999999997</v>
      </c>
      <c r="AE86" s="3">
        <f t="shared" si="8"/>
        <v>-0.17414860681114663</v>
      </c>
      <c r="AF86" t="s">
        <v>121</v>
      </c>
      <c r="AG86">
        <v>33.299999999999997</v>
      </c>
      <c r="AH86">
        <v>33.299999999999997</v>
      </c>
      <c r="AI86">
        <v>33.049999999999997</v>
      </c>
      <c r="AJ86">
        <v>32</v>
      </c>
      <c r="AK86" s="3">
        <f t="shared" si="9"/>
        <v>-0.42569659442724511</v>
      </c>
      <c r="AL86" t="s">
        <v>122</v>
      </c>
      <c r="AM86">
        <v>34.25</v>
      </c>
      <c r="AN86">
        <v>34.25</v>
      </c>
      <c r="AO86">
        <v>32.450000000000003</v>
      </c>
      <c r="AP86">
        <v>33.799999999999997</v>
      </c>
      <c r="AQ86" s="3">
        <f t="shared" si="10"/>
        <v>-7.7399380804954662E-2</v>
      </c>
      <c r="AR86" t="s">
        <v>123</v>
      </c>
      <c r="AS86">
        <v>36.450000000000003</v>
      </c>
      <c r="AT86">
        <v>36.450000000000003</v>
      </c>
      <c r="AU86">
        <v>34.700000000000003</v>
      </c>
      <c r="AV86">
        <v>33.4</v>
      </c>
      <c r="AW86" s="3">
        <f t="shared" si="11"/>
        <v>-0.15479876160990794</v>
      </c>
    </row>
    <row r="87" spans="1:49">
      <c r="A87">
        <v>1</v>
      </c>
      <c r="B87" t="s">
        <v>229</v>
      </c>
      <c r="C87">
        <v>1</v>
      </c>
      <c r="D87" t="s">
        <v>57</v>
      </c>
      <c r="E87" t="s">
        <v>58</v>
      </c>
      <c r="F87" t="str">
        <f t="shared" si="6"/>
        <v>Hong Kong</v>
      </c>
      <c r="G87">
        <v>0.62</v>
      </c>
      <c r="H87" t="s">
        <v>188</v>
      </c>
      <c r="I87" t="s">
        <v>105</v>
      </c>
      <c r="J87">
        <v>2</v>
      </c>
      <c r="K87">
        <v>1.24</v>
      </c>
      <c r="L87">
        <v>15506</v>
      </c>
      <c r="M87">
        <v>12505</v>
      </c>
      <c r="N87">
        <v>12000</v>
      </c>
      <c r="O87">
        <v>8.77</v>
      </c>
      <c r="P87">
        <v>10.01</v>
      </c>
      <c r="Q87">
        <v>8.1199999999999992</v>
      </c>
      <c r="R87" t="s">
        <v>255</v>
      </c>
      <c r="S87" t="s">
        <v>258</v>
      </c>
      <c r="T87">
        <v>2</v>
      </c>
      <c r="U87">
        <v>0.5</v>
      </c>
      <c r="V87">
        <v>7800</v>
      </c>
      <c r="W87" t="s">
        <v>180</v>
      </c>
      <c r="X87">
        <v>1</v>
      </c>
      <c r="Y87" s="3">
        <f t="shared" si="7"/>
        <v>0.37920804849735607</v>
      </c>
      <c r="Z87" t="s">
        <v>129</v>
      </c>
      <c r="AA87">
        <v>8.5500000000000007</v>
      </c>
      <c r="AB87">
        <v>8.5500000000000007</v>
      </c>
      <c r="AC87">
        <v>8.2799999999999994</v>
      </c>
      <c r="AD87">
        <v>8.35</v>
      </c>
      <c r="AE87" s="3">
        <f t="shared" si="8"/>
        <v>0.3250354701405907</v>
      </c>
      <c r="AF87" t="s">
        <v>120</v>
      </c>
      <c r="AG87">
        <v>8.41</v>
      </c>
      <c r="AH87">
        <v>8.41</v>
      </c>
      <c r="AI87">
        <v>8.4</v>
      </c>
      <c r="AJ87">
        <v>8.1199999999999992</v>
      </c>
      <c r="AK87" s="3">
        <f t="shared" si="9"/>
        <v>0.50303108474139069</v>
      </c>
      <c r="AL87" t="s">
        <v>121</v>
      </c>
      <c r="AM87">
        <v>8.34</v>
      </c>
      <c r="AN87">
        <v>8.34</v>
      </c>
      <c r="AO87">
        <v>8.19</v>
      </c>
      <c r="AP87">
        <v>8.08</v>
      </c>
      <c r="AQ87" s="3">
        <f t="shared" si="10"/>
        <v>0.53398684380239869</v>
      </c>
      <c r="AR87" t="s">
        <v>122</v>
      </c>
      <c r="AS87">
        <v>8.1</v>
      </c>
      <c r="AT87">
        <v>8.1</v>
      </c>
      <c r="AU87">
        <v>8.08</v>
      </c>
      <c r="AV87">
        <v>7.89</v>
      </c>
      <c r="AW87" s="3">
        <f t="shared" si="11"/>
        <v>0.68102669934218996</v>
      </c>
    </row>
    <row r="88" spans="1:49">
      <c r="A88">
        <v>1</v>
      </c>
      <c r="B88" t="s">
        <v>259</v>
      </c>
      <c r="C88">
        <v>1</v>
      </c>
      <c r="D88" t="s">
        <v>57</v>
      </c>
      <c r="E88" t="s">
        <v>58</v>
      </c>
      <c r="F88" t="str">
        <f t="shared" si="6"/>
        <v>Hong Kong</v>
      </c>
      <c r="G88">
        <v>0.124</v>
      </c>
      <c r="I88" t="s">
        <v>105</v>
      </c>
      <c r="J88">
        <v>1.5</v>
      </c>
      <c r="K88">
        <v>0.19</v>
      </c>
      <c r="L88">
        <v>15503</v>
      </c>
      <c r="M88">
        <v>83349</v>
      </c>
      <c r="N88">
        <v>84000</v>
      </c>
      <c r="O88">
        <v>1.68</v>
      </c>
      <c r="P88">
        <v>1.87</v>
      </c>
      <c r="Q88">
        <v>1.75</v>
      </c>
      <c r="R88" t="s">
        <v>258</v>
      </c>
      <c r="S88" t="s">
        <v>258</v>
      </c>
      <c r="T88">
        <v>0</v>
      </c>
      <c r="U88">
        <v>-0.38</v>
      </c>
      <c r="V88">
        <v>-5863.2</v>
      </c>
      <c r="W88" t="s">
        <v>180</v>
      </c>
      <c r="X88">
        <v>0</v>
      </c>
      <c r="Y88" s="3">
        <f t="shared" si="7"/>
        <v>-2.7091530671482951</v>
      </c>
      <c r="Z88" t="s">
        <v>121</v>
      </c>
      <c r="AA88">
        <v>2.3199999999999998</v>
      </c>
      <c r="AB88">
        <v>2.3199999999999998</v>
      </c>
      <c r="AC88">
        <v>2.1800000000000002</v>
      </c>
      <c r="AD88">
        <v>1.68</v>
      </c>
      <c r="AE88" s="3">
        <f t="shared" si="8"/>
        <v>0</v>
      </c>
      <c r="AF88" t="s">
        <v>122</v>
      </c>
      <c r="AG88">
        <v>1.86</v>
      </c>
      <c r="AH88">
        <v>1.86</v>
      </c>
      <c r="AI88">
        <v>1.66</v>
      </c>
      <c r="AJ88">
        <v>1.46</v>
      </c>
      <c r="AK88" s="3">
        <f t="shared" si="9"/>
        <v>1.1920273495452491</v>
      </c>
      <c r="AL88" t="s">
        <v>123</v>
      </c>
      <c r="AM88">
        <v>1.98</v>
      </c>
      <c r="AN88">
        <v>1.98</v>
      </c>
      <c r="AO88">
        <v>1.51</v>
      </c>
      <c r="AP88">
        <v>1.88</v>
      </c>
      <c r="AQ88" s="3">
        <f t="shared" si="10"/>
        <v>-1.0836612268593173</v>
      </c>
      <c r="AR88" t="s">
        <v>148</v>
      </c>
      <c r="AS88">
        <v>2.25</v>
      </c>
      <c r="AT88">
        <v>2.25</v>
      </c>
      <c r="AU88">
        <v>1.93</v>
      </c>
      <c r="AV88">
        <v>1.82</v>
      </c>
      <c r="AW88" s="3">
        <f t="shared" si="11"/>
        <v>-0.75856285880152297</v>
      </c>
    </row>
    <row r="89" spans="1:49">
      <c r="A89">
        <v>1</v>
      </c>
      <c r="B89" t="s">
        <v>259</v>
      </c>
      <c r="C89">
        <v>1</v>
      </c>
      <c r="D89" t="s">
        <v>57</v>
      </c>
      <c r="E89" t="s">
        <v>58</v>
      </c>
      <c r="F89" t="str">
        <f t="shared" si="6"/>
        <v>Hong Kong</v>
      </c>
      <c r="G89">
        <v>7.2999999999999995E-2</v>
      </c>
      <c r="H89" t="s">
        <v>111</v>
      </c>
      <c r="I89" t="s">
        <v>105</v>
      </c>
      <c r="J89">
        <v>1.5</v>
      </c>
      <c r="K89">
        <v>0.11</v>
      </c>
      <c r="L89">
        <v>15503</v>
      </c>
      <c r="M89">
        <v>141577</v>
      </c>
      <c r="N89">
        <v>142000</v>
      </c>
      <c r="O89">
        <v>1.51</v>
      </c>
      <c r="P89">
        <v>1.62</v>
      </c>
      <c r="Q89">
        <v>1.84</v>
      </c>
      <c r="R89" t="s">
        <v>258</v>
      </c>
      <c r="S89" t="s">
        <v>258</v>
      </c>
      <c r="T89">
        <v>0</v>
      </c>
      <c r="U89">
        <v>-3.05</v>
      </c>
      <c r="V89">
        <v>-47342.8</v>
      </c>
      <c r="W89" t="s">
        <v>180</v>
      </c>
      <c r="X89">
        <v>0</v>
      </c>
      <c r="Y89" s="3">
        <f t="shared" si="7"/>
        <v>-6.1368767335354457</v>
      </c>
      <c r="Z89" t="s">
        <v>121</v>
      </c>
      <c r="AA89">
        <v>2.3199999999999998</v>
      </c>
      <c r="AB89">
        <v>2.3199999999999998</v>
      </c>
      <c r="AC89">
        <v>2.1800000000000002</v>
      </c>
      <c r="AD89">
        <v>1.68</v>
      </c>
      <c r="AE89" s="3">
        <f t="shared" si="8"/>
        <v>-1.5571179771657091</v>
      </c>
      <c r="AF89" t="s">
        <v>122</v>
      </c>
      <c r="AG89">
        <v>1.86</v>
      </c>
      <c r="AH89">
        <v>1.86</v>
      </c>
      <c r="AI89">
        <v>1.66</v>
      </c>
      <c r="AJ89">
        <v>1.46</v>
      </c>
      <c r="AK89" s="3">
        <f t="shared" si="9"/>
        <v>0.45797587563697389</v>
      </c>
      <c r="AL89" t="s">
        <v>123</v>
      </c>
      <c r="AM89">
        <v>1.98</v>
      </c>
      <c r="AN89">
        <v>1.98</v>
      </c>
      <c r="AO89">
        <v>1.51</v>
      </c>
      <c r="AP89">
        <v>1.88</v>
      </c>
      <c r="AQ89" s="3">
        <f t="shared" si="10"/>
        <v>-3.3890214797136027</v>
      </c>
      <c r="AR89" t="s">
        <v>148</v>
      </c>
      <c r="AS89">
        <v>2.25</v>
      </c>
      <c r="AT89">
        <v>2.25</v>
      </c>
      <c r="AU89">
        <v>1.93</v>
      </c>
      <c r="AV89">
        <v>1.82</v>
      </c>
      <c r="AW89" s="3">
        <f t="shared" si="11"/>
        <v>-2.8394504289492359</v>
      </c>
    </row>
    <row r="90" spans="1:49">
      <c r="A90">
        <v>1</v>
      </c>
      <c r="B90" t="s">
        <v>260</v>
      </c>
      <c r="C90">
        <v>1</v>
      </c>
      <c r="D90" t="s">
        <v>57</v>
      </c>
      <c r="E90" t="s">
        <v>58</v>
      </c>
      <c r="F90" t="str">
        <f t="shared" si="6"/>
        <v>Hong Kong</v>
      </c>
      <c r="G90">
        <v>1.008</v>
      </c>
      <c r="H90" t="s">
        <v>261</v>
      </c>
      <c r="I90" t="s">
        <v>49</v>
      </c>
      <c r="J90">
        <v>2</v>
      </c>
      <c r="K90">
        <v>2.02</v>
      </c>
      <c r="L90">
        <v>15504</v>
      </c>
      <c r="M90">
        <v>7690</v>
      </c>
      <c r="N90">
        <v>800</v>
      </c>
      <c r="O90">
        <v>19.5</v>
      </c>
      <c r="P90">
        <v>17.48</v>
      </c>
      <c r="Q90">
        <v>19.899999999999999</v>
      </c>
      <c r="R90" t="s">
        <v>257</v>
      </c>
      <c r="S90" t="s">
        <v>262</v>
      </c>
      <c r="T90">
        <v>2</v>
      </c>
      <c r="U90">
        <v>0.02</v>
      </c>
      <c r="V90">
        <v>320</v>
      </c>
      <c r="W90" t="s">
        <v>180</v>
      </c>
      <c r="X90">
        <v>1</v>
      </c>
      <c r="Y90" s="3">
        <f t="shared" si="7"/>
        <v>4.3859649122807091E-2</v>
      </c>
      <c r="Z90" t="s">
        <v>120</v>
      </c>
      <c r="AA90">
        <v>20.399999999999999</v>
      </c>
      <c r="AB90">
        <v>20.399999999999999</v>
      </c>
      <c r="AC90">
        <v>20.350000000000001</v>
      </c>
      <c r="AD90">
        <v>19.98</v>
      </c>
      <c r="AE90" s="3">
        <f t="shared" si="8"/>
        <v>2.4767801857585162E-2</v>
      </c>
      <c r="AF90" t="s">
        <v>121</v>
      </c>
      <c r="AG90">
        <v>20.350000000000001</v>
      </c>
      <c r="AH90">
        <v>20.350000000000001</v>
      </c>
      <c r="AI90">
        <v>19.98</v>
      </c>
      <c r="AJ90">
        <v>19.899999999999999</v>
      </c>
      <c r="AK90" s="3">
        <f t="shared" si="9"/>
        <v>2.0639834881320877E-2</v>
      </c>
      <c r="AL90" t="s">
        <v>122</v>
      </c>
      <c r="AM90">
        <v>20.3</v>
      </c>
      <c r="AN90">
        <v>20.3</v>
      </c>
      <c r="AO90">
        <v>19.899999999999999</v>
      </c>
      <c r="AP90">
        <v>19.68</v>
      </c>
      <c r="AQ90" s="3">
        <f t="shared" si="10"/>
        <v>9.2879256965944131E-3</v>
      </c>
      <c r="AR90" t="s">
        <v>123</v>
      </c>
      <c r="AS90">
        <v>19.86</v>
      </c>
      <c r="AT90">
        <v>19.86</v>
      </c>
      <c r="AU90">
        <v>19.28</v>
      </c>
      <c r="AV90">
        <v>19.399999999999999</v>
      </c>
      <c r="AW90" s="3">
        <f t="shared" si="11"/>
        <v>-5.1599587203303111E-3</v>
      </c>
    </row>
    <row r="91" spans="1:49">
      <c r="A91">
        <v>1</v>
      </c>
      <c r="B91" t="s">
        <v>263</v>
      </c>
      <c r="C91">
        <v>1</v>
      </c>
      <c r="D91" t="s">
        <v>57</v>
      </c>
      <c r="E91" t="s">
        <v>58</v>
      </c>
      <c r="F91" t="str">
        <f t="shared" si="6"/>
        <v>Hong Kong</v>
      </c>
      <c r="G91">
        <v>0.13</v>
      </c>
      <c r="H91" t="s">
        <v>178</v>
      </c>
      <c r="I91" t="s">
        <v>49</v>
      </c>
      <c r="J91">
        <v>1</v>
      </c>
      <c r="K91">
        <v>0.13</v>
      </c>
      <c r="L91">
        <v>15506</v>
      </c>
      <c r="M91">
        <v>119277</v>
      </c>
      <c r="N91">
        <v>120000</v>
      </c>
      <c r="O91">
        <v>2.54</v>
      </c>
      <c r="P91">
        <v>2.41</v>
      </c>
      <c r="Q91">
        <v>2.71</v>
      </c>
      <c r="R91" t="s">
        <v>257</v>
      </c>
      <c r="S91" t="s">
        <v>262</v>
      </c>
      <c r="T91">
        <v>2</v>
      </c>
      <c r="U91">
        <v>1.32</v>
      </c>
      <c r="V91">
        <v>20400</v>
      </c>
      <c r="W91" t="s">
        <v>180</v>
      </c>
      <c r="X91">
        <v>1</v>
      </c>
      <c r="Y91" s="3">
        <f t="shared" si="7"/>
        <v>0.8512833741777367</v>
      </c>
      <c r="Z91" t="s">
        <v>120</v>
      </c>
      <c r="AA91">
        <v>2.75</v>
      </c>
      <c r="AB91">
        <v>2.75</v>
      </c>
      <c r="AC91">
        <v>2.65</v>
      </c>
      <c r="AD91">
        <v>2.58</v>
      </c>
      <c r="AE91" s="3">
        <f t="shared" si="8"/>
        <v>0.3095575906100867</v>
      </c>
      <c r="AF91" t="s">
        <v>121</v>
      </c>
      <c r="AG91">
        <v>2.75</v>
      </c>
      <c r="AH91">
        <v>2.75</v>
      </c>
      <c r="AI91">
        <v>2.63</v>
      </c>
      <c r="AJ91">
        <v>2.71</v>
      </c>
      <c r="AK91" s="3">
        <f t="shared" si="9"/>
        <v>1.3156197600928667</v>
      </c>
      <c r="AL91" t="s">
        <v>122</v>
      </c>
      <c r="AM91">
        <v>2.83</v>
      </c>
      <c r="AN91">
        <v>2.83</v>
      </c>
      <c r="AO91">
        <v>2.8</v>
      </c>
      <c r="AP91">
        <v>2.8</v>
      </c>
      <c r="AQ91" s="3">
        <f t="shared" si="10"/>
        <v>2.0121243389655601</v>
      </c>
      <c r="AR91" t="s">
        <v>123</v>
      </c>
      <c r="AS91">
        <v>2.88</v>
      </c>
      <c r="AT91">
        <v>2.88</v>
      </c>
      <c r="AU91">
        <v>2.88</v>
      </c>
      <c r="AV91">
        <v>2.7</v>
      </c>
      <c r="AW91" s="3">
        <f t="shared" si="11"/>
        <v>1.2382303624403468</v>
      </c>
    </row>
    <row r="92" spans="1:49">
      <c r="A92">
        <v>1</v>
      </c>
      <c r="B92" t="s">
        <v>264</v>
      </c>
      <c r="C92">
        <v>1</v>
      </c>
      <c r="D92" t="s">
        <v>57</v>
      </c>
      <c r="E92" t="s">
        <v>58</v>
      </c>
      <c r="F92" t="str">
        <f t="shared" si="6"/>
        <v>Hong Kong</v>
      </c>
      <c r="G92">
        <v>0.55600000000000005</v>
      </c>
      <c r="H92" t="s">
        <v>265</v>
      </c>
      <c r="I92" t="s">
        <v>49</v>
      </c>
      <c r="J92">
        <v>1.2</v>
      </c>
      <c r="K92">
        <v>0.67</v>
      </c>
      <c r="L92">
        <v>15506</v>
      </c>
      <c r="M92">
        <v>23240</v>
      </c>
      <c r="N92">
        <v>24000</v>
      </c>
      <c r="O92">
        <v>13.01</v>
      </c>
      <c r="P92">
        <v>12.34</v>
      </c>
      <c r="Q92">
        <v>12.24</v>
      </c>
      <c r="R92" t="s">
        <v>257</v>
      </c>
      <c r="S92" t="s">
        <v>262</v>
      </c>
      <c r="T92">
        <v>2</v>
      </c>
      <c r="U92">
        <v>-1.19</v>
      </c>
      <c r="V92">
        <v>-18480</v>
      </c>
      <c r="W92" t="s">
        <v>180</v>
      </c>
      <c r="X92">
        <v>0</v>
      </c>
      <c r="Y92" s="3">
        <f t="shared" si="7"/>
        <v>0.13930091577453865</v>
      </c>
      <c r="Z92" t="s">
        <v>120</v>
      </c>
      <c r="AA92">
        <v>13.36</v>
      </c>
      <c r="AB92">
        <v>13.36</v>
      </c>
      <c r="AC92">
        <v>13.1</v>
      </c>
      <c r="AD92">
        <v>12.84</v>
      </c>
      <c r="AE92" s="3">
        <f t="shared" si="8"/>
        <v>-0.26312395201857336</v>
      </c>
      <c r="AF92" t="s">
        <v>121</v>
      </c>
      <c r="AG92">
        <v>12.9</v>
      </c>
      <c r="AH92">
        <v>12.9</v>
      </c>
      <c r="AI92">
        <v>12.9</v>
      </c>
      <c r="AJ92">
        <v>12.24</v>
      </c>
      <c r="AK92" s="3">
        <f t="shared" si="9"/>
        <v>-1.1917967238488321</v>
      </c>
      <c r="AL92" t="s">
        <v>122</v>
      </c>
      <c r="AM92">
        <v>12.48</v>
      </c>
      <c r="AN92">
        <v>12.48</v>
      </c>
      <c r="AO92">
        <v>12.38</v>
      </c>
      <c r="AP92">
        <v>12.34</v>
      </c>
      <c r="AQ92" s="3">
        <f t="shared" si="10"/>
        <v>-1.0370179285437895</v>
      </c>
      <c r="AR92" t="s">
        <v>123</v>
      </c>
      <c r="AS92">
        <v>12.4</v>
      </c>
      <c r="AT92">
        <v>12.4</v>
      </c>
      <c r="AU92">
        <v>12.24</v>
      </c>
      <c r="AV92">
        <v>11.8</v>
      </c>
      <c r="AW92" s="3">
        <f t="shared" si="11"/>
        <v>-1.8728234231910215</v>
      </c>
    </row>
    <row r="93" spans="1:49">
      <c r="A93">
        <v>1</v>
      </c>
      <c r="B93" t="s">
        <v>266</v>
      </c>
      <c r="C93">
        <v>1</v>
      </c>
      <c r="D93" t="s">
        <v>57</v>
      </c>
      <c r="E93" t="s">
        <v>58</v>
      </c>
      <c r="F93" t="str">
        <f t="shared" si="6"/>
        <v>Hong Kong</v>
      </c>
      <c r="G93">
        <v>4.58</v>
      </c>
      <c r="H93" t="s">
        <v>243</v>
      </c>
      <c r="I93" t="s">
        <v>49</v>
      </c>
      <c r="J93">
        <v>3</v>
      </c>
      <c r="K93">
        <v>13.74</v>
      </c>
      <c r="L93">
        <v>15504</v>
      </c>
      <c r="M93">
        <v>1128</v>
      </c>
      <c r="N93">
        <v>1000</v>
      </c>
      <c r="O93">
        <v>112.8</v>
      </c>
      <c r="P93">
        <v>99.06</v>
      </c>
      <c r="Q93">
        <v>117</v>
      </c>
      <c r="R93" t="s">
        <v>257</v>
      </c>
      <c r="S93" t="s">
        <v>262</v>
      </c>
      <c r="T93">
        <v>2</v>
      </c>
      <c r="U93">
        <v>0.27</v>
      </c>
      <c r="V93">
        <v>4200</v>
      </c>
      <c r="W93" t="s">
        <v>180</v>
      </c>
      <c r="X93">
        <v>1</v>
      </c>
      <c r="Y93" s="3">
        <f t="shared" si="7"/>
        <v>0.46439628482972156</v>
      </c>
      <c r="Z93" t="s">
        <v>120</v>
      </c>
      <c r="AA93">
        <v>121.9</v>
      </c>
      <c r="AB93">
        <v>121.9</v>
      </c>
      <c r="AC93">
        <v>120</v>
      </c>
      <c r="AD93">
        <v>114.4</v>
      </c>
      <c r="AE93" s="3">
        <f t="shared" si="8"/>
        <v>0.10319917440660531</v>
      </c>
      <c r="AF93" t="s">
        <v>121</v>
      </c>
      <c r="AG93">
        <v>128.19999999999999</v>
      </c>
      <c r="AH93">
        <v>128.19999999999999</v>
      </c>
      <c r="AI93">
        <v>118.3</v>
      </c>
      <c r="AJ93">
        <v>121.3</v>
      </c>
      <c r="AK93" s="3">
        <f t="shared" si="9"/>
        <v>0.54824561403508776</v>
      </c>
      <c r="AL93" t="s">
        <v>122</v>
      </c>
      <c r="AM93">
        <v>125.1</v>
      </c>
      <c r="AN93">
        <v>125.1</v>
      </c>
      <c r="AO93">
        <v>123.3</v>
      </c>
      <c r="AP93">
        <v>120.9</v>
      </c>
      <c r="AQ93" s="3">
        <f t="shared" si="10"/>
        <v>0.52244582043343701</v>
      </c>
      <c r="AR93" t="s">
        <v>123</v>
      </c>
      <c r="AS93">
        <v>121.6</v>
      </c>
      <c r="AT93">
        <v>121.6</v>
      </c>
      <c r="AU93">
        <v>120</v>
      </c>
      <c r="AV93">
        <v>115.5</v>
      </c>
      <c r="AW93" s="3">
        <f t="shared" si="11"/>
        <v>0.17414860681114569</v>
      </c>
    </row>
    <row r="94" spans="1:49">
      <c r="A94">
        <v>1</v>
      </c>
      <c r="B94" t="s">
        <v>267</v>
      </c>
      <c r="C94">
        <v>1</v>
      </c>
      <c r="D94" t="s">
        <v>57</v>
      </c>
      <c r="E94" t="s">
        <v>58</v>
      </c>
      <c r="F94" t="str">
        <f t="shared" si="6"/>
        <v>Hong Kong</v>
      </c>
      <c r="G94">
        <v>2.2450000000000001</v>
      </c>
      <c r="H94" t="s">
        <v>127</v>
      </c>
      <c r="I94" t="s">
        <v>49</v>
      </c>
      <c r="J94">
        <v>2</v>
      </c>
      <c r="K94">
        <v>4.49</v>
      </c>
      <c r="L94">
        <v>15506</v>
      </c>
      <c r="M94">
        <v>3454</v>
      </c>
      <c r="N94">
        <v>3000</v>
      </c>
      <c r="O94">
        <v>48.7</v>
      </c>
      <c r="P94">
        <v>44.21</v>
      </c>
      <c r="Q94">
        <v>46.3</v>
      </c>
      <c r="R94" t="s">
        <v>255</v>
      </c>
      <c r="S94" t="s">
        <v>262</v>
      </c>
      <c r="T94">
        <v>3</v>
      </c>
      <c r="U94">
        <v>-0.46</v>
      </c>
      <c r="V94">
        <v>-7200</v>
      </c>
      <c r="W94" t="s">
        <v>180</v>
      </c>
      <c r="X94">
        <v>0</v>
      </c>
      <c r="Y94" s="3">
        <f t="shared" si="7"/>
        <v>-0.27086289178382672</v>
      </c>
      <c r="Z94" t="s">
        <v>129</v>
      </c>
      <c r="AA94">
        <v>50.45</v>
      </c>
      <c r="AB94">
        <v>50.45</v>
      </c>
      <c r="AC94">
        <v>47.3</v>
      </c>
      <c r="AD94">
        <v>49.3</v>
      </c>
      <c r="AE94" s="3">
        <f t="shared" si="8"/>
        <v>0.1160840964787813</v>
      </c>
      <c r="AF94" t="s">
        <v>120</v>
      </c>
      <c r="AG94">
        <v>50.7</v>
      </c>
      <c r="AH94">
        <v>50.7</v>
      </c>
      <c r="AI94">
        <v>50</v>
      </c>
      <c r="AJ94">
        <v>48.1</v>
      </c>
      <c r="AK94" s="3">
        <f t="shared" si="9"/>
        <v>-0.11608409647878269</v>
      </c>
      <c r="AL94" t="s">
        <v>121</v>
      </c>
      <c r="AM94">
        <v>48</v>
      </c>
      <c r="AN94">
        <v>48</v>
      </c>
      <c r="AO94">
        <v>47.8</v>
      </c>
      <c r="AP94">
        <v>46.3</v>
      </c>
      <c r="AQ94" s="3">
        <f t="shared" si="10"/>
        <v>-0.46433638591513077</v>
      </c>
      <c r="AR94" t="s">
        <v>122</v>
      </c>
      <c r="AS94">
        <v>47.95</v>
      </c>
      <c r="AT94">
        <v>47.95</v>
      </c>
      <c r="AU94">
        <v>47.95</v>
      </c>
      <c r="AV94">
        <v>47.65</v>
      </c>
      <c r="AW94" s="3">
        <f t="shared" si="11"/>
        <v>-0.20314716883787004</v>
      </c>
    </row>
    <row r="95" spans="1:49">
      <c r="A95">
        <v>1</v>
      </c>
      <c r="B95" t="s">
        <v>268</v>
      </c>
      <c r="C95">
        <v>1</v>
      </c>
      <c r="D95" t="s">
        <v>57</v>
      </c>
      <c r="E95" t="s">
        <v>58</v>
      </c>
      <c r="F95" t="str">
        <f t="shared" si="6"/>
        <v>Hong Kong</v>
      </c>
      <c r="G95">
        <v>1.18</v>
      </c>
      <c r="H95" t="s">
        <v>269</v>
      </c>
      <c r="I95" t="s">
        <v>49</v>
      </c>
      <c r="J95">
        <v>3</v>
      </c>
      <c r="K95">
        <v>3.54</v>
      </c>
      <c r="L95">
        <v>15503</v>
      </c>
      <c r="M95">
        <v>4379</v>
      </c>
      <c r="N95">
        <v>4000</v>
      </c>
      <c r="O95">
        <v>27.65</v>
      </c>
      <c r="P95">
        <v>24.11</v>
      </c>
      <c r="Q95">
        <v>27.8</v>
      </c>
      <c r="R95" t="s">
        <v>258</v>
      </c>
      <c r="S95" t="s">
        <v>262</v>
      </c>
      <c r="T95">
        <v>1</v>
      </c>
      <c r="U95">
        <v>0.04</v>
      </c>
      <c r="V95">
        <v>600</v>
      </c>
      <c r="W95" t="s">
        <v>180</v>
      </c>
      <c r="X95">
        <v>1</v>
      </c>
      <c r="Y95" s="3">
        <f t="shared" si="7"/>
        <v>-0.16770947558537022</v>
      </c>
      <c r="Z95" t="s">
        <v>121</v>
      </c>
      <c r="AA95">
        <v>28.6</v>
      </c>
      <c r="AB95">
        <v>28.6</v>
      </c>
      <c r="AC95">
        <v>27</v>
      </c>
      <c r="AD95">
        <v>27.8</v>
      </c>
      <c r="AE95" s="3">
        <f t="shared" si="8"/>
        <v>3.8702186673547606E-2</v>
      </c>
      <c r="AF95" t="s">
        <v>122</v>
      </c>
      <c r="AG95">
        <v>27.5</v>
      </c>
      <c r="AH95">
        <v>27.5</v>
      </c>
      <c r="AI95">
        <v>27.2</v>
      </c>
      <c r="AJ95">
        <v>27.05</v>
      </c>
      <c r="AK95" s="3">
        <f t="shared" si="9"/>
        <v>-0.15480874669418768</v>
      </c>
      <c r="AL95" t="s">
        <v>123</v>
      </c>
      <c r="AM95">
        <v>27.8</v>
      </c>
      <c r="AN95">
        <v>27.8</v>
      </c>
      <c r="AO95">
        <v>27.5</v>
      </c>
      <c r="AP95">
        <v>26.05</v>
      </c>
      <c r="AQ95" s="3">
        <f t="shared" si="10"/>
        <v>-0.41282332451783471</v>
      </c>
      <c r="AR95" t="s">
        <v>148</v>
      </c>
      <c r="AS95">
        <v>26.7</v>
      </c>
      <c r="AT95">
        <v>26.7</v>
      </c>
      <c r="AU95">
        <v>26.55</v>
      </c>
      <c r="AV95">
        <v>26.3</v>
      </c>
      <c r="AW95" s="3">
        <f t="shared" si="11"/>
        <v>-0.34831968006192299</v>
      </c>
    </row>
    <row r="96" spans="1:49">
      <c r="A96">
        <v>1</v>
      </c>
      <c r="B96" t="s">
        <v>270</v>
      </c>
      <c r="C96">
        <v>1</v>
      </c>
      <c r="D96" t="s">
        <v>57</v>
      </c>
      <c r="E96" t="s">
        <v>58</v>
      </c>
      <c r="F96" t="str">
        <f t="shared" si="6"/>
        <v>Hong Kong</v>
      </c>
      <c r="G96">
        <v>0.57299999999999995</v>
      </c>
      <c r="H96" t="s">
        <v>271</v>
      </c>
      <c r="I96" t="s">
        <v>49</v>
      </c>
      <c r="J96">
        <v>2</v>
      </c>
      <c r="K96">
        <v>1.1499999999999999</v>
      </c>
      <c r="L96">
        <v>15506</v>
      </c>
      <c r="M96">
        <v>13531</v>
      </c>
      <c r="N96">
        <v>14000</v>
      </c>
      <c r="O96">
        <v>8.1</v>
      </c>
      <c r="P96">
        <v>6.95</v>
      </c>
      <c r="Q96">
        <v>8.58</v>
      </c>
      <c r="R96" t="s">
        <v>255</v>
      </c>
      <c r="S96" t="s">
        <v>262</v>
      </c>
      <c r="T96">
        <v>3</v>
      </c>
      <c r="U96">
        <v>0.43</v>
      </c>
      <c r="V96">
        <v>6720</v>
      </c>
      <c r="W96" t="s">
        <v>180</v>
      </c>
      <c r="X96">
        <v>1</v>
      </c>
      <c r="Y96" s="3">
        <f t="shared" si="7"/>
        <v>0.52366825744872958</v>
      </c>
      <c r="Z96" t="s">
        <v>129</v>
      </c>
      <c r="AA96">
        <v>8.86</v>
      </c>
      <c r="AB96">
        <v>8.86</v>
      </c>
      <c r="AC96">
        <v>8.68</v>
      </c>
      <c r="AD96">
        <v>8.8000000000000007</v>
      </c>
      <c r="AE96" s="3">
        <f t="shared" si="8"/>
        <v>0.63201341416226076</v>
      </c>
      <c r="AF96" t="s">
        <v>120</v>
      </c>
      <c r="AG96">
        <v>8.9</v>
      </c>
      <c r="AH96">
        <v>8.9</v>
      </c>
      <c r="AI96">
        <v>8.7899999999999991</v>
      </c>
      <c r="AJ96">
        <v>8.6</v>
      </c>
      <c r="AK96" s="3">
        <f t="shared" si="9"/>
        <v>0.45143815297304268</v>
      </c>
      <c r="AL96" t="s">
        <v>121</v>
      </c>
      <c r="AM96">
        <v>8.64</v>
      </c>
      <c r="AN96">
        <v>8.64</v>
      </c>
      <c r="AO96">
        <v>8.64</v>
      </c>
      <c r="AP96">
        <v>8.58</v>
      </c>
      <c r="AQ96" s="3">
        <f t="shared" si="10"/>
        <v>0.43338062685412138</v>
      </c>
      <c r="AR96" t="s">
        <v>122</v>
      </c>
      <c r="AS96">
        <v>9.18</v>
      </c>
      <c r="AT96">
        <v>9.18</v>
      </c>
      <c r="AU96">
        <v>8.8000000000000007</v>
      </c>
      <c r="AV96">
        <v>8.83</v>
      </c>
      <c r="AW96" s="3">
        <f t="shared" si="11"/>
        <v>0.65909970334064272</v>
      </c>
    </row>
    <row r="97" spans="1:49">
      <c r="A97">
        <v>1</v>
      </c>
      <c r="B97" t="s">
        <v>272</v>
      </c>
      <c r="C97">
        <v>1</v>
      </c>
      <c r="D97" t="s">
        <v>57</v>
      </c>
      <c r="E97" t="s">
        <v>58</v>
      </c>
      <c r="F97" t="str">
        <f t="shared" si="6"/>
        <v>Hong Kong</v>
      </c>
      <c r="G97">
        <v>1.276</v>
      </c>
      <c r="H97" t="s">
        <v>188</v>
      </c>
      <c r="I97" t="s">
        <v>105</v>
      </c>
      <c r="J97">
        <v>1.5</v>
      </c>
      <c r="K97">
        <v>1.91</v>
      </c>
      <c r="L97">
        <v>15503</v>
      </c>
      <c r="M97">
        <v>8100</v>
      </c>
      <c r="N97">
        <v>8000</v>
      </c>
      <c r="O97">
        <v>18.579999999999998</v>
      </c>
      <c r="P97">
        <v>20.49</v>
      </c>
      <c r="Q97">
        <v>17.3</v>
      </c>
      <c r="R97" t="s">
        <v>258</v>
      </c>
      <c r="S97" t="s">
        <v>262</v>
      </c>
      <c r="T97">
        <v>1</v>
      </c>
      <c r="U97">
        <v>0.66</v>
      </c>
      <c r="V97">
        <v>10240</v>
      </c>
      <c r="W97" t="s">
        <v>180</v>
      </c>
      <c r="X97">
        <v>1</v>
      </c>
      <c r="Y97" s="3">
        <f t="shared" si="7"/>
        <v>0.50570857253434653</v>
      </c>
      <c r="Z97" t="s">
        <v>121</v>
      </c>
      <c r="AA97">
        <v>17.64</v>
      </c>
      <c r="AB97">
        <v>17.64</v>
      </c>
      <c r="AC97">
        <v>17.600000000000001</v>
      </c>
      <c r="AD97">
        <v>17.3</v>
      </c>
      <c r="AE97" s="3">
        <f t="shared" si="8"/>
        <v>0.66051731922853507</v>
      </c>
      <c r="AF97" t="s">
        <v>122</v>
      </c>
      <c r="AG97">
        <v>17.739999999999998</v>
      </c>
      <c r="AH97">
        <v>17.739999999999998</v>
      </c>
      <c r="AI97">
        <v>17.5</v>
      </c>
      <c r="AJ97">
        <v>17.440000000000001</v>
      </c>
      <c r="AK97" s="3">
        <f t="shared" si="9"/>
        <v>0.58827323743791371</v>
      </c>
      <c r="AL97" t="s">
        <v>123</v>
      </c>
      <c r="AM97">
        <v>18.079999999999998</v>
      </c>
      <c r="AN97">
        <v>18.079999999999998</v>
      </c>
      <c r="AO97">
        <v>17.2</v>
      </c>
      <c r="AP97">
        <v>17.48</v>
      </c>
      <c r="AQ97" s="3">
        <f t="shared" si="10"/>
        <v>0.56763207121202242</v>
      </c>
      <c r="AR97" t="s">
        <v>148</v>
      </c>
      <c r="AS97">
        <v>17.68</v>
      </c>
      <c r="AT97">
        <v>17.68</v>
      </c>
      <c r="AU97">
        <v>17.399999999999999</v>
      </c>
      <c r="AV97">
        <v>17.059999999999999</v>
      </c>
      <c r="AW97" s="3">
        <f t="shared" si="11"/>
        <v>0.78436431658388672</v>
      </c>
    </row>
    <row r="98" spans="1:49">
      <c r="A98">
        <v>1</v>
      </c>
      <c r="B98" t="s">
        <v>230</v>
      </c>
      <c r="C98">
        <v>1</v>
      </c>
      <c r="D98" t="s">
        <v>57</v>
      </c>
      <c r="E98" t="s">
        <v>58</v>
      </c>
      <c r="F98" t="str">
        <f t="shared" si="6"/>
        <v>Hong Kong</v>
      </c>
      <c r="G98">
        <v>6.8449999999999998</v>
      </c>
      <c r="H98" t="s">
        <v>273</v>
      </c>
      <c r="I98" t="s">
        <v>49</v>
      </c>
      <c r="J98">
        <v>2</v>
      </c>
      <c r="K98">
        <v>13.69</v>
      </c>
      <c r="L98">
        <v>15503</v>
      </c>
      <c r="M98">
        <v>1132</v>
      </c>
      <c r="N98">
        <v>1100</v>
      </c>
      <c r="O98">
        <v>124</v>
      </c>
      <c r="P98">
        <v>110.31</v>
      </c>
      <c r="Q98">
        <v>124.9</v>
      </c>
      <c r="R98" t="s">
        <v>258</v>
      </c>
      <c r="S98" t="s">
        <v>262</v>
      </c>
      <c r="T98">
        <v>1</v>
      </c>
      <c r="U98">
        <v>0.06</v>
      </c>
      <c r="V98">
        <v>990</v>
      </c>
      <c r="W98" t="s">
        <v>180</v>
      </c>
      <c r="X98">
        <v>1</v>
      </c>
      <c r="Y98" s="3">
        <f t="shared" si="7"/>
        <v>0.28381603560601176</v>
      </c>
      <c r="Z98" t="s">
        <v>121</v>
      </c>
      <c r="AA98">
        <v>130.4</v>
      </c>
      <c r="AB98">
        <v>130.4</v>
      </c>
      <c r="AC98">
        <v>128</v>
      </c>
      <c r="AD98">
        <v>124.9</v>
      </c>
      <c r="AE98" s="3">
        <f t="shared" si="8"/>
        <v>6.3858608011353041E-2</v>
      </c>
      <c r="AF98" t="s">
        <v>122</v>
      </c>
      <c r="AG98">
        <v>128.5</v>
      </c>
      <c r="AH98">
        <v>128.5</v>
      </c>
      <c r="AI98">
        <v>125</v>
      </c>
      <c r="AJ98">
        <v>126.1</v>
      </c>
      <c r="AK98" s="3">
        <f t="shared" si="9"/>
        <v>0.14900341869315575</v>
      </c>
      <c r="AL98" t="s">
        <v>123</v>
      </c>
      <c r="AM98">
        <v>127.8</v>
      </c>
      <c r="AN98">
        <v>127.8</v>
      </c>
      <c r="AO98">
        <v>126</v>
      </c>
      <c r="AP98">
        <v>122.7</v>
      </c>
      <c r="AQ98" s="3">
        <f t="shared" si="10"/>
        <v>-9.2240211571953612E-2</v>
      </c>
      <c r="AR98" t="s">
        <v>148</v>
      </c>
      <c r="AS98">
        <v>124.9</v>
      </c>
      <c r="AT98">
        <v>124.9</v>
      </c>
      <c r="AU98">
        <v>123.5</v>
      </c>
      <c r="AV98">
        <v>121.3</v>
      </c>
      <c r="AW98" s="3">
        <f t="shared" si="11"/>
        <v>-0.19157582403405812</v>
      </c>
    </row>
    <row r="99" spans="1:49">
      <c r="A99">
        <v>1</v>
      </c>
      <c r="B99" t="s">
        <v>274</v>
      </c>
      <c r="C99">
        <v>1</v>
      </c>
      <c r="D99" t="s">
        <v>57</v>
      </c>
      <c r="E99" t="s">
        <v>58</v>
      </c>
      <c r="F99" t="str">
        <f t="shared" si="6"/>
        <v>Hong Kong</v>
      </c>
      <c r="G99">
        <v>2.88</v>
      </c>
      <c r="H99" t="s">
        <v>243</v>
      </c>
      <c r="I99" t="s">
        <v>49</v>
      </c>
      <c r="J99">
        <v>1.5</v>
      </c>
      <c r="K99">
        <v>4.32</v>
      </c>
      <c r="L99">
        <v>15506</v>
      </c>
      <c r="M99">
        <v>3589</v>
      </c>
      <c r="N99">
        <v>3500</v>
      </c>
      <c r="O99">
        <v>51.2</v>
      </c>
      <c r="P99">
        <v>46.88</v>
      </c>
      <c r="Q99">
        <v>49.6</v>
      </c>
      <c r="R99" t="s">
        <v>255</v>
      </c>
      <c r="S99" t="s">
        <v>262</v>
      </c>
      <c r="T99">
        <v>3</v>
      </c>
      <c r="U99">
        <v>-0.36</v>
      </c>
      <c r="V99">
        <v>-5600</v>
      </c>
      <c r="W99" t="s">
        <v>180</v>
      </c>
      <c r="X99">
        <v>0</v>
      </c>
      <c r="Y99" s="3">
        <f t="shared" si="7"/>
        <v>0.25957693795949921</v>
      </c>
      <c r="Z99" t="s">
        <v>129</v>
      </c>
      <c r="AA99">
        <v>53.25</v>
      </c>
      <c r="AB99">
        <v>53.25</v>
      </c>
      <c r="AC99">
        <v>52.35</v>
      </c>
      <c r="AD99">
        <v>51.6</v>
      </c>
      <c r="AE99" s="3">
        <f t="shared" si="8"/>
        <v>9.0287630594608217E-2</v>
      </c>
      <c r="AF99" t="s">
        <v>120</v>
      </c>
      <c r="AG99">
        <v>52.45</v>
      </c>
      <c r="AH99">
        <v>52.45</v>
      </c>
      <c r="AI99">
        <v>51.85</v>
      </c>
      <c r="AJ99">
        <v>50.9</v>
      </c>
      <c r="AK99" s="3">
        <f t="shared" si="9"/>
        <v>-6.7715722945957374E-2</v>
      </c>
      <c r="AL99" t="s">
        <v>121</v>
      </c>
      <c r="AM99">
        <v>51.4</v>
      </c>
      <c r="AN99">
        <v>51.4</v>
      </c>
      <c r="AO99">
        <v>50.05</v>
      </c>
      <c r="AP99">
        <v>49.6</v>
      </c>
      <c r="AQ99" s="3">
        <f t="shared" si="10"/>
        <v>-0.36115052237843442</v>
      </c>
      <c r="AR99" t="s">
        <v>122</v>
      </c>
      <c r="AS99">
        <v>51.4</v>
      </c>
      <c r="AT99">
        <v>51.4</v>
      </c>
      <c r="AU99">
        <v>49.6</v>
      </c>
      <c r="AV99">
        <v>49.5</v>
      </c>
      <c r="AW99" s="3">
        <f t="shared" si="11"/>
        <v>-0.38372243002708695</v>
      </c>
    </row>
    <row r="100" spans="1:49">
      <c r="A100">
        <v>1</v>
      </c>
      <c r="B100" t="s">
        <v>275</v>
      </c>
      <c r="C100">
        <v>1</v>
      </c>
      <c r="D100" t="s">
        <v>57</v>
      </c>
      <c r="E100" t="s">
        <v>58</v>
      </c>
      <c r="F100" t="str">
        <f t="shared" si="6"/>
        <v>Hong Kong</v>
      </c>
      <c r="G100">
        <v>1.5249999999999999</v>
      </c>
      <c r="H100" t="s">
        <v>127</v>
      </c>
      <c r="I100" t="s">
        <v>49</v>
      </c>
      <c r="J100">
        <v>3</v>
      </c>
      <c r="K100">
        <v>4.57</v>
      </c>
      <c r="L100">
        <v>15506</v>
      </c>
      <c r="M100">
        <v>3389</v>
      </c>
      <c r="N100">
        <v>3500</v>
      </c>
      <c r="O100">
        <v>28.85</v>
      </c>
      <c r="P100">
        <v>24.28</v>
      </c>
      <c r="Q100">
        <v>25.74</v>
      </c>
      <c r="R100" t="s">
        <v>262</v>
      </c>
      <c r="S100" t="s">
        <v>276</v>
      </c>
      <c r="T100">
        <v>3</v>
      </c>
      <c r="U100">
        <v>-0.7</v>
      </c>
      <c r="V100">
        <v>-10900.05</v>
      </c>
      <c r="W100" t="s">
        <v>180</v>
      </c>
      <c r="X100">
        <v>0</v>
      </c>
      <c r="Y100" s="3">
        <f t="shared" si="7"/>
        <v>-0.23700503031084755</v>
      </c>
      <c r="Z100" t="s">
        <v>122</v>
      </c>
      <c r="AA100">
        <v>27.85</v>
      </c>
      <c r="AB100">
        <v>27.85</v>
      </c>
      <c r="AC100">
        <v>27.8</v>
      </c>
      <c r="AD100">
        <v>26</v>
      </c>
      <c r="AE100" s="3">
        <f t="shared" si="8"/>
        <v>-0.64329936798658616</v>
      </c>
      <c r="AF100" t="s">
        <v>123</v>
      </c>
      <c r="AG100">
        <v>26.5</v>
      </c>
      <c r="AH100">
        <v>26.5</v>
      </c>
      <c r="AI100">
        <v>26.5</v>
      </c>
      <c r="AJ100">
        <v>25.45</v>
      </c>
      <c r="AK100" s="3">
        <f t="shared" si="9"/>
        <v>-0.76744486005417301</v>
      </c>
      <c r="AL100" t="s">
        <v>148</v>
      </c>
      <c r="AM100">
        <v>28</v>
      </c>
      <c r="AN100">
        <v>28</v>
      </c>
      <c r="AO100">
        <v>25.9</v>
      </c>
      <c r="AP100">
        <v>28</v>
      </c>
      <c r="AQ100" s="3">
        <f t="shared" si="10"/>
        <v>-0.19186121501354347</v>
      </c>
      <c r="AR100" t="s">
        <v>149</v>
      </c>
      <c r="AS100">
        <v>30.05</v>
      </c>
      <c r="AT100">
        <v>30.05</v>
      </c>
      <c r="AU100">
        <v>28.05</v>
      </c>
      <c r="AV100">
        <v>28.3</v>
      </c>
      <c r="AW100" s="3">
        <f t="shared" si="11"/>
        <v>-0.1241454920675869</v>
      </c>
    </row>
    <row r="101" spans="1:49">
      <c r="A101">
        <v>1</v>
      </c>
      <c r="B101" t="s">
        <v>277</v>
      </c>
      <c r="C101">
        <v>1</v>
      </c>
      <c r="D101" t="s">
        <v>57</v>
      </c>
      <c r="E101" t="s">
        <v>58</v>
      </c>
      <c r="F101" t="str">
        <f t="shared" si="6"/>
        <v>Hong Kong</v>
      </c>
      <c r="G101">
        <v>0.41199999999999998</v>
      </c>
      <c r="H101" t="s">
        <v>188</v>
      </c>
      <c r="I101" t="s">
        <v>105</v>
      </c>
      <c r="J101">
        <v>1</v>
      </c>
      <c r="K101">
        <v>0.41</v>
      </c>
      <c r="L101">
        <v>15506</v>
      </c>
      <c r="M101">
        <v>37636</v>
      </c>
      <c r="N101">
        <v>35000</v>
      </c>
      <c r="O101">
        <v>7.7</v>
      </c>
      <c r="P101">
        <v>8.11</v>
      </c>
      <c r="Q101">
        <v>8.02</v>
      </c>
      <c r="R101" t="s">
        <v>276</v>
      </c>
      <c r="S101" t="s">
        <v>276</v>
      </c>
      <c r="T101">
        <v>0</v>
      </c>
      <c r="U101">
        <v>-0.72</v>
      </c>
      <c r="V101">
        <v>-11200</v>
      </c>
      <c r="W101" t="s">
        <v>180</v>
      </c>
      <c r="X101">
        <v>0</v>
      </c>
      <c r="Y101" s="3">
        <f t="shared" si="7"/>
        <v>-0.79001676770282592</v>
      </c>
      <c r="Z101" t="s">
        <v>123</v>
      </c>
      <c r="AA101">
        <v>8.23</v>
      </c>
      <c r="AB101">
        <v>8.23</v>
      </c>
      <c r="AC101">
        <v>8.0500000000000007</v>
      </c>
      <c r="AD101">
        <v>7.6</v>
      </c>
      <c r="AE101" s="3">
        <f t="shared" si="8"/>
        <v>0.22571907648652254</v>
      </c>
      <c r="AF101" t="s">
        <v>148</v>
      </c>
      <c r="AG101">
        <v>8.18</v>
      </c>
      <c r="AH101">
        <v>8.18</v>
      </c>
      <c r="AI101">
        <v>7.93</v>
      </c>
      <c r="AJ101">
        <v>8.06</v>
      </c>
      <c r="AK101" s="3">
        <f t="shared" si="9"/>
        <v>-0.8125886753514775</v>
      </c>
      <c r="AL101" t="s">
        <v>149</v>
      </c>
      <c r="AM101">
        <v>8.2899999999999991</v>
      </c>
      <c r="AN101">
        <v>8.2899999999999991</v>
      </c>
      <c r="AO101">
        <v>7.98</v>
      </c>
      <c r="AP101">
        <v>7.92</v>
      </c>
      <c r="AQ101" s="3">
        <f t="shared" si="10"/>
        <v>-0.4965819682703464</v>
      </c>
      <c r="AR101" t="s">
        <v>150</v>
      </c>
      <c r="AS101">
        <v>8.09</v>
      </c>
      <c r="AT101">
        <v>8.09</v>
      </c>
      <c r="AU101">
        <v>8.0500000000000007</v>
      </c>
      <c r="AV101">
        <v>7.62</v>
      </c>
      <c r="AW101" s="3">
        <f t="shared" si="11"/>
        <v>0.18057526118921721</v>
      </c>
    </row>
    <row r="102" spans="1:49">
      <c r="A102">
        <v>1</v>
      </c>
      <c r="B102" t="s">
        <v>278</v>
      </c>
      <c r="C102">
        <v>1</v>
      </c>
      <c r="D102" t="s">
        <v>57</v>
      </c>
      <c r="E102" t="s">
        <v>58</v>
      </c>
      <c r="F102" t="str">
        <f t="shared" si="6"/>
        <v>Hong Kong</v>
      </c>
      <c r="G102">
        <v>0.63600000000000001</v>
      </c>
      <c r="H102" t="s">
        <v>48</v>
      </c>
      <c r="I102" t="s">
        <v>49</v>
      </c>
      <c r="J102">
        <v>1.5</v>
      </c>
      <c r="K102">
        <v>0.95</v>
      </c>
      <c r="L102">
        <v>15503</v>
      </c>
      <c r="M102">
        <v>16250</v>
      </c>
      <c r="N102">
        <v>16000</v>
      </c>
      <c r="O102">
        <v>11.16</v>
      </c>
      <c r="P102">
        <v>10.210000000000001</v>
      </c>
      <c r="Q102">
        <v>9.85</v>
      </c>
      <c r="R102" t="s">
        <v>279</v>
      </c>
      <c r="S102" t="s">
        <v>279</v>
      </c>
      <c r="T102">
        <v>0</v>
      </c>
      <c r="U102">
        <v>-1.35</v>
      </c>
      <c r="V102">
        <v>-20960</v>
      </c>
      <c r="W102" t="s">
        <v>180</v>
      </c>
      <c r="X102">
        <v>0</v>
      </c>
      <c r="Y102" s="3">
        <f t="shared" si="7"/>
        <v>-1.2487905566664526</v>
      </c>
      <c r="Z102" t="s">
        <v>148</v>
      </c>
      <c r="AA102">
        <v>10.02</v>
      </c>
      <c r="AB102">
        <v>10.02</v>
      </c>
      <c r="AC102">
        <v>9.9499999999999993</v>
      </c>
      <c r="AD102">
        <v>9.7799999999999994</v>
      </c>
      <c r="AE102" s="3">
        <f t="shared" si="8"/>
        <v>-1.4242404695865323</v>
      </c>
      <c r="AF102" t="s">
        <v>149</v>
      </c>
      <c r="AG102">
        <v>9.85</v>
      </c>
      <c r="AH102">
        <v>9.85</v>
      </c>
      <c r="AI102">
        <v>9.42</v>
      </c>
      <c r="AJ102">
        <v>9.24</v>
      </c>
      <c r="AK102" s="3">
        <f t="shared" si="9"/>
        <v>-1.9815519576856093</v>
      </c>
      <c r="AL102" t="s">
        <v>150</v>
      </c>
      <c r="AM102">
        <v>9.6999999999999993</v>
      </c>
      <c r="AN102">
        <v>9.6999999999999993</v>
      </c>
      <c r="AO102">
        <v>9.31</v>
      </c>
      <c r="AP102">
        <v>9.44</v>
      </c>
      <c r="AQ102" s="3">
        <f t="shared" si="10"/>
        <v>-1.7751402954266924</v>
      </c>
      <c r="AR102" t="s">
        <v>158</v>
      </c>
      <c r="AS102">
        <v>9.9499999999999993</v>
      </c>
      <c r="AT102">
        <v>9.9499999999999993</v>
      </c>
      <c r="AU102">
        <v>9.5299999999999994</v>
      </c>
      <c r="AV102">
        <v>9.84</v>
      </c>
      <c r="AW102" s="3">
        <f t="shared" si="11"/>
        <v>-1.3623169709088565</v>
      </c>
    </row>
    <row r="103" spans="1:49">
      <c r="A103">
        <v>1</v>
      </c>
      <c r="B103" t="s">
        <v>280</v>
      </c>
      <c r="C103">
        <v>1</v>
      </c>
      <c r="D103" t="s">
        <v>57</v>
      </c>
      <c r="E103" t="s">
        <v>58</v>
      </c>
      <c r="F103" t="str">
        <f t="shared" si="6"/>
        <v>Hong Kong</v>
      </c>
      <c r="G103">
        <v>0.129</v>
      </c>
      <c r="H103" t="s">
        <v>178</v>
      </c>
      <c r="I103" t="s">
        <v>49</v>
      </c>
      <c r="J103">
        <v>2</v>
      </c>
      <c r="K103">
        <v>0.26</v>
      </c>
      <c r="L103">
        <v>15503</v>
      </c>
      <c r="M103">
        <v>60088</v>
      </c>
      <c r="N103">
        <v>60000</v>
      </c>
      <c r="O103">
        <v>3.52</v>
      </c>
      <c r="P103">
        <v>3.26</v>
      </c>
      <c r="Q103">
        <v>3.24</v>
      </c>
      <c r="R103" t="s">
        <v>279</v>
      </c>
      <c r="S103" t="s">
        <v>281</v>
      </c>
      <c r="T103">
        <v>2</v>
      </c>
      <c r="U103">
        <v>-1.07</v>
      </c>
      <c r="V103">
        <v>-16578</v>
      </c>
      <c r="W103" t="s">
        <v>180</v>
      </c>
      <c r="X103">
        <v>0</v>
      </c>
      <c r="Y103" s="3">
        <f t="shared" si="7"/>
        <v>-0.27091530671482872</v>
      </c>
      <c r="Z103" t="s">
        <v>148</v>
      </c>
      <c r="AA103">
        <v>3.47</v>
      </c>
      <c r="AB103">
        <v>3.47</v>
      </c>
      <c r="AC103">
        <v>3.45</v>
      </c>
      <c r="AD103">
        <v>3.32</v>
      </c>
      <c r="AE103" s="3">
        <f t="shared" si="8"/>
        <v>-0.7740437334709418</v>
      </c>
      <c r="AF103" t="s">
        <v>149</v>
      </c>
      <c r="AG103">
        <v>3.29</v>
      </c>
      <c r="AH103">
        <v>3.29</v>
      </c>
      <c r="AI103">
        <v>3.29</v>
      </c>
      <c r="AJ103">
        <v>3.1</v>
      </c>
      <c r="AK103" s="3">
        <f t="shared" si="9"/>
        <v>-1.6254918402889762</v>
      </c>
      <c r="AL103" t="s">
        <v>150</v>
      </c>
      <c r="AM103">
        <v>3.16</v>
      </c>
      <c r="AN103">
        <v>3.16</v>
      </c>
      <c r="AO103">
        <v>3.15</v>
      </c>
      <c r="AP103">
        <v>3.11</v>
      </c>
      <c r="AQ103" s="3">
        <f t="shared" si="10"/>
        <v>-1.5867896536154298</v>
      </c>
      <c r="AR103" t="s">
        <v>158</v>
      </c>
      <c r="AS103">
        <v>3.17</v>
      </c>
      <c r="AT103">
        <v>3.17</v>
      </c>
      <c r="AU103">
        <v>3.08</v>
      </c>
      <c r="AV103">
        <v>3.13</v>
      </c>
      <c r="AW103" s="3">
        <f t="shared" si="11"/>
        <v>-1.5093852802683356</v>
      </c>
    </row>
    <row r="104" spans="1:49">
      <c r="A104">
        <v>1</v>
      </c>
      <c r="B104" t="s">
        <v>194</v>
      </c>
      <c r="C104">
        <v>1</v>
      </c>
      <c r="D104" t="s">
        <v>57</v>
      </c>
      <c r="E104" t="s">
        <v>58</v>
      </c>
      <c r="F104" t="str">
        <f t="shared" si="6"/>
        <v>Hong Kong</v>
      </c>
      <c r="G104">
        <v>0.67600000000000005</v>
      </c>
      <c r="H104" t="s">
        <v>178</v>
      </c>
      <c r="I104" t="s">
        <v>49</v>
      </c>
      <c r="J104">
        <v>2</v>
      </c>
      <c r="K104">
        <v>1.35</v>
      </c>
      <c r="L104">
        <v>15503</v>
      </c>
      <c r="M104">
        <v>11466</v>
      </c>
      <c r="N104">
        <v>11400</v>
      </c>
      <c r="O104">
        <v>11.48</v>
      </c>
      <c r="P104">
        <v>10.130000000000001</v>
      </c>
      <c r="Q104">
        <v>10.1</v>
      </c>
      <c r="R104" t="s">
        <v>258</v>
      </c>
      <c r="S104" t="s">
        <v>281</v>
      </c>
      <c r="T104">
        <v>7</v>
      </c>
      <c r="U104">
        <v>-1.01</v>
      </c>
      <c r="V104">
        <v>-15732</v>
      </c>
      <c r="W104" t="s">
        <v>180</v>
      </c>
      <c r="X104">
        <v>0</v>
      </c>
      <c r="Y104" s="3">
        <f t="shared" si="7"/>
        <v>-0.36767077339869703</v>
      </c>
      <c r="Z104" t="s">
        <v>121</v>
      </c>
      <c r="AA104">
        <v>11.14</v>
      </c>
      <c r="AB104">
        <v>11.14</v>
      </c>
      <c r="AC104">
        <v>10.98</v>
      </c>
      <c r="AD104">
        <v>11.02</v>
      </c>
      <c r="AE104" s="3">
        <f t="shared" si="8"/>
        <v>-0.33825711152680193</v>
      </c>
      <c r="AF104" t="s">
        <v>122</v>
      </c>
      <c r="AG104">
        <v>11.26</v>
      </c>
      <c r="AH104">
        <v>11.26</v>
      </c>
      <c r="AI104">
        <v>11.16</v>
      </c>
      <c r="AJ104">
        <v>11</v>
      </c>
      <c r="AK104" s="3">
        <f t="shared" si="9"/>
        <v>-0.35296394246274942</v>
      </c>
      <c r="AL104" t="s">
        <v>123</v>
      </c>
      <c r="AM104">
        <v>11</v>
      </c>
      <c r="AN104">
        <v>11</v>
      </c>
      <c r="AO104">
        <v>11</v>
      </c>
      <c r="AP104">
        <v>10.56</v>
      </c>
      <c r="AQ104" s="3">
        <f t="shared" si="10"/>
        <v>-0.67651422305360254</v>
      </c>
      <c r="AR104" t="s">
        <v>148</v>
      </c>
      <c r="AS104">
        <v>10.84</v>
      </c>
      <c r="AT104">
        <v>10.84</v>
      </c>
      <c r="AU104">
        <v>10.56</v>
      </c>
      <c r="AV104">
        <v>10.68</v>
      </c>
      <c r="AW104" s="3">
        <f t="shared" si="11"/>
        <v>-0.58827323743791571</v>
      </c>
    </row>
    <row r="105" spans="1:49">
      <c r="A105">
        <v>1</v>
      </c>
      <c r="B105" t="s">
        <v>260</v>
      </c>
      <c r="C105">
        <v>1</v>
      </c>
      <c r="D105" t="s">
        <v>57</v>
      </c>
      <c r="E105" t="s">
        <v>58</v>
      </c>
      <c r="F105" t="str">
        <f t="shared" si="6"/>
        <v>Hong Kong</v>
      </c>
      <c r="G105">
        <v>1.08</v>
      </c>
      <c r="H105" t="s">
        <v>178</v>
      </c>
      <c r="I105" t="s">
        <v>49</v>
      </c>
      <c r="J105">
        <v>2</v>
      </c>
      <c r="K105">
        <v>2.16</v>
      </c>
      <c r="L105">
        <v>15503</v>
      </c>
      <c r="M105">
        <v>7177</v>
      </c>
      <c r="N105">
        <v>8000</v>
      </c>
      <c r="O105">
        <v>19.5</v>
      </c>
      <c r="P105">
        <v>17.34</v>
      </c>
      <c r="Q105">
        <v>17.48</v>
      </c>
      <c r="R105" t="s">
        <v>257</v>
      </c>
      <c r="S105" t="s">
        <v>281</v>
      </c>
      <c r="T105">
        <v>8</v>
      </c>
      <c r="U105">
        <v>-1.04</v>
      </c>
      <c r="V105">
        <v>-16160</v>
      </c>
      <c r="W105" t="s">
        <v>180</v>
      </c>
      <c r="X105">
        <v>0</v>
      </c>
      <c r="Y105" s="3">
        <f t="shared" si="7"/>
        <v>0.43862478230020069</v>
      </c>
      <c r="Z105" t="s">
        <v>120</v>
      </c>
      <c r="AA105">
        <v>20.399999999999999</v>
      </c>
      <c r="AB105">
        <v>20.399999999999999</v>
      </c>
      <c r="AC105">
        <v>20.350000000000001</v>
      </c>
      <c r="AD105">
        <v>19.98</v>
      </c>
      <c r="AE105" s="3">
        <f t="shared" si="8"/>
        <v>0.24769399471070139</v>
      </c>
      <c r="AF105" t="s">
        <v>121</v>
      </c>
      <c r="AG105">
        <v>20.350000000000001</v>
      </c>
      <c r="AH105">
        <v>20.350000000000001</v>
      </c>
      <c r="AI105">
        <v>19.98</v>
      </c>
      <c r="AJ105">
        <v>19.899999999999999</v>
      </c>
      <c r="AK105" s="3">
        <f t="shared" si="9"/>
        <v>0.20641166225891688</v>
      </c>
      <c r="AL105" t="s">
        <v>122</v>
      </c>
      <c r="AM105">
        <v>20.3</v>
      </c>
      <c r="AN105">
        <v>20.3</v>
      </c>
      <c r="AO105">
        <v>19.899999999999999</v>
      </c>
      <c r="AP105">
        <v>19.68</v>
      </c>
      <c r="AQ105" s="3">
        <f t="shared" si="10"/>
        <v>9.2885248016512781E-2</v>
      </c>
      <c r="AR105" t="s">
        <v>123</v>
      </c>
      <c r="AS105">
        <v>19.86</v>
      </c>
      <c r="AT105">
        <v>19.86</v>
      </c>
      <c r="AU105">
        <v>19.28</v>
      </c>
      <c r="AV105">
        <v>19.399999999999999</v>
      </c>
      <c r="AW105" s="3">
        <f t="shared" si="11"/>
        <v>-5.1602915564730144E-2</v>
      </c>
    </row>
    <row r="106" spans="1:49">
      <c r="A106">
        <v>1</v>
      </c>
      <c r="B106" t="s">
        <v>263</v>
      </c>
      <c r="C106">
        <v>1</v>
      </c>
      <c r="D106" t="s">
        <v>57</v>
      </c>
      <c r="E106" t="s">
        <v>58</v>
      </c>
      <c r="F106" t="str">
        <f t="shared" si="6"/>
        <v>Hong Kong</v>
      </c>
      <c r="G106">
        <v>0.128</v>
      </c>
      <c r="H106" t="s">
        <v>127</v>
      </c>
      <c r="I106" t="s">
        <v>49</v>
      </c>
      <c r="J106">
        <v>2</v>
      </c>
      <c r="K106">
        <v>0.26</v>
      </c>
      <c r="L106">
        <v>15506</v>
      </c>
      <c r="M106">
        <v>60570</v>
      </c>
      <c r="N106">
        <v>60000</v>
      </c>
      <c r="O106">
        <v>2.5299999999999998</v>
      </c>
      <c r="P106">
        <v>2.27</v>
      </c>
      <c r="Q106">
        <v>2.48</v>
      </c>
      <c r="R106" t="s">
        <v>255</v>
      </c>
      <c r="S106" t="s">
        <v>281</v>
      </c>
      <c r="T106">
        <v>9</v>
      </c>
      <c r="U106">
        <v>-0.19</v>
      </c>
      <c r="V106">
        <v>-3000</v>
      </c>
      <c r="W106" t="s">
        <v>180</v>
      </c>
      <c r="X106">
        <v>0</v>
      </c>
      <c r="Y106" s="3">
        <f t="shared" si="7"/>
        <v>-0.38694698826260665</v>
      </c>
      <c r="Z106" t="s">
        <v>129</v>
      </c>
      <c r="AA106">
        <v>2.67</v>
      </c>
      <c r="AB106">
        <v>2.67</v>
      </c>
      <c r="AC106">
        <v>2.4300000000000002</v>
      </c>
      <c r="AD106">
        <v>2.6</v>
      </c>
      <c r="AE106" s="3">
        <f t="shared" si="8"/>
        <v>0.27086289178382672</v>
      </c>
      <c r="AF106" t="s">
        <v>120</v>
      </c>
      <c r="AG106">
        <v>2.75</v>
      </c>
      <c r="AH106">
        <v>2.75</v>
      </c>
      <c r="AI106">
        <v>2.65</v>
      </c>
      <c r="AJ106">
        <v>2.58</v>
      </c>
      <c r="AK106" s="3">
        <f t="shared" si="9"/>
        <v>0.19347349413130505</v>
      </c>
      <c r="AL106" t="s">
        <v>121</v>
      </c>
      <c r="AM106">
        <v>2.75</v>
      </c>
      <c r="AN106">
        <v>2.75</v>
      </c>
      <c r="AO106">
        <v>2.63</v>
      </c>
      <c r="AP106">
        <v>2.71</v>
      </c>
      <c r="AQ106" s="3">
        <f t="shared" si="10"/>
        <v>0.69650457887269501</v>
      </c>
      <c r="AR106" t="s">
        <v>122</v>
      </c>
      <c r="AS106">
        <v>2.83</v>
      </c>
      <c r="AT106">
        <v>2.83</v>
      </c>
      <c r="AU106">
        <v>2.8</v>
      </c>
      <c r="AV106">
        <v>2.8</v>
      </c>
      <c r="AW106" s="3">
        <f t="shared" si="11"/>
        <v>1.0447568683090418</v>
      </c>
    </row>
    <row r="107" spans="1:49">
      <c r="A107">
        <v>1</v>
      </c>
      <c r="B107" t="s">
        <v>282</v>
      </c>
      <c r="C107">
        <v>1</v>
      </c>
      <c r="D107" t="s">
        <v>57</v>
      </c>
      <c r="E107" t="s">
        <v>58</v>
      </c>
      <c r="F107" t="str">
        <f t="shared" si="6"/>
        <v>Hong Kong</v>
      </c>
      <c r="G107">
        <v>0.45600000000000002</v>
      </c>
      <c r="H107" t="s">
        <v>283</v>
      </c>
      <c r="I107" t="s">
        <v>105</v>
      </c>
      <c r="J107">
        <v>1.5</v>
      </c>
      <c r="K107">
        <v>0.68</v>
      </c>
      <c r="L107">
        <v>15506</v>
      </c>
      <c r="M107">
        <v>22670</v>
      </c>
      <c r="N107">
        <v>23000</v>
      </c>
      <c r="O107">
        <v>13.84</v>
      </c>
      <c r="P107">
        <v>14.52</v>
      </c>
      <c r="Q107">
        <v>13.6</v>
      </c>
      <c r="R107" t="s">
        <v>255</v>
      </c>
      <c r="S107" t="s">
        <v>281</v>
      </c>
      <c r="T107">
        <v>9</v>
      </c>
      <c r="U107">
        <v>0.36</v>
      </c>
      <c r="V107">
        <v>5520</v>
      </c>
      <c r="W107" t="s">
        <v>180</v>
      </c>
      <c r="X107">
        <v>1</v>
      </c>
      <c r="Y107" s="3">
        <f t="shared" si="7"/>
        <v>-0.38565716496839902</v>
      </c>
      <c r="Z107" t="s">
        <v>129</v>
      </c>
      <c r="AA107">
        <v>14.48</v>
      </c>
      <c r="AB107">
        <v>14.48</v>
      </c>
      <c r="AC107">
        <v>14.1</v>
      </c>
      <c r="AD107">
        <v>13.84</v>
      </c>
      <c r="AE107" s="3">
        <f t="shared" si="8"/>
        <v>0</v>
      </c>
      <c r="AF107" t="s">
        <v>120</v>
      </c>
      <c r="AG107">
        <v>14.1</v>
      </c>
      <c r="AH107">
        <v>14.1</v>
      </c>
      <c r="AI107">
        <v>14</v>
      </c>
      <c r="AJ107">
        <v>13.86</v>
      </c>
      <c r="AK107" s="3">
        <f t="shared" si="9"/>
        <v>-2.9665935766799319E-2</v>
      </c>
      <c r="AL107" t="s">
        <v>121</v>
      </c>
      <c r="AM107">
        <v>13.84</v>
      </c>
      <c r="AN107">
        <v>13.84</v>
      </c>
      <c r="AO107">
        <v>13.8</v>
      </c>
      <c r="AP107">
        <v>13.4</v>
      </c>
      <c r="AQ107" s="3">
        <f t="shared" si="10"/>
        <v>0.6526505868695982</v>
      </c>
      <c r="AR107" t="s">
        <v>122</v>
      </c>
      <c r="AS107">
        <v>13.5</v>
      </c>
      <c r="AT107">
        <v>13.5</v>
      </c>
      <c r="AU107">
        <v>13.42</v>
      </c>
      <c r="AV107">
        <v>13.24</v>
      </c>
      <c r="AW107" s="3">
        <f t="shared" si="11"/>
        <v>0.889978073003998</v>
      </c>
    </row>
    <row r="108" spans="1:49">
      <c r="A108">
        <v>1</v>
      </c>
      <c r="B108" t="s">
        <v>266</v>
      </c>
      <c r="C108">
        <v>1</v>
      </c>
      <c r="D108" t="s">
        <v>57</v>
      </c>
      <c r="E108" t="s">
        <v>58</v>
      </c>
      <c r="F108" t="str">
        <f t="shared" si="6"/>
        <v>Hong Kong</v>
      </c>
      <c r="G108">
        <v>7.48</v>
      </c>
      <c r="H108" t="s">
        <v>178</v>
      </c>
      <c r="I108" t="s">
        <v>49</v>
      </c>
      <c r="J108">
        <v>2</v>
      </c>
      <c r="K108">
        <v>14.96</v>
      </c>
      <c r="L108">
        <v>15503</v>
      </c>
      <c r="M108">
        <v>1036</v>
      </c>
      <c r="N108">
        <v>1000</v>
      </c>
      <c r="O108">
        <v>108.4</v>
      </c>
      <c r="P108">
        <v>93.44</v>
      </c>
      <c r="Q108">
        <v>107.3</v>
      </c>
      <c r="R108" t="s">
        <v>281</v>
      </c>
      <c r="S108" t="s">
        <v>281</v>
      </c>
      <c r="T108">
        <v>0</v>
      </c>
      <c r="U108">
        <v>-7.0000000000000007E-2</v>
      </c>
      <c r="V108">
        <v>-1100</v>
      </c>
      <c r="W108" t="s">
        <v>180</v>
      </c>
      <c r="X108">
        <v>0</v>
      </c>
      <c r="Y108" s="3">
        <f t="shared" si="7"/>
        <v>9.6755466683867641E-2</v>
      </c>
      <c r="Z108" t="s">
        <v>150</v>
      </c>
      <c r="AA108">
        <v>114.5</v>
      </c>
      <c r="AB108">
        <v>114.5</v>
      </c>
      <c r="AC108">
        <v>109.9</v>
      </c>
      <c r="AD108">
        <v>109.1</v>
      </c>
      <c r="AE108" s="3">
        <f t="shared" si="8"/>
        <v>4.5152551119137498E-2</v>
      </c>
      <c r="AF108" t="s">
        <v>158</v>
      </c>
      <c r="AG108">
        <v>116.7</v>
      </c>
      <c r="AH108">
        <v>116.7</v>
      </c>
      <c r="AI108">
        <v>111</v>
      </c>
      <c r="AJ108">
        <v>115.9</v>
      </c>
      <c r="AK108" s="3">
        <f t="shared" si="9"/>
        <v>0.48377733341933821</v>
      </c>
      <c r="AL108" t="s">
        <v>161</v>
      </c>
      <c r="AM108">
        <v>122.2</v>
      </c>
      <c r="AN108">
        <v>122.2</v>
      </c>
      <c r="AO108">
        <v>120</v>
      </c>
      <c r="AP108">
        <v>120.4</v>
      </c>
      <c r="AQ108" s="3">
        <f t="shared" si="10"/>
        <v>0.77404373347094113</v>
      </c>
      <c r="AR108" t="s">
        <v>172</v>
      </c>
      <c r="AS108">
        <v>118.9</v>
      </c>
      <c r="AT108">
        <v>118.9</v>
      </c>
      <c r="AU108">
        <v>116.8</v>
      </c>
      <c r="AV108">
        <v>117.6</v>
      </c>
      <c r="AW108" s="3">
        <f t="shared" si="11"/>
        <v>0.5934335289943875</v>
      </c>
    </row>
    <row r="109" spans="1:49">
      <c r="A109">
        <v>1</v>
      </c>
      <c r="B109" t="s">
        <v>216</v>
      </c>
      <c r="C109">
        <v>1</v>
      </c>
      <c r="D109" t="s">
        <v>57</v>
      </c>
      <c r="E109" t="s">
        <v>58</v>
      </c>
      <c r="F109" t="str">
        <f t="shared" si="6"/>
        <v>Hong Kong</v>
      </c>
      <c r="G109">
        <v>2.4300000000000002</v>
      </c>
      <c r="H109" t="s">
        <v>178</v>
      </c>
      <c r="I109" t="s">
        <v>49</v>
      </c>
      <c r="J109">
        <v>1.5</v>
      </c>
      <c r="K109">
        <v>3.65</v>
      </c>
      <c r="L109">
        <v>15503</v>
      </c>
      <c r="M109">
        <v>4253</v>
      </c>
      <c r="N109">
        <v>4500</v>
      </c>
      <c r="O109">
        <v>29.3</v>
      </c>
      <c r="P109">
        <v>25.66</v>
      </c>
      <c r="Q109">
        <v>25.5</v>
      </c>
      <c r="R109" t="s">
        <v>279</v>
      </c>
      <c r="S109" t="s">
        <v>281</v>
      </c>
      <c r="T109">
        <v>2</v>
      </c>
      <c r="U109">
        <v>-1.1000000000000001</v>
      </c>
      <c r="V109">
        <v>-17100</v>
      </c>
      <c r="W109" t="s">
        <v>180</v>
      </c>
      <c r="X109">
        <v>0</v>
      </c>
      <c r="Y109" s="3">
        <f t="shared" si="7"/>
        <v>-0.3047797200541833</v>
      </c>
      <c r="Z109" t="s">
        <v>148</v>
      </c>
      <c r="AA109">
        <v>28.4</v>
      </c>
      <c r="AB109">
        <v>28.4</v>
      </c>
      <c r="AC109">
        <v>28.25</v>
      </c>
      <c r="AD109">
        <v>26.3</v>
      </c>
      <c r="AE109" s="3">
        <f t="shared" si="8"/>
        <v>-0.87079920015480872</v>
      </c>
      <c r="AF109" t="s">
        <v>149</v>
      </c>
      <c r="AG109">
        <v>26.9</v>
      </c>
      <c r="AH109">
        <v>26.9</v>
      </c>
      <c r="AI109">
        <v>25.35</v>
      </c>
      <c r="AJ109">
        <v>25.35</v>
      </c>
      <c r="AK109" s="3">
        <f t="shared" si="9"/>
        <v>-1.1465522802038313</v>
      </c>
      <c r="AL109" t="s">
        <v>150</v>
      </c>
      <c r="AM109">
        <v>27.2</v>
      </c>
      <c r="AN109">
        <v>27.2</v>
      </c>
      <c r="AO109">
        <v>26</v>
      </c>
      <c r="AP109">
        <v>24.3</v>
      </c>
      <c r="AQ109" s="3">
        <f t="shared" si="10"/>
        <v>-1.4513320002580146</v>
      </c>
      <c r="AR109" t="s">
        <v>158</v>
      </c>
      <c r="AS109">
        <v>24.7</v>
      </c>
      <c r="AT109">
        <v>24.7</v>
      </c>
      <c r="AU109">
        <v>24.3</v>
      </c>
      <c r="AV109">
        <v>24.55</v>
      </c>
      <c r="AW109" s="3">
        <f t="shared" si="11"/>
        <v>-1.378765400245114</v>
      </c>
    </row>
    <row r="110" spans="1:49">
      <c r="A110">
        <v>1</v>
      </c>
      <c r="B110" t="s">
        <v>284</v>
      </c>
      <c r="C110">
        <v>1</v>
      </c>
      <c r="D110" t="s">
        <v>57</v>
      </c>
      <c r="E110" t="s">
        <v>58</v>
      </c>
      <c r="F110" t="str">
        <f t="shared" si="6"/>
        <v>Hong Kong</v>
      </c>
      <c r="G110">
        <v>0.86</v>
      </c>
      <c r="H110" t="s">
        <v>133</v>
      </c>
      <c r="I110" t="s">
        <v>105</v>
      </c>
      <c r="J110">
        <v>2</v>
      </c>
      <c r="K110">
        <v>1.72</v>
      </c>
      <c r="L110">
        <v>15503</v>
      </c>
      <c r="M110">
        <v>9013</v>
      </c>
      <c r="N110">
        <v>10000</v>
      </c>
      <c r="O110">
        <v>30.75</v>
      </c>
      <c r="P110">
        <v>32.47</v>
      </c>
      <c r="Q110">
        <v>33.409999999999997</v>
      </c>
      <c r="R110" t="s">
        <v>279</v>
      </c>
      <c r="S110" t="s">
        <v>281</v>
      </c>
      <c r="T110">
        <v>2</v>
      </c>
      <c r="U110">
        <v>-1.72</v>
      </c>
      <c r="V110">
        <v>-26600</v>
      </c>
      <c r="W110" t="s">
        <v>180</v>
      </c>
      <c r="X110">
        <v>0</v>
      </c>
      <c r="Y110" s="3">
        <f t="shared" si="7"/>
        <v>-3.2251822227956341E-2</v>
      </c>
      <c r="Z110" t="s">
        <v>148</v>
      </c>
      <c r="AA110">
        <v>31.3</v>
      </c>
      <c r="AB110">
        <v>31.3</v>
      </c>
      <c r="AC110">
        <v>30.8</v>
      </c>
      <c r="AD110">
        <v>31.1</v>
      </c>
      <c r="AE110" s="3">
        <f t="shared" si="8"/>
        <v>-0.22576275559569206</v>
      </c>
      <c r="AF110" t="s">
        <v>149</v>
      </c>
      <c r="AG110">
        <v>36.6</v>
      </c>
      <c r="AH110">
        <v>36.6</v>
      </c>
      <c r="AI110">
        <v>30.5</v>
      </c>
      <c r="AJ110">
        <v>35.9</v>
      </c>
      <c r="AK110" s="3">
        <f t="shared" si="9"/>
        <v>-3.3219376894794546</v>
      </c>
      <c r="AL110" t="s">
        <v>150</v>
      </c>
      <c r="AM110">
        <v>34.85</v>
      </c>
      <c r="AN110">
        <v>34.85</v>
      </c>
      <c r="AO110">
        <v>34.4</v>
      </c>
      <c r="AP110">
        <v>33.85</v>
      </c>
      <c r="AQ110" s="3">
        <f t="shared" si="10"/>
        <v>-1.9996129781332654</v>
      </c>
      <c r="AR110" t="s">
        <v>158</v>
      </c>
      <c r="AS110">
        <v>34.950000000000003</v>
      </c>
      <c r="AT110">
        <v>34.950000000000003</v>
      </c>
      <c r="AU110">
        <v>33.5</v>
      </c>
      <c r="AV110">
        <v>34.299999999999997</v>
      </c>
      <c r="AW110" s="3">
        <f t="shared" si="11"/>
        <v>-2.2898793781848656</v>
      </c>
    </row>
    <row r="111" spans="1:49">
      <c r="A111">
        <v>1</v>
      </c>
      <c r="B111" t="s">
        <v>241</v>
      </c>
      <c r="C111">
        <v>1</v>
      </c>
      <c r="D111" t="s">
        <v>57</v>
      </c>
      <c r="E111" t="s">
        <v>58</v>
      </c>
      <c r="F111" t="str">
        <f t="shared" si="6"/>
        <v>Hong Kong</v>
      </c>
      <c r="G111">
        <v>17.239999999999998</v>
      </c>
      <c r="H111" t="s">
        <v>48</v>
      </c>
      <c r="I111" t="s">
        <v>49</v>
      </c>
      <c r="J111">
        <v>2</v>
      </c>
      <c r="K111">
        <v>34.479999999999997</v>
      </c>
      <c r="L111">
        <v>15503</v>
      </c>
      <c r="M111">
        <v>450</v>
      </c>
      <c r="N111">
        <v>400</v>
      </c>
      <c r="O111">
        <v>364.2</v>
      </c>
      <c r="P111">
        <v>329.72</v>
      </c>
      <c r="Q111">
        <v>355.6</v>
      </c>
      <c r="R111" t="s">
        <v>258</v>
      </c>
      <c r="S111" t="s">
        <v>281</v>
      </c>
      <c r="T111">
        <v>7</v>
      </c>
      <c r="U111">
        <v>-0.22</v>
      </c>
      <c r="V111">
        <v>-3440</v>
      </c>
      <c r="W111" t="s">
        <v>180</v>
      </c>
      <c r="X111">
        <v>0</v>
      </c>
      <c r="Y111" s="3">
        <f t="shared" si="7"/>
        <v>0.14964845513771557</v>
      </c>
      <c r="Z111" t="s">
        <v>121</v>
      </c>
      <c r="AA111">
        <v>387.6</v>
      </c>
      <c r="AB111">
        <v>387.6</v>
      </c>
      <c r="AC111">
        <v>370</v>
      </c>
      <c r="AD111">
        <v>380.2</v>
      </c>
      <c r="AE111" s="3">
        <f t="shared" si="8"/>
        <v>0.41282332451783527</v>
      </c>
      <c r="AF111" t="s">
        <v>122</v>
      </c>
      <c r="AG111">
        <v>407.6</v>
      </c>
      <c r="AH111">
        <v>407.6</v>
      </c>
      <c r="AI111">
        <v>384.6</v>
      </c>
      <c r="AJ111">
        <v>399.8</v>
      </c>
      <c r="AK111" s="3">
        <f t="shared" si="9"/>
        <v>0.91853189705218408</v>
      </c>
      <c r="AL111" t="s">
        <v>123</v>
      </c>
      <c r="AM111">
        <v>395.4</v>
      </c>
      <c r="AN111">
        <v>395.4</v>
      </c>
      <c r="AO111">
        <v>390.6</v>
      </c>
      <c r="AP111">
        <v>378.6</v>
      </c>
      <c r="AQ111" s="3">
        <f t="shared" si="10"/>
        <v>0.37154099206605262</v>
      </c>
      <c r="AR111" t="s">
        <v>148</v>
      </c>
      <c r="AS111">
        <v>378.4</v>
      </c>
      <c r="AT111">
        <v>378.4</v>
      </c>
      <c r="AU111">
        <v>372</v>
      </c>
      <c r="AV111">
        <v>364</v>
      </c>
      <c r="AW111" s="3">
        <f t="shared" si="11"/>
        <v>-5.1602915564726475E-3</v>
      </c>
    </row>
    <row r="112" spans="1:49">
      <c r="A112">
        <v>1</v>
      </c>
      <c r="B112" t="s">
        <v>246</v>
      </c>
      <c r="C112">
        <v>1</v>
      </c>
      <c r="D112" t="s">
        <v>57</v>
      </c>
      <c r="E112" t="s">
        <v>58</v>
      </c>
      <c r="F112" t="str">
        <f t="shared" si="6"/>
        <v>Hong Kong</v>
      </c>
      <c r="G112">
        <v>0.48099999999999998</v>
      </c>
      <c r="H112" t="s">
        <v>285</v>
      </c>
      <c r="I112" t="s">
        <v>49</v>
      </c>
      <c r="J112">
        <v>2</v>
      </c>
      <c r="K112">
        <v>0.96</v>
      </c>
      <c r="L112">
        <v>11506</v>
      </c>
      <c r="M112">
        <v>11960</v>
      </c>
      <c r="N112">
        <v>12000</v>
      </c>
      <c r="O112">
        <v>3.84</v>
      </c>
      <c r="P112">
        <v>2.88</v>
      </c>
      <c r="Q112">
        <v>3.47</v>
      </c>
      <c r="R112" t="s">
        <v>262</v>
      </c>
      <c r="S112" t="s">
        <v>281</v>
      </c>
      <c r="T112">
        <v>6</v>
      </c>
      <c r="U112">
        <v>-0.39</v>
      </c>
      <c r="V112">
        <v>-4440</v>
      </c>
      <c r="W112" t="s">
        <v>180</v>
      </c>
      <c r="X112">
        <v>0</v>
      </c>
      <c r="Y112" s="3">
        <f t="shared" si="7"/>
        <v>-0.16686945941248013</v>
      </c>
      <c r="Z112" t="s">
        <v>122</v>
      </c>
      <c r="AA112">
        <v>3.68</v>
      </c>
      <c r="AB112">
        <v>3.68</v>
      </c>
      <c r="AC112">
        <v>3.68</v>
      </c>
      <c r="AD112">
        <v>3.66</v>
      </c>
      <c r="AE112" s="3">
        <f t="shared" si="8"/>
        <v>-0.18772814183904019</v>
      </c>
      <c r="AF112" t="s">
        <v>123</v>
      </c>
      <c r="AG112">
        <v>3.65</v>
      </c>
      <c r="AH112">
        <v>3.65</v>
      </c>
      <c r="AI112">
        <v>3.65</v>
      </c>
      <c r="AJ112">
        <v>3.61</v>
      </c>
      <c r="AK112" s="3">
        <f t="shared" si="9"/>
        <v>-0.23987484790544064</v>
      </c>
      <c r="AL112" t="s">
        <v>148</v>
      </c>
      <c r="AM112">
        <v>3.64</v>
      </c>
      <c r="AN112">
        <v>3.64</v>
      </c>
      <c r="AO112">
        <v>3.64</v>
      </c>
      <c r="AP112">
        <v>3.59</v>
      </c>
      <c r="AQ112" s="3">
        <f t="shared" si="10"/>
        <v>-0.2607335303320007</v>
      </c>
      <c r="AR112" t="s">
        <v>149</v>
      </c>
      <c r="AS112">
        <v>3.58</v>
      </c>
      <c r="AT112">
        <v>3.58</v>
      </c>
      <c r="AU112">
        <v>3.58</v>
      </c>
      <c r="AV112">
        <v>3.47</v>
      </c>
      <c r="AW112" s="3">
        <f t="shared" si="11"/>
        <v>-0.38588562489136069</v>
      </c>
    </row>
    <row r="113" spans="1:49">
      <c r="A113">
        <v>1</v>
      </c>
      <c r="B113" t="s">
        <v>190</v>
      </c>
      <c r="C113">
        <v>1</v>
      </c>
      <c r="D113" t="s">
        <v>57</v>
      </c>
      <c r="E113" t="s">
        <v>58</v>
      </c>
      <c r="F113" t="str">
        <f t="shared" si="6"/>
        <v>Hong Kong</v>
      </c>
      <c r="G113">
        <v>24</v>
      </c>
      <c r="H113" t="s">
        <v>243</v>
      </c>
      <c r="I113" t="s">
        <v>49</v>
      </c>
      <c r="J113">
        <v>1</v>
      </c>
      <c r="K113">
        <v>24</v>
      </c>
      <c r="L113">
        <v>15506</v>
      </c>
      <c r="M113">
        <v>646</v>
      </c>
      <c r="N113">
        <v>600</v>
      </c>
      <c r="O113">
        <v>707</v>
      </c>
      <c r="P113">
        <v>683</v>
      </c>
      <c r="Q113">
        <v>681</v>
      </c>
      <c r="R113" t="s">
        <v>276</v>
      </c>
      <c r="S113" t="s">
        <v>281</v>
      </c>
      <c r="T113">
        <v>3</v>
      </c>
      <c r="U113">
        <v>-1.01</v>
      </c>
      <c r="V113">
        <v>-15600</v>
      </c>
      <c r="W113" t="s">
        <v>180</v>
      </c>
      <c r="X113">
        <v>0</v>
      </c>
      <c r="Y113" s="3">
        <f t="shared" si="7"/>
        <v>1.4703985553979104</v>
      </c>
      <c r="Z113" t="s">
        <v>123</v>
      </c>
      <c r="AA113">
        <v>749</v>
      </c>
      <c r="AB113">
        <v>749</v>
      </c>
      <c r="AC113">
        <v>745</v>
      </c>
      <c r="AD113">
        <v>718.5</v>
      </c>
      <c r="AE113" s="3">
        <f t="shared" si="8"/>
        <v>0.44498903650199922</v>
      </c>
      <c r="AF113" t="s">
        <v>148</v>
      </c>
      <c r="AG113">
        <v>729</v>
      </c>
      <c r="AH113">
        <v>729</v>
      </c>
      <c r="AI113">
        <v>716</v>
      </c>
      <c r="AJ113">
        <v>701.5</v>
      </c>
      <c r="AK113" s="3">
        <f t="shared" si="9"/>
        <v>-0.21282084354443442</v>
      </c>
      <c r="AL113" t="s">
        <v>149</v>
      </c>
      <c r="AM113">
        <v>719.5</v>
      </c>
      <c r="AN113">
        <v>719.5</v>
      </c>
      <c r="AO113">
        <v>700</v>
      </c>
      <c r="AP113">
        <v>681</v>
      </c>
      <c r="AQ113" s="3">
        <f t="shared" si="10"/>
        <v>-1.0060621694827809</v>
      </c>
      <c r="AR113" t="s">
        <v>150</v>
      </c>
      <c r="AS113">
        <v>717</v>
      </c>
      <c r="AT113">
        <v>717</v>
      </c>
      <c r="AU113">
        <v>695</v>
      </c>
      <c r="AV113">
        <v>681.5</v>
      </c>
      <c r="AW113" s="3">
        <f t="shared" si="11"/>
        <v>-0.9867148200696505</v>
      </c>
    </row>
    <row r="114" spans="1:49">
      <c r="A114">
        <v>1</v>
      </c>
      <c r="B114" t="s">
        <v>286</v>
      </c>
      <c r="C114">
        <v>1</v>
      </c>
      <c r="D114" t="s">
        <v>57</v>
      </c>
      <c r="E114" t="s">
        <v>58</v>
      </c>
      <c r="F114" t="str">
        <f t="shared" si="6"/>
        <v>Hong Kong</v>
      </c>
      <c r="G114">
        <v>1.5129999999999999</v>
      </c>
      <c r="H114" t="s">
        <v>236</v>
      </c>
      <c r="I114" t="s">
        <v>49</v>
      </c>
      <c r="J114">
        <v>3</v>
      </c>
      <c r="K114">
        <v>4.54</v>
      </c>
      <c r="L114">
        <v>15503</v>
      </c>
      <c r="M114">
        <v>3415</v>
      </c>
      <c r="N114">
        <v>4000</v>
      </c>
      <c r="O114">
        <v>20.399999999999999</v>
      </c>
      <c r="P114">
        <v>15.86</v>
      </c>
      <c r="Q114">
        <v>17.48</v>
      </c>
      <c r="R114" t="s">
        <v>258</v>
      </c>
      <c r="S114" t="s">
        <v>281</v>
      </c>
      <c r="T114">
        <v>7</v>
      </c>
      <c r="U114">
        <v>-0.75</v>
      </c>
      <c r="V114">
        <v>-11680</v>
      </c>
      <c r="W114" t="s">
        <v>180</v>
      </c>
      <c r="X114">
        <v>0</v>
      </c>
      <c r="Y114" s="3">
        <f t="shared" si="7"/>
        <v>-0.10836612268593128</v>
      </c>
      <c r="Z114" t="s">
        <v>121</v>
      </c>
      <c r="AA114">
        <v>20.05</v>
      </c>
      <c r="AB114">
        <v>20.05</v>
      </c>
      <c r="AC114">
        <v>19.98</v>
      </c>
      <c r="AD114">
        <v>19.059999999999999</v>
      </c>
      <c r="AE114" s="3">
        <f t="shared" si="8"/>
        <v>-0.34573953428368698</v>
      </c>
      <c r="AF114" t="s">
        <v>122</v>
      </c>
      <c r="AG114">
        <v>19.600000000000001</v>
      </c>
      <c r="AH114">
        <v>19.600000000000001</v>
      </c>
      <c r="AI114">
        <v>19.2</v>
      </c>
      <c r="AJ114">
        <v>19.059999999999999</v>
      </c>
      <c r="AK114" s="3">
        <f t="shared" si="9"/>
        <v>-0.34573953428368698</v>
      </c>
      <c r="AL114" t="s">
        <v>123</v>
      </c>
      <c r="AM114">
        <v>19.5</v>
      </c>
      <c r="AN114">
        <v>19.5</v>
      </c>
      <c r="AO114">
        <v>19.399999999999999</v>
      </c>
      <c r="AP114">
        <v>18.88</v>
      </c>
      <c r="AQ114" s="3">
        <f t="shared" si="10"/>
        <v>-0.39218215829194336</v>
      </c>
      <c r="AR114" t="s">
        <v>148</v>
      </c>
      <c r="AS114">
        <v>18.96</v>
      </c>
      <c r="AT114">
        <v>18.96</v>
      </c>
      <c r="AU114">
        <v>18.8</v>
      </c>
      <c r="AV114">
        <v>17.82</v>
      </c>
      <c r="AW114" s="3">
        <f t="shared" si="11"/>
        <v>-0.66567761078500887</v>
      </c>
    </row>
    <row r="115" spans="1:49">
      <c r="A115">
        <v>1</v>
      </c>
      <c r="B115" t="s">
        <v>287</v>
      </c>
      <c r="C115">
        <v>1</v>
      </c>
      <c r="D115" t="s">
        <v>57</v>
      </c>
      <c r="E115" t="s">
        <v>58</v>
      </c>
      <c r="F115" t="str">
        <f t="shared" si="6"/>
        <v>Hong Kong</v>
      </c>
      <c r="G115">
        <v>1.004</v>
      </c>
      <c r="H115" t="s">
        <v>178</v>
      </c>
      <c r="I115" t="s">
        <v>49</v>
      </c>
      <c r="J115">
        <v>2</v>
      </c>
      <c r="K115">
        <v>2.0099999999999998</v>
      </c>
      <c r="L115">
        <v>15503</v>
      </c>
      <c r="M115">
        <v>7721</v>
      </c>
      <c r="N115">
        <v>7750</v>
      </c>
      <c r="O115">
        <v>20.399999999999999</v>
      </c>
      <c r="P115">
        <v>18.39</v>
      </c>
      <c r="Q115">
        <v>23.2</v>
      </c>
      <c r="R115" t="s">
        <v>288</v>
      </c>
      <c r="S115" t="s">
        <v>281</v>
      </c>
      <c r="T115">
        <v>1</v>
      </c>
      <c r="U115">
        <v>1.4</v>
      </c>
      <c r="V115">
        <v>21700</v>
      </c>
      <c r="W115" t="s">
        <v>180</v>
      </c>
      <c r="X115">
        <v>1</v>
      </c>
      <c r="Y115" s="3">
        <f t="shared" si="7"/>
        <v>1.3997290846932857</v>
      </c>
      <c r="Z115" t="s">
        <v>149</v>
      </c>
      <c r="AA115">
        <v>23.7</v>
      </c>
      <c r="AB115">
        <v>23.7</v>
      </c>
      <c r="AC115">
        <v>23.2</v>
      </c>
      <c r="AD115">
        <v>22.1</v>
      </c>
      <c r="AE115" s="3">
        <f t="shared" si="8"/>
        <v>0.84983551570663884</v>
      </c>
      <c r="AF115" t="s">
        <v>150</v>
      </c>
      <c r="AG115">
        <v>23.05</v>
      </c>
      <c r="AH115">
        <v>23.05</v>
      </c>
      <c r="AI115">
        <v>22.1</v>
      </c>
      <c r="AJ115">
        <v>21.35</v>
      </c>
      <c r="AK115" s="3">
        <f t="shared" si="9"/>
        <v>0.47490808230665171</v>
      </c>
      <c r="AL115" t="s">
        <v>158</v>
      </c>
      <c r="AM115">
        <v>21.85</v>
      </c>
      <c r="AN115">
        <v>21.85</v>
      </c>
      <c r="AO115">
        <v>21.7</v>
      </c>
      <c r="AP115">
        <v>21.25</v>
      </c>
      <c r="AQ115" s="3">
        <f t="shared" si="10"/>
        <v>0.42491775785331942</v>
      </c>
      <c r="AR115" t="s">
        <v>161</v>
      </c>
      <c r="AS115">
        <v>21.95</v>
      </c>
      <c r="AT115">
        <v>21.95</v>
      </c>
      <c r="AU115">
        <v>21.95</v>
      </c>
      <c r="AV115">
        <v>21.65</v>
      </c>
      <c r="AW115" s="3">
        <f t="shared" si="11"/>
        <v>0.62487905566664514</v>
      </c>
    </row>
    <row r="116" spans="1:49">
      <c r="A116">
        <v>1</v>
      </c>
      <c r="B116" t="s">
        <v>251</v>
      </c>
      <c r="C116">
        <v>0</v>
      </c>
      <c r="D116" t="s">
        <v>252</v>
      </c>
      <c r="E116" t="e">
        <v>#N/A</v>
      </c>
      <c r="F116" t="e">
        <f t="shared" si="6"/>
        <v>#N/A</v>
      </c>
      <c r="G116">
        <v>503</v>
      </c>
      <c r="H116" t="s">
        <v>191</v>
      </c>
      <c r="I116" t="s">
        <v>105</v>
      </c>
      <c r="J116">
        <v>1</v>
      </c>
      <c r="K116">
        <v>503</v>
      </c>
      <c r="L116">
        <v>15506</v>
      </c>
      <c r="M116">
        <v>31</v>
      </c>
      <c r="N116">
        <v>50</v>
      </c>
      <c r="O116">
        <v>29884</v>
      </c>
      <c r="P116">
        <v>30387</v>
      </c>
      <c r="Q116">
        <v>28748</v>
      </c>
      <c r="R116" t="s">
        <v>279</v>
      </c>
      <c r="S116" t="s">
        <v>281</v>
      </c>
      <c r="T116">
        <v>2</v>
      </c>
      <c r="U116">
        <v>3.66</v>
      </c>
      <c r="V116">
        <v>56800</v>
      </c>
      <c r="W116" t="s">
        <v>180</v>
      </c>
      <c r="X116">
        <v>1</v>
      </c>
      <c r="Y116" s="3">
        <f t="shared" si="7"/>
        <v>1.3833354830388236</v>
      </c>
      <c r="Z116" t="s">
        <v>148</v>
      </c>
      <c r="AA116">
        <v>29663</v>
      </c>
      <c r="AB116">
        <v>29663</v>
      </c>
      <c r="AC116">
        <v>29455</v>
      </c>
      <c r="AD116">
        <v>29279</v>
      </c>
      <c r="AE116" s="3">
        <f t="shared" si="8"/>
        <v>1.9508577324906489</v>
      </c>
      <c r="AF116" t="s">
        <v>149</v>
      </c>
      <c r="AG116">
        <v>29309</v>
      </c>
      <c r="AH116">
        <v>29309</v>
      </c>
      <c r="AI116">
        <v>29293</v>
      </c>
      <c r="AJ116">
        <v>28748</v>
      </c>
      <c r="AK116" s="3">
        <f t="shared" si="9"/>
        <v>3.6630981555526891</v>
      </c>
      <c r="AQ116" s="3">
        <f t="shared" si="10"/>
        <v>96.362698310331481</v>
      </c>
      <c r="AW116" s="3">
        <f t="shared" si="11"/>
        <v>96.362698310331481</v>
      </c>
    </row>
    <row r="117" spans="1:49">
      <c r="A117">
        <v>1</v>
      </c>
      <c r="B117" t="s">
        <v>289</v>
      </c>
      <c r="C117">
        <v>1</v>
      </c>
      <c r="D117" t="s">
        <v>124</v>
      </c>
      <c r="E117" t="s">
        <v>125</v>
      </c>
      <c r="F117" t="str">
        <f t="shared" si="6"/>
        <v>Denmark</v>
      </c>
      <c r="G117">
        <v>17.760000000000002</v>
      </c>
      <c r="H117" t="s">
        <v>261</v>
      </c>
      <c r="I117" t="s">
        <v>49</v>
      </c>
      <c r="J117">
        <v>2</v>
      </c>
      <c r="K117">
        <v>35.520000000000003</v>
      </c>
      <c r="L117">
        <v>18226</v>
      </c>
      <c r="M117">
        <v>513</v>
      </c>
      <c r="N117">
        <v>513</v>
      </c>
      <c r="O117">
        <v>688.8</v>
      </c>
      <c r="P117">
        <v>653.28</v>
      </c>
      <c r="Q117">
        <v>635</v>
      </c>
      <c r="R117" t="s">
        <v>73</v>
      </c>
      <c r="S117" t="s">
        <v>92</v>
      </c>
      <c r="T117">
        <v>1</v>
      </c>
      <c r="U117">
        <v>-1.51</v>
      </c>
      <c r="V117">
        <v>-27599.4</v>
      </c>
      <c r="W117" t="s">
        <v>290</v>
      </c>
      <c r="X117">
        <v>0</v>
      </c>
      <c r="Y117" s="3">
        <f t="shared" si="7"/>
        <v>-1.3735542631405671</v>
      </c>
      <c r="Z117" t="s">
        <v>74</v>
      </c>
      <c r="AA117">
        <v>652.4</v>
      </c>
      <c r="AB117">
        <v>652.4</v>
      </c>
      <c r="AC117">
        <v>640</v>
      </c>
      <c r="AD117">
        <v>630.79999999999995</v>
      </c>
      <c r="AE117" s="3">
        <f t="shared" si="8"/>
        <v>-1.632503017667069</v>
      </c>
      <c r="AF117" t="s">
        <v>75</v>
      </c>
      <c r="AG117">
        <v>636.6</v>
      </c>
      <c r="AH117">
        <v>636.6</v>
      </c>
      <c r="AI117">
        <v>632</v>
      </c>
      <c r="AJ117">
        <v>630</v>
      </c>
      <c r="AK117" s="3">
        <f t="shared" si="9"/>
        <v>-1.655020300669372</v>
      </c>
      <c r="AL117" t="s">
        <v>76</v>
      </c>
      <c r="AM117">
        <v>645</v>
      </c>
      <c r="AN117">
        <v>645</v>
      </c>
      <c r="AO117">
        <v>632</v>
      </c>
      <c r="AP117">
        <v>632.20000000000005</v>
      </c>
      <c r="AQ117" s="3">
        <f t="shared" si="10"/>
        <v>-1.5930977724130337</v>
      </c>
      <c r="AR117" t="s">
        <v>53</v>
      </c>
      <c r="AS117">
        <v>640.20000000000005</v>
      </c>
      <c r="AT117">
        <v>640.20000000000005</v>
      </c>
      <c r="AU117">
        <v>634</v>
      </c>
      <c r="AV117">
        <v>637.79999999999995</v>
      </c>
      <c r="AW117" s="3">
        <f t="shared" si="11"/>
        <v>-1.4354767913969055</v>
      </c>
    </row>
    <row r="118" spans="1:49">
      <c r="A118">
        <v>1</v>
      </c>
      <c r="B118" t="s">
        <v>291</v>
      </c>
      <c r="C118">
        <v>1</v>
      </c>
      <c r="D118" t="s">
        <v>70</v>
      </c>
      <c r="E118" t="s">
        <v>71</v>
      </c>
      <c r="F118" t="str">
        <f t="shared" si="6"/>
        <v>Germany</v>
      </c>
      <c r="G118">
        <v>1.079</v>
      </c>
      <c r="H118" t="s">
        <v>285</v>
      </c>
      <c r="I118" t="s">
        <v>49</v>
      </c>
      <c r="J118">
        <v>2</v>
      </c>
      <c r="K118">
        <v>2.16</v>
      </c>
      <c r="L118">
        <v>2433</v>
      </c>
      <c r="M118">
        <v>1127</v>
      </c>
      <c r="N118">
        <v>1127</v>
      </c>
      <c r="O118">
        <v>53.48</v>
      </c>
      <c r="P118">
        <v>51.32</v>
      </c>
      <c r="Q118">
        <v>54.18</v>
      </c>
      <c r="R118" t="s">
        <v>50</v>
      </c>
      <c r="S118" t="s">
        <v>292</v>
      </c>
      <c r="T118">
        <v>1</v>
      </c>
      <c r="U118">
        <v>0.32</v>
      </c>
      <c r="V118">
        <v>788.9</v>
      </c>
      <c r="W118" t="s">
        <v>293</v>
      </c>
      <c r="X118">
        <v>1</v>
      </c>
      <c r="Y118" s="3">
        <f t="shared" si="7"/>
        <v>0.53732840115084435</v>
      </c>
      <c r="Z118" t="s">
        <v>53</v>
      </c>
      <c r="AA118">
        <v>54.96</v>
      </c>
      <c r="AB118">
        <v>54.96</v>
      </c>
      <c r="AC118">
        <v>54.64</v>
      </c>
      <c r="AD118">
        <v>54.18</v>
      </c>
      <c r="AE118" s="3">
        <f t="shared" si="8"/>
        <v>0.3242498972461994</v>
      </c>
      <c r="AF118" t="s">
        <v>54</v>
      </c>
      <c r="AG118">
        <v>54.34</v>
      </c>
      <c r="AH118">
        <v>54.34</v>
      </c>
      <c r="AI118">
        <v>54.14</v>
      </c>
      <c r="AJ118">
        <v>53.74</v>
      </c>
      <c r="AK118" s="3">
        <f t="shared" si="9"/>
        <v>0.12043567612001882</v>
      </c>
      <c r="AL118" t="s">
        <v>55</v>
      </c>
      <c r="AM118">
        <v>55.44</v>
      </c>
      <c r="AN118">
        <v>55.44</v>
      </c>
      <c r="AO118">
        <v>54.16</v>
      </c>
      <c r="AP118">
        <v>55.06</v>
      </c>
      <c r="AQ118" s="3">
        <f t="shared" si="10"/>
        <v>0.73187833949856396</v>
      </c>
      <c r="AR118" t="s">
        <v>56</v>
      </c>
      <c r="AS118">
        <v>55.7</v>
      </c>
      <c r="AT118">
        <v>55.7</v>
      </c>
      <c r="AU118">
        <v>55.4</v>
      </c>
      <c r="AV118">
        <v>55</v>
      </c>
      <c r="AW118" s="3">
        <f t="shared" si="11"/>
        <v>0.70408549116317454</v>
      </c>
    </row>
    <row r="119" spans="1:49">
      <c r="A119">
        <v>1</v>
      </c>
      <c r="B119" t="s">
        <v>294</v>
      </c>
      <c r="C119">
        <v>1</v>
      </c>
      <c r="D119" t="s">
        <v>70</v>
      </c>
      <c r="E119" t="s">
        <v>71</v>
      </c>
      <c r="F119" t="str">
        <f t="shared" si="6"/>
        <v>Germany</v>
      </c>
      <c r="G119">
        <v>5.39</v>
      </c>
      <c r="H119" t="s">
        <v>243</v>
      </c>
      <c r="I119" t="s">
        <v>49</v>
      </c>
      <c r="J119">
        <v>3</v>
      </c>
      <c r="K119">
        <v>16.170000000000002</v>
      </c>
      <c r="L119">
        <v>2448</v>
      </c>
      <c r="M119">
        <v>151</v>
      </c>
      <c r="N119">
        <v>151</v>
      </c>
      <c r="O119">
        <v>135.5</v>
      </c>
      <c r="P119">
        <v>119.33</v>
      </c>
      <c r="Q119">
        <v>135.55000000000001</v>
      </c>
      <c r="R119" t="s">
        <v>92</v>
      </c>
      <c r="S119" t="s">
        <v>292</v>
      </c>
      <c r="T119">
        <v>3</v>
      </c>
      <c r="U119">
        <v>0</v>
      </c>
      <c r="V119">
        <v>7.55</v>
      </c>
      <c r="W119" t="s">
        <v>293</v>
      </c>
      <c r="X119">
        <v>1</v>
      </c>
      <c r="Y119" s="3">
        <f t="shared" si="7"/>
        <v>0.56439950980392184</v>
      </c>
      <c r="Z119" t="s">
        <v>75</v>
      </c>
      <c r="AA119">
        <v>144.65</v>
      </c>
      <c r="AB119">
        <v>144.65</v>
      </c>
      <c r="AC119">
        <v>144.65</v>
      </c>
      <c r="AD119">
        <v>138.35</v>
      </c>
      <c r="AE119" s="3">
        <f t="shared" si="8"/>
        <v>0.17579656862745061</v>
      </c>
      <c r="AF119" t="s">
        <v>76</v>
      </c>
      <c r="AG119">
        <v>138.19999999999999</v>
      </c>
      <c r="AH119">
        <v>138.19999999999999</v>
      </c>
      <c r="AI119">
        <v>134</v>
      </c>
      <c r="AJ119">
        <v>134.4</v>
      </c>
      <c r="AK119" s="3">
        <f t="shared" si="9"/>
        <v>-6.7851307189542132E-2</v>
      </c>
      <c r="AL119" t="s">
        <v>53</v>
      </c>
      <c r="AM119">
        <v>138.15</v>
      </c>
      <c r="AN119">
        <v>138.15</v>
      </c>
      <c r="AO119">
        <v>135</v>
      </c>
      <c r="AP119">
        <v>135.55000000000001</v>
      </c>
      <c r="AQ119" s="3">
        <f t="shared" si="10"/>
        <v>3.0841503267980868E-3</v>
      </c>
      <c r="AR119" t="s">
        <v>54</v>
      </c>
      <c r="AS119">
        <v>137.05000000000001</v>
      </c>
      <c r="AT119">
        <v>137.05000000000001</v>
      </c>
      <c r="AU119">
        <v>134.80000000000001</v>
      </c>
      <c r="AV119">
        <v>132.35</v>
      </c>
      <c r="AW119" s="3">
        <f t="shared" si="11"/>
        <v>-0.19430147058823566</v>
      </c>
    </row>
    <row r="120" spans="1:49">
      <c r="A120">
        <v>1</v>
      </c>
      <c r="B120" t="s">
        <v>295</v>
      </c>
      <c r="C120">
        <v>1</v>
      </c>
      <c r="D120" t="s">
        <v>70</v>
      </c>
      <c r="E120" t="s">
        <v>71</v>
      </c>
      <c r="F120" t="str">
        <f t="shared" si="6"/>
        <v>Germany</v>
      </c>
      <c r="G120">
        <v>0.2555</v>
      </c>
      <c r="H120" t="s">
        <v>127</v>
      </c>
      <c r="I120" t="s">
        <v>49</v>
      </c>
      <c r="J120">
        <v>2</v>
      </c>
      <c r="K120">
        <v>0.51</v>
      </c>
      <c r="L120">
        <v>2433</v>
      </c>
      <c r="M120">
        <v>4761</v>
      </c>
      <c r="N120">
        <v>4761</v>
      </c>
      <c r="O120">
        <v>15.22</v>
      </c>
      <c r="P120">
        <v>14.71</v>
      </c>
      <c r="Q120">
        <v>15.2</v>
      </c>
      <c r="R120" t="s">
        <v>50</v>
      </c>
      <c r="S120" t="s">
        <v>292</v>
      </c>
      <c r="T120">
        <v>1</v>
      </c>
      <c r="U120">
        <v>-0.05</v>
      </c>
      <c r="V120">
        <v>-119.03</v>
      </c>
      <c r="W120" t="s">
        <v>293</v>
      </c>
      <c r="X120">
        <v>0</v>
      </c>
      <c r="Y120" s="3">
        <f t="shared" si="7"/>
        <v>0.45007398273735866</v>
      </c>
      <c r="Z120" t="s">
        <v>53</v>
      </c>
      <c r="AA120">
        <v>15.45</v>
      </c>
      <c r="AB120">
        <v>15.45</v>
      </c>
      <c r="AC120">
        <v>15.45</v>
      </c>
      <c r="AD120">
        <v>15.195</v>
      </c>
      <c r="AE120" s="3">
        <f t="shared" si="8"/>
        <v>-4.8921085080148662E-2</v>
      </c>
      <c r="AF120" t="s">
        <v>54</v>
      </c>
      <c r="AG120">
        <v>15.27</v>
      </c>
      <c r="AH120">
        <v>15.27</v>
      </c>
      <c r="AI120">
        <v>15.205</v>
      </c>
      <c r="AJ120">
        <v>15.19</v>
      </c>
      <c r="AK120" s="3">
        <f t="shared" si="9"/>
        <v>-5.870530209617978E-2</v>
      </c>
      <c r="AL120" t="s">
        <v>55</v>
      </c>
      <c r="AM120">
        <v>15.225</v>
      </c>
      <c r="AN120">
        <v>15.225</v>
      </c>
      <c r="AO120">
        <v>15.21</v>
      </c>
      <c r="AP120">
        <v>15.12</v>
      </c>
      <c r="AQ120" s="3">
        <f t="shared" si="10"/>
        <v>-0.19568434032059465</v>
      </c>
      <c r="AR120" t="s">
        <v>56</v>
      </c>
      <c r="AS120">
        <v>15.26</v>
      </c>
      <c r="AT120">
        <v>15.26</v>
      </c>
      <c r="AU120">
        <v>15.12</v>
      </c>
      <c r="AV120">
        <v>15.18</v>
      </c>
      <c r="AW120" s="3">
        <f t="shared" si="11"/>
        <v>-7.8273736128238555E-2</v>
      </c>
    </row>
    <row r="121" spans="1:49">
      <c r="A121">
        <v>1</v>
      </c>
      <c r="B121" t="s">
        <v>296</v>
      </c>
      <c r="C121">
        <v>1</v>
      </c>
      <c r="D121" t="s">
        <v>70</v>
      </c>
      <c r="E121" t="s">
        <v>71</v>
      </c>
      <c r="F121" t="str">
        <f t="shared" si="6"/>
        <v>Germany</v>
      </c>
      <c r="G121">
        <v>2.46</v>
      </c>
      <c r="H121" t="s">
        <v>297</v>
      </c>
      <c r="I121" t="s">
        <v>49</v>
      </c>
      <c r="J121">
        <v>1.5</v>
      </c>
      <c r="K121">
        <v>3.69</v>
      </c>
      <c r="L121">
        <v>2448</v>
      </c>
      <c r="M121">
        <v>663</v>
      </c>
      <c r="N121">
        <v>663</v>
      </c>
      <c r="O121">
        <v>63.6</v>
      </c>
      <c r="P121">
        <v>59.91</v>
      </c>
      <c r="Q121">
        <v>66.099999999999994</v>
      </c>
      <c r="R121" t="s">
        <v>92</v>
      </c>
      <c r="S121" t="s">
        <v>292</v>
      </c>
      <c r="T121">
        <v>3</v>
      </c>
      <c r="U121">
        <v>0.68</v>
      </c>
      <c r="V121">
        <v>1657.5</v>
      </c>
      <c r="W121" t="s">
        <v>293</v>
      </c>
      <c r="X121">
        <v>1</v>
      </c>
      <c r="Y121" s="3">
        <f t="shared" si="7"/>
        <v>0.18958333333333219</v>
      </c>
      <c r="Z121" t="s">
        <v>75</v>
      </c>
      <c r="AA121">
        <v>64.900000000000006</v>
      </c>
      <c r="AB121">
        <v>64.900000000000006</v>
      </c>
      <c r="AC121">
        <v>64.3</v>
      </c>
      <c r="AD121">
        <v>64.2</v>
      </c>
      <c r="AE121" s="3">
        <f t="shared" si="8"/>
        <v>0.16250000000000037</v>
      </c>
      <c r="AF121" t="s">
        <v>76</v>
      </c>
      <c r="AG121">
        <v>66</v>
      </c>
      <c r="AH121">
        <v>66</v>
      </c>
      <c r="AI121">
        <v>64.900000000000006</v>
      </c>
      <c r="AJ121">
        <v>65.599999999999994</v>
      </c>
      <c r="AK121" s="3">
        <f t="shared" si="9"/>
        <v>0.54166666666666474</v>
      </c>
      <c r="AL121" t="s">
        <v>53</v>
      </c>
      <c r="AM121">
        <v>67.099999999999994</v>
      </c>
      <c r="AN121">
        <v>67.099999999999994</v>
      </c>
      <c r="AO121">
        <v>66.3</v>
      </c>
      <c r="AP121">
        <v>66.099999999999994</v>
      </c>
      <c r="AQ121" s="3">
        <f t="shared" si="10"/>
        <v>0.67708333333333137</v>
      </c>
      <c r="AR121" t="s">
        <v>54</v>
      </c>
      <c r="AS121">
        <v>68.3</v>
      </c>
      <c r="AT121">
        <v>68.3</v>
      </c>
      <c r="AU121">
        <v>66.5</v>
      </c>
      <c r="AV121">
        <v>64.599999999999994</v>
      </c>
      <c r="AW121" s="3">
        <f t="shared" si="11"/>
        <v>0.27083333333333143</v>
      </c>
    </row>
    <row r="122" spans="1:49">
      <c r="A122">
        <v>1</v>
      </c>
      <c r="B122" t="s">
        <v>298</v>
      </c>
      <c r="C122">
        <v>1</v>
      </c>
      <c r="D122" t="s">
        <v>134</v>
      </c>
      <c r="E122" t="s">
        <v>135</v>
      </c>
      <c r="F122" t="str">
        <f t="shared" si="6"/>
        <v>London</v>
      </c>
      <c r="G122">
        <v>4.51</v>
      </c>
      <c r="H122" t="s">
        <v>283</v>
      </c>
      <c r="I122" t="s">
        <v>105</v>
      </c>
      <c r="J122">
        <v>3</v>
      </c>
      <c r="K122">
        <v>13.53</v>
      </c>
      <c r="L122">
        <v>220297</v>
      </c>
      <c r="M122">
        <v>16282</v>
      </c>
      <c r="N122">
        <v>16268</v>
      </c>
      <c r="O122">
        <v>143.29</v>
      </c>
      <c r="P122">
        <v>156.82</v>
      </c>
      <c r="Q122">
        <v>148.9</v>
      </c>
      <c r="R122" t="s">
        <v>299</v>
      </c>
      <c r="S122" t="s">
        <v>292</v>
      </c>
      <c r="T122">
        <v>2</v>
      </c>
      <c r="U122">
        <v>-0.41</v>
      </c>
      <c r="V122">
        <v>-91263.48</v>
      </c>
      <c r="W122" t="s">
        <v>300</v>
      </c>
      <c r="X122">
        <v>0</v>
      </c>
      <c r="Y122" s="3">
        <f t="shared" si="7"/>
        <v>-0.42165930539226648</v>
      </c>
      <c r="Z122" t="s">
        <v>76</v>
      </c>
      <c r="AA122">
        <v>151.4</v>
      </c>
      <c r="AB122">
        <v>151.4</v>
      </c>
      <c r="AC122">
        <v>149</v>
      </c>
      <c r="AD122">
        <v>149.1</v>
      </c>
      <c r="AE122" s="3">
        <f t="shared" si="8"/>
        <v>-0.42904388166883811</v>
      </c>
      <c r="AF122" t="s">
        <v>53</v>
      </c>
      <c r="AG122">
        <v>152</v>
      </c>
      <c r="AH122">
        <v>152</v>
      </c>
      <c r="AI122">
        <v>151.5</v>
      </c>
      <c r="AJ122">
        <v>148.9</v>
      </c>
      <c r="AK122" s="3">
        <f t="shared" si="9"/>
        <v>-0.41427472911569485</v>
      </c>
      <c r="AL122" t="s">
        <v>54</v>
      </c>
      <c r="AM122">
        <v>149.30000000000001</v>
      </c>
      <c r="AN122">
        <v>149.30000000000001</v>
      </c>
      <c r="AO122">
        <v>149.30000000000001</v>
      </c>
      <c r="AP122">
        <v>144.5</v>
      </c>
      <c r="AQ122" s="3">
        <f t="shared" si="10"/>
        <v>-8.9353372946522791E-2</v>
      </c>
      <c r="AR122" t="s">
        <v>55</v>
      </c>
      <c r="AS122">
        <v>146.5</v>
      </c>
      <c r="AT122">
        <v>146.5</v>
      </c>
      <c r="AU122">
        <v>144</v>
      </c>
      <c r="AV122">
        <v>145.30000000000001</v>
      </c>
      <c r="AW122" s="3">
        <f t="shared" si="11"/>
        <v>-0.14842998315910028</v>
      </c>
    </row>
    <row r="123" spans="1:49">
      <c r="A123">
        <v>1</v>
      </c>
      <c r="B123" t="s">
        <v>301</v>
      </c>
      <c r="C123">
        <v>1</v>
      </c>
      <c r="D123" t="s">
        <v>70</v>
      </c>
      <c r="E123" t="s">
        <v>71</v>
      </c>
      <c r="F123" t="str">
        <f t="shared" si="6"/>
        <v>Germany</v>
      </c>
      <c r="G123">
        <v>3.35</v>
      </c>
      <c r="H123" t="s">
        <v>48</v>
      </c>
      <c r="I123" t="s">
        <v>49</v>
      </c>
      <c r="J123">
        <v>2</v>
      </c>
      <c r="K123">
        <v>6.7</v>
      </c>
      <c r="L123">
        <v>2856</v>
      </c>
      <c r="M123">
        <v>426</v>
      </c>
      <c r="N123">
        <v>426</v>
      </c>
      <c r="O123">
        <v>65.8</v>
      </c>
      <c r="P123">
        <v>59.1</v>
      </c>
      <c r="Q123">
        <v>64.599999999999994</v>
      </c>
      <c r="R123" t="s">
        <v>292</v>
      </c>
      <c r="S123" t="s">
        <v>292</v>
      </c>
      <c r="T123">
        <v>0</v>
      </c>
      <c r="U123">
        <v>-0.18</v>
      </c>
      <c r="V123">
        <v>-511.2</v>
      </c>
      <c r="W123" t="s">
        <v>293</v>
      </c>
      <c r="X123">
        <v>0</v>
      </c>
      <c r="Y123" s="3">
        <f t="shared" si="7"/>
        <v>-0.23119747899159623</v>
      </c>
      <c r="Z123" t="s">
        <v>54</v>
      </c>
      <c r="AA123">
        <v>65.150000000000006</v>
      </c>
      <c r="AB123">
        <v>65.150000000000006</v>
      </c>
      <c r="AC123">
        <v>64.25</v>
      </c>
      <c r="AD123">
        <v>63</v>
      </c>
      <c r="AE123" s="3">
        <f t="shared" si="8"/>
        <v>-0.41764705882352898</v>
      </c>
      <c r="AF123" t="s">
        <v>55</v>
      </c>
      <c r="AG123">
        <v>65</v>
      </c>
      <c r="AH123">
        <v>65</v>
      </c>
      <c r="AI123">
        <v>64.2</v>
      </c>
      <c r="AJ123">
        <v>63.95</v>
      </c>
      <c r="AK123" s="3">
        <f t="shared" si="9"/>
        <v>-0.27594537815125969</v>
      </c>
      <c r="AL123" t="s">
        <v>56</v>
      </c>
      <c r="AM123">
        <v>64.75</v>
      </c>
      <c r="AN123">
        <v>64.75</v>
      </c>
      <c r="AO123">
        <v>64.05</v>
      </c>
      <c r="AP123">
        <v>63.95</v>
      </c>
      <c r="AQ123" s="3">
        <f t="shared" si="10"/>
        <v>-0.27594537815125969</v>
      </c>
      <c r="AR123" t="s">
        <v>113</v>
      </c>
      <c r="AS123">
        <v>65</v>
      </c>
      <c r="AT123">
        <v>65</v>
      </c>
      <c r="AU123">
        <v>64.2</v>
      </c>
      <c r="AV123">
        <v>64.349999999999994</v>
      </c>
      <c r="AW123" s="3">
        <f t="shared" si="11"/>
        <v>-0.21628151260504244</v>
      </c>
    </row>
    <row r="124" spans="1:49">
      <c r="A124">
        <v>1</v>
      </c>
      <c r="B124" t="s">
        <v>302</v>
      </c>
      <c r="C124">
        <v>1</v>
      </c>
      <c r="D124" t="s">
        <v>116</v>
      </c>
      <c r="E124" t="s">
        <v>117</v>
      </c>
      <c r="F124" t="str">
        <f t="shared" si="6"/>
        <v>Sweden</v>
      </c>
      <c r="G124">
        <v>13.46</v>
      </c>
      <c r="H124" t="s">
        <v>178</v>
      </c>
      <c r="I124" t="s">
        <v>49</v>
      </c>
      <c r="J124">
        <v>2</v>
      </c>
      <c r="K124">
        <v>26.92</v>
      </c>
      <c r="L124">
        <v>24500</v>
      </c>
      <c r="M124">
        <v>910</v>
      </c>
      <c r="N124">
        <v>910</v>
      </c>
      <c r="O124">
        <v>435</v>
      </c>
      <c r="P124">
        <v>408.08</v>
      </c>
      <c r="Q124">
        <v>448.2</v>
      </c>
      <c r="R124" t="s">
        <v>50</v>
      </c>
      <c r="S124" t="s">
        <v>292</v>
      </c>
      <c r="T124">
        <v>1</v>
      </c>
      <c r="U124">
        <v>0.49</v>
      </c>
      <c r="V124">
        <v>12012</v>
      </c>
      <c r="W124" t="s">
        <v>303</v>
      </c>
      <c r="X124">
        <v>1</v>
      </c>
      <c r="Y124" s="3">
        <f t="shared" si="7"/>
        <v>0.18571428571428572</v>
      </c>
      <c r="Z124" t="s">
        <v>53</v>
      </c>
      <c r="AA124">
        <v>455</v>
      </c>
      <c r="AB124">
        <v>455</v>
      </c>
      <c r="AC124">
        <v>440</v>
      </c>
      <c r="AD124">
        <v>448.2</v>
      </c>
      <c r="AE124" s="3">
        <f t="shared" si="8"/>
        <v>0.49028571428571383</v>
      </c>
      <c r="AF124" t="s">
        <v>54</v>
      </c>
      <c r="AG124">
        <v>450</v>
      </c>
      <c r="AH124">
        <v>450</v>
      </c>
      <c r="AI124">
        <v>448.2</v>
      </c>
      <c r="AJ124">
        <v>440</v>
      </c>
      <c r="AK124" s="3">
        <f t="shared" si="9"/>
        <v>0.18571428571428572</v>
      </c>
      <c r="AL124" t="s">
        <v>55</v>
      </c>
      <c r="AM124">
        <v>444</v>
      </c>
      <c r="AN124">
        <v>444</v>
      </c>
      <c r="AO124">
        <v>439</v>
      </c>
      <c r="AP124">
        <v>436</v>
      </c>
      <c r="AQ124" s="3">
        <f t="shared" si="10"/>
        <v>3.7142857142857144E-2</v>
      </c>
      <c r="AR124" t="s">
        <v>56</v>
      </c>
      <c r="AS124">
        <v>457.8</v>
      </c>
      <c r="AT124">
        <v>457.8</v>
      </c>
      <c r="AU124">
        <v>436.2</v>
      </c>
      <c r="AV124">
        <v>449.8</v>
      </c>
      <c r="AW124" s="3">
        <f t="shared" si="11"/>
        <v>0.54971428571428615</v>
      </c>
    </row>
    <row r="125" spans="1:49">
      <c r="A125">
        <v>1</v>
      </c>
      <c r="B125" t="s">
        <v>304</v>
      </c>
      <c r="C125">
        <v>1</v>
      </c>
      <c r="D125" t="s">
        <v>61</v>
      </c>
      <c r="E125" t="s">
        <v>62</v>
      </c>
      <c r="F125" t="str">
        <f t="shared" si="6"/>
        <v>Switzerland</v>
      </c>
      <c r="G125">
        <v>0.97699999999999998</v>
      </c>
      <c r="H125" t="s">
        <v>188</v>
      </c>
      <c r="I125" t="s">
        <v>105</v>
      </c>
      <c r="J125">
        <v>2</v>
      </c>
      <c r="K125">
        <v>1.95</v>
      </c>
      <c r="L125">
        <v>2635</v>
      </c>
      <c r="M125">
        <v>1349</v>
      </c>
      <c r="N125">
        <v>1349</v>
      </c>
      <c r="O125">
        <v>52</v>
      </c>
      <c r="P125">
        <v>53.95</v>
      </c>
      <c r="Q125">
        <v>52.54</v>
      </c>
      <c r="R125" t="s">
        <v>50</v>
      </c>
      <c r="S125" t="s">
        <v>292</v>
      </c>
      <c r="T125">
        <v>1</v>
      </c>
      <c r="U125">
        <v>-0.28000000000000003</v>
      </c>
      <c r="V125">
        <v>-728.46</v>
      </c>
      <c r="W125" t="s">
        <v>305</v>
      </c>
      <c r="X125">
        <v>0</v>
      </c>
      <c r="Y125" s="3">
        <f t="shared" si="7"/>
        <v>-0.54267172675521935</v>
      </c>
      <c r="Z125" t="s">
        <v>53</v>
      </c>
      <c r="AA125">
        <v>53.2</v>
      </c>
      <c r="AB125">
        <v>53.2</v>
      </c>
      <c r="AC125">
        <v>53.06</v>
      </c>
      <c r="AD125">
        <v>52.54</v>
      </c>
      <c r="AE125" s="3">
        <f t="shared" si="8"/>
        <v>-0.27645540796963908</v>
      </c>
      <c r="AF125" t="s">
        <v>54</v>
      </c>
      <c r="AG125">
        <v>52.48</v>
      </c>
      <c r="AH125">
        <v>52.48</v>
      </c>
      <c r="AI125">
        <v>52.4</v>
      </c>
      <c r="AJ125">
        <v>51.78</v>
      </c>
      <c r="AK125" s="3">
        <f t="shared" si="9"/>
        <v>0.11262998102466736</v>
      </c>
      <c r="AL125" t="s">
        <v>55</v>
      </c>
      <c r="AM125">
        <v>52.4</v>
      </c>
      <c r="AN125">
        <v>52.4</v>
      </c>
      <c r="AO125">
        <v>52.08</v>
      </c>
      <c r="AP125">
        <v>51.94</v>
      </c>
      <c r="AQ125" s="3">
        <f t="shared" si="10"/>
        <v>3.0717267552183326E-2</v>
      </c>
      <c r="AR125" t="s">
        <v>56</v>
      </c>
      <c r="AS125">
        <v>52.16</v>
      </c>
      <c r="AT125">
        <v>52.16</v>
      </c>
      <c r="AU125">
        <v>52.14</v>
      </c>
      <c r="AV125">
        <v>51.56</v>
      </c>
      <c r="AW125" s="3">
        <f t="shared" si="11"/>
        <v>0.22525996204933471</v>
      </c>
    </row>
    <row r="126" spans="1:49">
      <c r="A126">
        <v>1</v>
      </c>
      <c r="B126" t="s">
        <v>306</v>
      </c>
      <c r="C126">
        <v>1</v>
      </c>
      <c r="D126" t="s">
        <v>134</v>
      </c>
      <c r="E126" t="s">
        <v>135</v>
      </c>
      <c r="F126" t="str">
        <f t="shared" si="6"/>
        <v>London</v>
      </c>
      <c r="G126">
        <v>19.48</v>
      </c>
      <c r="H126" t="s">
        <v>178</v>
      </c>
      <c r="I126" t="s">
        <v>49</v>
      </c>
      <c r="J126">
        <v>3</v>
      </c>
      <c r="K126">
        <v>58.44</v>
      </c>
      <c r="L126">
        <v>258169</v>
      </c>
      <c r="M126">
        <v>4418</v>
      </c>
      <c r="N126">
        <v>4418</v>
      </c>
      <c r="O126">
        <v>451.8</v>
      </c>
      <c r="P126">
        <v>393.36</v>
      </c>
      <c r="Q126">
        <v>435</v>
      </c>
      <c r="R126" t="s">
        <v>292</v>
      </c>
      <c r="S126" t="s">
        <v>292</v>
      </c>
      <c r="T126">
        <v>0</v>
      </c>
      <c r="U126">
        <v>-0.28999999999999998</v>
      </c>
      <c r="V126">
        <v>-74222.399999999994</v>
      </c>
      <c r="W126" t="s">
        <v>300</v>
      </c>
      <c r="X126">
        <v>0</v>
      </c>
      <c r="Y126" s="3">
        <f t="shared" si="7"/>
        <v>-8.5564107232084408E-2</v>
      </c>
      <c r="Z126" t="s">
        <v>54</v>
      </c>
      <c r="AA126">
        <v>446.8</v>
      </c>
      <c r="AB126">
        <v>446.8</v>
      </c>
      <c r="AC126">
        <v>446.8</v>
      </c>
      <c r="AD126">
        <v>425.4</v>
      </c>
      <c r="AE126" s="3">
        <f t="shared" si="8"/>
        <v>-0.45177848618540628</v>
      </c>
      <c r="AF126" t="s">
        <v>55</v>
      </c>
      <c r="AG126">
        <v>431.2</v>
      </c>
      <c r="AH126">
        <v>431.2</v>
      </c>
      <c r="AI126">
        <v>431.2</v>
      </c>
      <c r="AJ126">
        <v>416.2</v>
      </c>
      <c r="AK126" s="3">
        <f t="shared" si="9"/>
        <v>-0.60921644349244142</v>
      </c>
      <c r="AL126" t="s">
        <v>56</v>
      </c>
      <c r="AM126">
        <v>425.8</v>
      </c>
      <c r="AN126">
        <v>425.8</v>
      </c>
      <c r="AO126">
        <v>409.8</v>
      </c>
      <c r="AP126">
        <v>418</v>
      </c>
      <c r="AQ126" s="3">
        <f t="shared" si="10"/>
        <v>-0.57841336488889084</v>
      </c>
      <c r="AR126" t="s">
        <v>113</v>
      </c>
      <c r="AS126">
        <v>418.6</v>
      </c>
      <c r="AT126">
        <v>418.6</v>
      </c>
      <c r="AU126">
        <v>410</v>
      </c>
      <c r="AV126">
        <v>406</v>
      </c>
      <c r="AW126" s="3">
        <f t="shared" si="11"/>
        <v>-0.78376722224589335</v>
      </c>
    </row>
    <row r="127" spans="1:49">
      <c r="A127">
        <v>1</v>
      </c>
      <c r="B127" t="s">
        <v>307</v>
      </c>
      <c r="C127">
        <v>1</v>
      </c>
      <c r="D127" t="s">
        <v>77</v>
      </c>
      <c r="E127" t="s">
        <v>78</v>
      </c>
      <c r="F127" t="str">
        <f t="shared" si="6"/>
        <v>France</v>
      </c>
      <c r="G127">
        <v>3.14</v>
      </c>
      <c r="H127" t="s">
        <v>178</v>
      </c>
      <c r="I127" t="s">
        <v>49</v>
      </c>
      <c r="J127">
        <v>2</v>
      </c>
      <c r="K127">
        <v>6.28</v>
      </c>
      <c r="L127">
        <v>2856</v>
      </c>
      <c r="M127">
        <v>455</v>
      </c>
      <c r="N127">
        <v>455</v>
      </c>
      <c r="O127">
        <v>157.69999999999999</v>
      </c>
      <c r="P127">
        <v>151.41999999999999</v>
      </c>
      <c r="Q127">
        <v>148.5</v>
      </c>
      <c r="R127" t="s">
        <v>292</v>
      </c>
      <c r="S127" t="s">
        <v>292</v>
      </c>
      <c r="T127">
        <v>0</v>
      </c>
      <c r="U127">
        <v>-1.47</v>
      </c>
      <c r="V127">
        <v>-4186</v>
      </c>
      <c r="W127" t="s">
        <v>293</v>
      </c>
      <c r="X127">
        <v>0</v>
      </c>
      <c r="Y127" s="3">
        <f t="shared" si="7"/>
        <v>-1.4019607843137227</v>
      </c>
      <c r="Z127" t="s">
        <v>54</v>
      </c>
      <c r="AA127">
        <v>151.4</v>
      </c>
      <c r="AB127">
        <v>151.4</v>
      </c>
      <c r="AC127">
        <v>148.9</v>
      </c>
      <c r="AD127">
        <v>151.4</v>
      </c>
      <c r="AE127" s="3">
        <f t="shared" si="8"/>
        <v>-1.0036764705882326</v>
      </c>
      <c r="AF127" t="s">
        <v>55</v>
      </c>
      <c r="AG127">
        <v>150.6</v>
      </c>
      <c r="AH127">
        <v>150.6</v>
      </c>
      <c r="AI127">
        <v>149.9</v>
      </c>
      <c r="AJ127">
        <v>149.5</v>
      </c>
      <c r="AK127" s="3">
        <f t="shared" si="9"/>
        <v>-1.3063725490196061</v>
      </c>
      <c r="AL127" t="s">
        <v>56</v>
      </c>
      <c r="AM127">
        <v>151.4</v>
      </c>
      <c r="AN127">
        <v>151.4</v>
      </c>
      <c r="AO127">
        <v>149.9</v>
      </c>
      <c r="AP127">
        <v>146.30000000000001</v>
      </c>
      <c r="AQ127" s="3">
        <f t="shared" si="10"/>
        <v>-1.8161764705882317</v>
      </c>
      <c r="AR127" t="s">
        <v>113</v>
      </c>
      <c r="AS127">
        <v>152.30000000000001</v>
      </c>
      <c r="AT127">
        <v>152.30000000000001</v>
      </c>
      <c r="AU127">
        <v>147.19999999999999</v>
      </c>
      <c r="AV127">
        <v>151.69999999999999</v>
      </c>
      <c r="AW127" s="3">
        <f t="shared" si="11"/>
        <v>-0.95588235294117652</v>
      </c>
    </row>
    <row r="128" spans="1:49">
      <c r="A128">
        <v>1</v>
      </c>
      <c r="B128" t="s">
        <v>308</v>
      </c>
      <c r="C128">
        <v>1</v>
      </c>
      <c r="D128" t="s">
        <v>70</v>
      </c>
      <c r="E128" t="s">
        <v>71</v>
      </c>
      <c r="F128" t="str">
        <f t="shared" si="6"/>
        <v>Germany</v>
      </c>
      <c r="G128">
        <v>3.34</v>
      </c>
      <c r="H128" t="s">
        <v>48</v>
      </c>
      <c r="I128" t="s">
        <v>49</v>
      </c>
      <c r="J128">
        <v>2</v>
      </c>
      <c r="K128">
        <v>6.68</v>
      </c>
      <c r="L128">
        <v>2433</v>
      </c>
      <c r="M128">
        <v>364</v>
      </c>
      <c r="N128">
        <v>364</v>
      </c>
      <c r="O128">
        <v>120</v>
      </c>
      <c r="P128">
        <v>113.32</v>
      </c>
      <c r="Q128">
        <v>121.25</v>
      </c>
      <c r="R128" t="s">
        <v>50</v>
      </c>
      <c r="S128" t="s">
        <v>292</v>
      </c>
      <c r="T128">
        <v>1</v>
      </c>
      <c r="U128">
        <v>0.19</v>
      </c>
      <c r="V128">
        <v>455</v>
      </c>
      <c r="W128" t="s">
        <v>293</v>
      </c>
      <c r="X128">
        <v>1</v>
      </c>
      <c r="Y128" s="3">
        <f t="shared" si="7"/>
        <v>-8.2285244554048079E-2</v>
      </c>
      <c r="Z128" t="s">
        <v>53</v>
      </c>
      <c r="AA128">
        <v>122.2</v>
      </c>
      <c r="AB128">
        <v>122.2</v>
      </c>
      <c r="AC128">
        <v>119.45</v>
      </c>
      <c r="AD128">
        <v>121.25</v>
      </c>
      <c r="AE128" s="3">
        <f t="shared" si="8"/>
        <v>0.18701191944101933</v>
      </c>
      <c r="AF128" t="s">
        <v>54</v>
      </c>
      <c r="AG128">
        <v>122.6</v>
      </c>
      <c r="AH128">
        <v>122.6</v>
      </c>
      <c r="AI128">
        <v>121.5</v>
      </c>
      <c r="AJ128">
        <v>119.35</v>
      </c>
      <c r="AK128" s="3">
        <f t="shared" si="9"/>
        <v>-9.7246198109330897E-2</v>
      </c>
      <c r="AL128" t="s">
        <v>55</v>
      </c>
      <c r="AM128">
        <v>121.9</v>
      </c>
      <c r="AN128">
        <v>121.9</v>
      </c>
      <c r="AO128">
        <v>119.75</v>
      </c>
      <c r="AP128">
        <v>120.25</v>
      </c>
      <c r="AQ128" s="3">
        <f t="shared" si="10"/>
        <v>3.7402383888203862E-2</v>
      </c>
      <c r="AR128" t="s">
        <v>56</v>
      </c>
      <c r="AS128">
        <v>122.85</v>
      </c>
      <c r="AT128">
        <v>122.85</v>
      </c>
      <c r="AU128">
        <v>120.95</v>
      </c>
      <c r="AV128">
        <v>120.05</v>
      </c>
      <c r="AW128" s="3">
        <f t="shared" si="11"/>
        <v>7.4804767776403477E-3</v>
      </c>
    </row>
    <row r="129" spans="1:49">
      <c r="A129">
        <v>1</v>
      </c>
      <c r="B129" t="s">
        <v>309</v>
      </c>
      <c r="C129">
        <v>1</v>
      </c>
      <c r="D129" t="s">
        <v>61</v>
      </c>
      <c r="E129" t="s">
        <v>62</v>
      </c>
      <c r="F129" t="str">
        <f t="shared" si="6"/>
        <v>Switzerland</v>
      </c>
      <c r="G129">
        <v>4.74</v>
      </c>
      <c r="H129" t="s">
        <v>310</v>
      </c>
      <c r="I129" t="s">
        <v>49</v>
      </c>
      <c r="J129">
        <v>2</v>
      </c>
      <c r="K129">
        <v>9.48</v>
      </c>
      <c r="L129">
        <v>3101</v>
      </c>
      <c r="M129">
        <v>327</v>
      </c>
      <c r="N129">
        <v>327</v>
      </c>
      <c r="O129">
        <v>200</v>
      </c>
      <c r="P129">
        <v>190.52</v>
      </c>
      <c r="Q129">
        <v>205.5</v>
      </c>
      <c r="R129" t="s">
        <v>292</v>
      </c>
      <c r="S129" t="s">
        <v>112</v>
      </c>
      <c r="T129">
        <v>4</v>
      </c>
      <c r="U129">
        <v>0.57999999999999996</v>
      </c>
      <c r="V129">
        <v>1798.5</v>
      </c>
      <c r="W129" t="s">
        <v>305</v>
      </c>
      <c r="X129">
        <v>1</v>
      </c>
      <c r="Y129" s="3">
        <f t="shared" si="7"/>
        <v>0.47452434698484358</v>
      </c>
      <c r="Z129" t="s">
        <v>54</v>
      </c>
      <c r="AA129">
        <v>208</v>
      </c>
      <c r="AB129">
        <v>208</v>
      </c>
      <c r="AC129">
        <v>204.5</v>
      </c>
      <c r="AD129">
        <v>203</v>
      </c>
      <c r="AE129" s="3">
        <f t="shared" si="8"/>
        <v>0.31634956465656239</v>
      </c>
      <c r="AF129" t="s">
        <v>55</v>
      </c>
      <c r="AG129">
        <v>205.5</v>
      </c>
      <c r="AH129">
        <v>205.5</v>
      </c>
      <c r="AI129">
        <v>202.5</v>
      </c>
      <c r="AJ129">
        <v>205.5</v>
      </c>
      <c r="AK129" s="3">
        <f t="shared" si="9"/>
        <v>0.57997420187036441</v>
      </c>
      <c r="AL129" t="s">
        <v>56</v>
      </c>
      <c r="AM129">
        <v>209</v>
      </c>
      <c r="AN129">
        <v>209</v>
      </c>
      <c r="AO129">
        <v>205.5</v>
      </c>
      <c r="AP129">
        <v>204.5</v>
      </c>
      <c r="AQ129" s="3">
        <f t="shared" si="10"/>
        <v>0.47452434698484358</v>
      </c>
      <c r="AR129" t="s">
        <v>113</v>
      </c>
      <c r="AS129">
        <v>211.5</v>
      </c>
      <c r="AT129">
        <v>211.5</v>
      </c>
      <c r="AU129">
        <v>204</v>
      </c>
      <c r="AV129">
        <v>210</v>
      </c>
      <c r="AW129" s="3">
        <f t="shared" si="11"/>
        <v>1.0544985488552081</v>
      </c>
    </row>
    <row r="130" spans="1:49">
      <c r="A130">
        <v>1</v>
      </c>
      <c r="B130" t="s">
        <v>311</v>
      </c>
      <c r="C130">
        <v>1</v>
      </c>
      <c r="D130" t="s">
        <v>134</v>
      </c>
      <c r="E130" t="s">
        <v>135</v>
      </c>
      <c r="F130" t="str">
        <f t="shared" si="6"/>
        <v>London</v>
      </c>
      <c r="G130">
        <v>34.700000000000003</v>
      </c>
      <c r="H130" t="s">
        <v>178</v>
      </c>
      <c r="I130" t="s">
        <v>49</v>
      </c>
      <c r="J130">
        <v>2</v>
      </c>
      <c r="K130">
        <v>69.400000000000006</v>
      </c>
      <c r="L130">
        <v>259202</v>
      </c>
      <c r="M130">
        <v>3735</v>
      </c>
      <c r="N130">
        <v>3735</v>
      </c>
      <c r="O130">
        <v>920.12</v>
      </c>
      <c r="P130">
        <v>850.72</v>
      </c>
      <c r="Q130">
        <v>858</v>
      </c>
      <c r="R130" t="s">
        <v>51</v>
      </c>
      <c r="S130" t="s">
        <v>112</v>
      </c>
      <c r="T130">
        <v>1</v>
      </c>
      <c r="U130">
        <v>-0.9</v>
      </c>
      <c r="V130">
        <v>-232018.2</v>
      </c>
      <c r="W130" t="s">
        <v>300</v>
      </c>
      <c r="X130">
        <v>0</v>
      </c>
      <c r="Y130" s="3">
        <f t="shared" si="7"/>
        <v>-0.39367057352952595</v>
      </c>
      <c r="Z130" t="s">
        <v>55</v>
      </c>
      <c r="AA130">
        <v>892.8</v>
      </c>
      <c r="AB130">
        <v>892.8</v>
      </c>
      <c r="AC130">
        <v>892.8</v>
      </c>
      <c r="AD130">
        <v>858</v>
      </c>
      <c r="AE130" s="3">
        <f t="shared" si="8"/>
        <v>-0.89512503761545059</v>
      </c>
      <c r="AF130" t="s">
        <v>56</v>
      </c>
      <c r="AG130">
        <v>865.6</v>
      </c>
      <c r="AH130">
        <v>865.6</v>
      </c>
      <c r="AI130">
        <v>853</v>
      </c>
      <c r="AJ130">
        <v>856</v>
      </c>
      <c r="AK130" s="3">
        <f t="shared" si="9"/>
        <v>-0.92394425968935434</v>
      </c>
      <c r="AL130" t="s">
        <v>113</v>
      </c>
      <c r="AM130">
        <v>863.4</v>
      </c>
      <c r="AN130">
        <v>863.4</v>
      </c>
      <c r="AO130">
        <v>855.4</v>
      </c>
      <c r="AP130">
        <v>851.4</v>
      </c>
      <c r="AQ130" s="3">
        <f t="shared" si="10"/>
        <v>-0.99022847045933327</v>
      </c>
      <c r="AR130" t="s">
        <v>114</v>
      </c>
      <c r="AS130">
        <v>864.8</v>
      </c>
      <c r="AT130">
        <v>864.8</v>
      </c>
      <c r="AU130">
        <v>849.8</v>
      </c>
      <c r="AV130">
        <v>829.8</v>
      </c>
      <c r="AW130" s="3">
        <f t="shared" si="11"/>
        <v>-1.301476068857494</v>
      </c>
    </row>
    <row r="131" spans="1:49">
      <c r="A131">
        <v>1</v>
      </c>
      <c r="B131" t="s">
        <v>312</v>
      </c>
      <c r="C131">
        <v>1</v>
      </c>
      <c r="D131" t="s">
        <v>70</v>
      </c>
      <c r="E131" t="s">
        <v>71</v>
      </c>
      <c r="F131" t="str">
        <f t="shared" ref="F131:F194" si="12">VLOOKUP(D131,$AZ$1:$BA$20,2,FALSE)</f>
        <v>Germany</v>
      </c>
      <c r="G131">
        <v>5.82</v>
      </c>
      <c r="H131" t="s">
        <v>313</v>
      </c>
      <c r="I131" t="s">
        <v>49</v>
      </c>
      <c r="J131">
        <v>2</v>
      </c>
      <c r="K131">
        <v>11.64</v>
      </c>
      <c r="L131">
        <v>2450</v>
      </c>
      <c r="M131">
        <v>210</v>
      </c>
      <c r="N131">
        <v>210</v>
      </c>
      <c r="O131">
        <v>82</v>
      </c>
      <c r="P131">
        <v>70.36</v>
      </c>
      <c r="Q131">
        <v>87.8</v>
      </c>
      <c r="R131" t="s">
        <v>73</v>
      </c>
      <c r="S131" t="s">
        <v>112</v>
      </c>
      <c r="T131">
        <v>8</v>
      </c>
      <c r="U131">
        <v>0.5</v>
      </c>
      <c r="V131">
        <v>1218</v>
      </c>
      <c r="W131" t="s">
        <v>293</v>
      </c>
      <c r="X131">
        <v>1</v>
      </c>
      <c r="Y131" s="3">
        <f t="shared" ref="Y131:Y194" si="13">IF(I131="long",((AC131-O131)*N131)/L131,((O131-AC131)*N131)/L131)</f>
        <v>0.42857142857142855</v>
      </c>
      <c r="Z131" t="s">
        <v>74</v>
      </c>
      <c r="AA131">
        <v>92.2</v>
      </c>
      <c r="AB131">
        <v>92.2</v>
      </c>
      <c r="AC131">
        <v>87</v>
      </c>
      <c r="AD131">
        <v>91</v>
      </c>
      <c r="AE131" s="3">
        <f t="shared" ref="AE131:AE194" si="14">IF(I131="long",((AD131-O131)*N131)/L131,((O131-AD131)*N131)/L131)</f>
        <v>0.77142857142857146</v>
      </c>
      <c r="AF131" t="s">
        <v>75</v>
      </c>
      <c r="AG131">
        <v>92.2</v>
      </c>
      <c r="AH131">
        <v>92.2</v>
      </c>
      <c r="AI131">
        <v>91.6</v>
      </c>
      <c r="AJ131">
        <v>89.6</v>
      </c>
      <c r="AK131" s="3">
        <f t="shared" ref="AK131:AK194" si="15">IF(I131="long",((AJ131-O131)*N131)/L131,((O131-AJ131)*N131)/L131)</f>
        <v>0.65142857142857091</v>
      </c>
      <c r="AL131" t="s">
        <v>76</v>
      </c>
      <c r="AM131">
        <v>100</v>
      </c>
      <c r="AN131">
        <v>100</v>
      </c>
      <c r="AO131">
        <v>90.6</v>
      </c>
      <c r="AP131">
        <v>100</v>
      </c>
      <c r="AQ131" s="3">
        <f t="shared" ref="AQ131:AQ194" si="16">IF(I131="long",((AP131-O131)*N131)/L131,((O131-AP131)*N131)/L131)</f>
        <v>1.5428571428571429</v>
      </c>
      <c r="AR131" t="s">
        <v>53</v>
      </c>
      <c r="AS131">
        <v>101.5</v>
      </c>
      <c r="AT131">
        <v>101.5</v>
      </c>
      <c r="AU131">
        <v>101</v>
      </c>
      <c r="AV131">
        <v>96</v>
      </c>
      <c r="AW131" s="3">
        <f t="shared" ref="AW131:AW194" si="17">IF(I131="long",((AV131-O131)*N131)/L131,((O131-AV131)*N131)/L131)</f>
        <v>1.2</v>
      </c>
    </row>
    <row r="132" spans="1:49">
      <c r="A132">
        <v>1</v>
      </c>
      <c r="B132" t="s">
        <v>289</v>
      </c>
      <c r="C132">
        <v>1</v>
      </c>
      <c r="D132" t="s">
        <v>124</v>
      </c>
      <c r="E132" t="s">
        <v>125</v>
      </c>
      <c r="F132" t="str">
        <f t="shared" si="12"/>
        <v>Denmark</v>
      </c>
      <c r="G132">
        <v>22.98</v>
      </c>
      <c r="H132" t="s">
        <v>178</v>
      </c>
      <c r="I132" t="s">
        <v>49</v>
      </c>
      <c r="J132">
        <v>2</v>
      </c>
      <c r="K132">
        <v>45.96</v>
      </c>
      <c r="L132">
        <v>21368</v>
      </c>
      <c r="M132">
        <v>465</v>
      </c>
      <c r="N132">
        <v>465</v>
      </c>
      <c r="O132">
        <v>641.65</v>
      </c>
      <c r="P132">
        <v>595.69000000000005</v>
      </c>
      <c r="Q132">
        <v>610.6</v>
      </c>
      <c r="R132" t="s">
        <v>51</v>
      </c>
      <c r="S132" t="s">
        <v>112</v>
      </c>
      <c r="T132">
        <v>1</v>
      </c>
      <c r="U132">
        <v>-0.68</v>
      </c>
      <c r="V132">
        <v>-14436.86</v>
      </c>
      <c r="W132" t="s">
        <v>290</v>
      </c>
      <c r="X132">
        <v>0</v>
      </c>
      <c r="Y132" s="3">
        <f t="shared" si="13"/>
        <v>-9.2486428304005996E-2</v>
      </c>
      <c r="Z132" t="s">
        <v>55</v>
      </c>
      <c r="AA132">
        <v>638</v>
      </c>
      <c r="AB132">
        <v>638</v>
      </c>
      <c r="AC132">
        <v>637.4</v>
      </c>
      <c r="AD132">
        <v>610.6</v>
      </c>
      <c r="AE132" s="3">
        <f t="shared" si="14"/>
        <v>-0.67569496443279564</v>
      </c>
      <c r="AF132" t="s">
        <v>56</v>
      </c>
      <c r="AG132">
        <v>611.20000000000005</v>
      </c>
      <c r="AH132">
        <v>611.20000000000005</v>
      </c>
      <c r="AI132">
        <v>610</v>
      </c>
      <c r="AJ132">
        <v>608.6</v>
      </c>
      <c r="AK132" s="3">
        <f t="shared" si="15"/>
        <v>-0.71921798951703375</v>
      </c>
      <c r="AL132" t="s">
        <v>113</v>
      </c>
      <c r="AM132">
        <v>617.6</v>
      </c>
      <c r="AN132">
        <v>617.6</v>
      </c>
      <c r="AO132">
        <v>610.20000000000005</v>
      </c>
      <c r="AP132">
        <v>616.20000000000005</v>
      </c>
      <c r="AQ132" s="3">
        <f t="shared" si="16"/>
        <v>-0.55383049419692854</v>
      </c>
      <c r="AR132" t="s">
        <v>114</v>
      </c>
      <c r="AS132">
        <v>623</v>
      </c>
      <c r="AT132">
        <v>623</v>
      </c>
      <c r="AU132">
        <v>613.6</v>
      </c>
      <c r="AV132">
        <v>613</v>
      </c>
      <c r="AW132" s="3">
        <f t="shared" si="17"/>
        <v>-0.62346733433171042</v>
      </c>
    </row>
    <row r="133" spans="1:49">
      <c r="A133">
        <v>1</v>
      </c>
      <c r="B133" t="s">
        <v>314</v>
      </c>
      <c r="C133">
        <v>1</v>
      </c>
      <c r="D133" t="s">
        <v>134</v>
      </c>
      <c r="E133" t="s">
        <v>135</v>
      </c>
      <c r="F133" t="str">
        <f t="shared" si="12"/>
        <v>London</v>
      </c>
      <c r="G133">
        <v>19.149999999999999</v>
      </c>
      <c r="H133" t="s">
        <v>178</v>
      </c>
      <c r="I133" t="s">
        <v>49</v>
      </c>
      <c r="J133">
        <v>2</v>
      </c>
      <c r="K133">
        <v>38.299999999999997</v>
      </c>
      <c r="L133">
        <v>258284</v>
      </c>
      <c r="M133">
        <v>6744</v>
      </c>
      <c r="N133">
        <v>6744</v>
      </c>
      <c r="O133">
        <v>467.5</v>
      </c>
      <c r="P133">
        <v>429.2</v>
      </c>
      <c r="Q133">
        <v>468.7</v>
      </c>
      <c r="R133" t="s">
        <v>112</v>
      </c>
      <c r="S133" t="s">
        <v>112</v>
      </c>
      <c r="T133">
        <v>0</v>
      </c>
      <c r="U133">
        <v>0.03</v>
      </c>
      <c r="V133">
        <v>8092.8</v>
      </c>
      <c r="W133" t="s">
        <v>300</v>
      </c>
      <c r="X133">
        <v>1</v>
      </c>
      <c r="Y133" s="3">
        <f t="shared" si="13"/>
        <v>-0.1201096467454436</v>
      </c>
      <c r="Z133" t="s">
        <v>56</v>
      </c>
      <c r="AA133">
        <v>482.5</v>
      </c>
      <c r="AB133">
        <v>482.5</v>
      </c>
      <c r="AC133">
        <v>462.9</v>
      </c>
      <c r="AD133">
        <v>481.3</v>
      </c>
      <c r="AE133" s="3">
        <f t="shared" si="14"/>
        <v>0.36032894023632928</v>
      </c>
      <c r="AF133" t="s">
        <v>113</v>
      </c>
      <c r="AG133">
        <v>483.2</v>
      </c>
      <c r="AH133">
        <v>483.2</v>
      </c>
      <c r="AI133">
        <v>479.8</v>
      </c>
      <c r="AJ133">
        <v>480</v>
      </c>
      <c r="AK133" s="3">
        <f t="shared" si="15"/>
        <v>0.32638490963435596</v>
      </c>
      <c r="AL133" t="s">
        <v>114</v>
      </c>
      <c r="AM133">
        <v>484.8</v>
      </c>
      <c r="AN133">
        <v>484.8</v>
      </c>
      <c r="AO133">
        <v>484.8</v>
      </c>
      <c r="AP133">
        <v>473.4</v>
      </c>
      <c r="AQ133" s="3">
        <f t="shared" si="16"/>
        <v>0.15405367734741543</v>
      </c>
      <c r="AR133" t="s">
        <v>215</v>
      </c>
      <c r="AS133">
        <v>480.9</v>
      </c>
      <c r="AT133">
        <v>480.9</v>
      </c>
      <c r="AU133">
        <v>476.2</v>
      </c>
      <c r="AV133">
        <v>480</v>
      </c>
      <c r="AW133" s="3">
        <f t="shared" si="17"/>
        <v>0.32638490963435596</v>
      </c>
    </row>
    <row r="134" spans="1:49">
      <c r="A134">
        <v>1</v>
      </c>
      <c r="B134" t="s">
        <v>315</v>
      </c>
      <c r="C134">
        <v>1</v>
      </c>
      <c r="D134" t="s">
        <v>77</v>
      </c>
      <c r="E134" t="s">
        <v>78</v>
      </c>
      <c r="F134" t="str">
        <f t="shared" si="12"/>
        <v>France</v>
      </c>
      <c r="G134">
        <v>0.86499999999999999</v>
      </c>
      <c r="H134" t="s">
        <v>178</v>
      </c>
      <c r="I134" t="s">
        <v>49</v>
      </c>
      <c r="J134">
        <v>2</v>
      </c>
      <c r="K134">
        <v>1.73</v>
      </c>
      <c r="L134">
        <v>2433</v>
      </c>
      <c r="M134">
        <v>1406</v>
      </c>
      <c r="N134">
        <v>1406</v>
      </c>
      <c r="O134">
        <v>42.6</v>
      </c>
      <c r="P134">
        <v>40.869999999999997</v>
      </c>
      <c r="Q134">
        <v>43</v>
      </c>
      <c r="R134" t="s">
        <v>50</v>
      </c>
      <c r="S134" t="s">
        <v>112</v>
      </c>
      <c r="T134">
        <v>5</v>
      </c>
      <c r="U134">
        <v>0.23</v>
      </c>
      <c r="V134">
        <v>562.4</v>
      </c>
      <c r="W134" t="s">
        <v>293</v>
      </c>
      <c r="X134">
        <v>1</v>
      </c>
      <c r="Y134" s="3">
        <f t="shared" si="13"/>
        <v>0.2253760789149202</v>
      </c>
      <c r="Z134" t="s">
        <v>53</v>
      </c>
      <c r="AA134">
        <v>43.69</v>
      </c>
      <c r="AB134">
        <v>43.69</v>
      </c>
      <c r="AC134">
        <v>42.99</v>
      </c>
      <c r="AD134">
        <v>43.47</v>
      </c>
      <c r="AE134" s="3">
        <f t="shared" si="14"/>
        <v>0.50276202219481969</v>
      </c>
      <c r="AF134" t="s">
        <v>54</v>
      </c>
      <c r="AG134">
        <v>43.74</v>
      </c>
      <c r="AH134">
        <v>43.74</v>
      </c>
      <c r="AI134">
        <v>43.41</v>
      </c>
      <c r="AJ134">
        <v>42.93</v>
      </c>
      <c r="AK134" s="3">
        <f t="shared" si="15"/>
        <v>0.19070283600493121</v>
      </c>
      <c r="AL134" t="s">
        <v>55</v>
      </c>
      <c r="AM134">
        <v>43.27</v>
      </c>
      <c r="AN134">
        <v>43.27</v>
      </c>
      <c r="AO134">
        <v>43.06</v>
      </c>
      <c r="AP134">
        <v>43</v>
      </c>
      <c r="AQ134" s="3">
        <f t="shared" si="16"/>
        <v>0.23115495273325032</v>
      </c>
      <c r="AR134" t="s">
        <v>56</v>
      </c>
      <c r="AS134">
        <v>43.76</v>
      </c>
      <c r="AT134">
        <v>43.76</v>
      </c>
      <c r="AU134">
        <v>43.36</v>
      </c>
      <c r="AV134">
        <v>43.5</v>
      </c>
      <c r="AW134" s="3">
        <f t="shared" si="17"/>
        <v>0.52009864364981429</v>
      </c>
    </row>
    <row r="135" spans="1:49">
      <c r="A135">
        <v>1</v>
      </c>
      <c r="B135" t="s">
        <v>316</v>
      </c>
      <c r="C135">
        <v>1</v>
      </c>
      <c r="D135" t="s">
        <v>70</v>
      </c>
      <c r="E135" t="s">
        <v>71</v>
      </c>
      <c r="F135" t="str">
        <f t="shared" si="12"/>
        <v>Germany</v>
      </c>
      <c r="G135">
        <v>0.85</v>
      </c>
      <c r="H135" t="s">
        <v>111</v>
      </c>
      <c r="I135" t="s">
        <v>49</v>
      </c>
      <c r="J135">
        <v>2</v>
      </c>
      <c r="K135">
        <v>1.7</v>
      </c>
      <c r="L135">
        <v>2000</v>
      </c>
      <c r="M135">
        <v>1176</v>
      </c>
      <c r="N135">
        <v>1100</v>
      </c>
      <c r="O135">
        <v>43.97</v>
      </c>
      <c r="P135">
        <v>42.27</v>
      </c>
      <c r="Q135">
        <v>43.61</v>
      </c>
      <c r="R135" t="s">
        <v>112</v>
      </c>
      <c r="S135" t="s">
        <v>112</v>
      </c>
      <c r="T135">
        <v>0</v>
      </c>
      <c r="U135">
        <v>-0.2</v>
      </c>
      <c r="V135">
        <v>-390.5</v>
      </c>
      <c r="W135" t="s">
        <v>293</v>
      </c>
      <c r="X135">
        <v>0</v>
      </c>
      <c r="Y135" s="3">
        <f t="shared" si="13"/>
        <v>-0.26125000000000081</v>
      </c>
      <c r="Z135" t="s">
        <v>56</v>
      </c>
      <c r="AA135">
        <v>44.34</v>
      </c>
      <c r="AB135">
        <v>44.34</v>
      </c>
      <c r="AC135">
        <v>43.494999999999997</v>
      </c>
      <c r="AD135">
        <v>43.8</v>
      </c>
      <c r="AE135" s="3">
        <f t="shared" si="14"/>
        <v>-9.3500000000000943E-2</v>
      </c>
      <c r="AF135" t="s">
        <v>113</v>
      </c>
      <c r="AG135">
        <v>44.024999999999999</v>
      </c>
      <c r="AH135">
        <v>44.024999999999999</v>
      </c>
      <c r="AI135">
        <v>44.024999999999999</v>
      </c>
      <c r="AJ135">
        <v>43.564999999999998</v>
      </c>
      <c r="AK135" s="3">
        <f t="shared" si="15"/>
        <v>-0.22275000000000061</v>
      </c>
      <c r="AL135" t="s">
        <v>114</v>
      </c>
      <c r="AM135">
        <v>43.81</v>
      </c>
      <c r="AN135">
        <v>43.81</v>
      </c>
      <c r="AO135">
        <v>43.25</v>
      </c>
      <c r="AP135">
        <v>43.6</v>
      </c>
      <c r="AQ135" s="3">
        <f t="shared" si="16"/>
        <v>-0.20349999999999857</v>
      </c>
      <c r="AR135" t="s">
        <v>215</v>
      </c>
      <c r="AS135">
        <v>43.625</v>
      </c>
      <c r="AT135">
        <v>43.625</v>
      </c>
      <c r="AU135">
        <v>43.2</v>
      </c>
      <c r="AV135">
        <v>43.31</v>
      </c>
      <c r="AW135" s="3">
        <f t="shared" si="17"/>
        <v>-0.3629999999999981</v>
      </c>
    </row>
    <row r="136" spans="1:49">
      <c r="A136">
        <v>1</v>
      </c>
      <c r="B136" t="s">
        <v>316</v>
      </c>
      <c r="C136">
        <v>1</v>
      </c>
      <c r="D136" t="s">
        <v>70</v>
      </c>
      <c r="E136" t="s">
        <v>71</v>
      </c>
      <c r="F136" t="str">
        <f t="shared" si="12"/>
        <v>Germany</v>
      </c>
      <c r="G136">
        <v>0.71950000000000003</v>
      </c>
      <c r="H136" t="s">
        <v>317</v>
      </c>
      <c r="I136" t="s">
        <v>49</v>
      </c>
      <c r="J136">
        <v>2</v>
      </c>
      <c r="K136">
        <v>1.44</v>
      </c>
      <c r="L136">
        <v>2432</v>
      </c>
      <c r="M136">
        <v>1690</v>
      </c>
      <c r="N136">
        <v>2258</v>
      </c>
      <c r="O136">
        <v>43.49</v>
      </c>
      <c r="P136">
        <v>42.05</v>
      </c>
      <c r="Q136">
        <v>43.95</v>
      </c>
      <c r="R136" t="s">
        <v>299</v>
      </c>
      <c r="S136" t="s">
        <v>112</v>
      </c>
      <c r="T136">
        <v>6</v>
      </c>
      <c r="U136">
        <v>0.43</v>
      </c>
      <c r="V136">
        <v>1055.3900000000001</v>
      </c>
      <c r="W136" t="s">
        <v>293</v>
      </c>
      <c r="X136">
        <v>1</v>
      </c>
      <c r="Y136" s="3">
        <f t="shared" si="13"/>
        <v>0.58492598684210106</v>
      </c>
      <c r="Z136" t="s">
        <v>76</v>
      </c>
      <c r="AA136">
        <v>44.435000000000002</v>
      </c>
      <c r="AB136">
        <v>44.435000000000002</v>
      </c>
      <c r="AC136">
        <v>44.12</v>
      </c>
      <c r="AD136">
        <v>44</v>
      </c>
      <c r="AE136" s="3">
        <f t="shared" si="14"/>
        <v>0.47351151315789292</v>
      </c>
      <c r="AF136" t="s">
        <v>53</v>
      </c>
      <c r="AG136">
        <v>44.64</v>
      </c>
      <c r="AH136">
        <v>44.64</v>
      </c>
      <c r="AI136">
        <v>44.1</v>
      </c>
      <c r="AJ136">
        <v>44.64</v>
      </c>
      <c r="AK136" s="3">
        <f t="shared" si="15"/>
        <v>1.0677220394736828</v>
      </c>
      <c r="AL136" t="s">
        <v>54</v>
      </c>
      <c r="AM136">
        <v>44.6</v>
      </c>
      <c r="AN136">
        <v>44.6</v>
      </c>
      <c r="AO136">
        <v>44.494999999999997</v>
      </c>
      <c r="AP136">
        <v>44.37</v>
      </c>
      <c r="AQ136" s="3">
        <f t="shared" si="16"/>
        <v>0.81703947368420626</v>
      </c>
      <c r="AR136" t="s">
        <v>55</v>
      </c>
      <c r="AS136">
        <v>44.204999999999998</v>
      </c>
      <c r="AT136">
        <v>44.204999999999998</v>
      </c>
      <c r="AU136">
        <v>43.05</v>
      </c>
      <c r="AV136">
        <v>43.61</v>
      </c>
      <c r="AW136" s="3">
        <f t="shared" si="17"/>
        <v>0.11141447368420816</v>
      </c>
    </row>
    <row r="137" spans="1:49">
      <c r="A137">
        <v>1</v>
      </c>
      <c r="B137" t="s">
        <v>318</v>
      </c>
      <c r="C137">
        <v>1</v>
      </c>
      <c r="D137" t="s">
        <v>77</v>
      </c>
      <c r="E137" t="s">
        <v>78</v>
      </c>
      <c r="F137" t="str">
        <f t="shared" si="12"/>
        <v>France</v>
      </c>
      <c r="G137">
        <v>1.78</v>
      </c>
      <c r="H137" t="s">
        <v>178</v>
      </c>
      <c r="I137" t="s">
        <v>49</v>
      </c>
      <c r="J137">
        <v>2</v>
      </c>
      <c r="K137">
        <v>3.56</v>
      </c>
      <c r="L137">
        <v>2856</v>
      </c>
      <c r="M137">
        <v>802</v>
      </c>
      <c r="N137">
        <v>802</v>
      </c>
      <c r="O137">
        <v>74</v>
      </c>
      <c r="P137">
        <v>70.44</v>
      </c>
      <c r="Q137">
        <v>75.2</v>
      </c>
      <c r="R137" t="s">
        <v>292</v>
      </c>
      <c r="S137" t="s">
        <v>112</v>
      </c>
      <c r="T137">
        <v>4</v>
      </c>
      <c r="U137">
        <v>0.34</v>
      </c>
      <c r="V137">
        <v>962.4</v>
      </c>
      <c r="W137" t="s">
        <v>293</v>
      </c>
      <c r="X137">
        <v>1</v>
      </c>
      <c r="Y137" s="3">
        <f t="shared" si="13"/>
        <v>0.78627450980392077</v>
      </c>
      <c r="Z137" t="s">
        <v>54</v>
      </c>
      <c r="AA137">
        <v>77</v>
      </c>
      <c r="AB137">
        <v>77</v>
      </c>
      <c r="AC137">
        <v>76.8</v>
      </c>
      <c r="AD137">
        <v>74.88</v>
      </c>
      <c r="AE137" s="3">
        <f t="shared" si="14"/>
        <v>0.24711484593837407</v>
      </c>
      <c r="AF137" t="s">
        <v>55</v>
      </c>
      <c r="AG137">
        <v>78.2</v>
      </c>
      <c r="AH137">
        <v>78.2</v>
      </c>
      <c r="AI137">
        <v>76.34</v>
      </c>
      <c r="AJ137">
        <v>75.2</v>
      </c>
      <c r="AK137" s="3">
        <f t="shared" si="15"/>
        <v>0.33697478991596719</v>
      </c>
      <c r="AL137" t="s">
        <v>56</v>
      </c>
      <c r="AM137">
        <v>75.540000000000006</v>
      </c>
      <c r="AN137">
        <v>75.540000000000006</v>
      </c>
      <c r="AO137">
        <v>75.28</v>
      </c>
      <c r="AP137">
        <v>74.22</v>
      </c>
      <c r="AQ137" s="3">
        <f t="shared" si="16"/>
        <v>6.1778711484593518E-2</v>
      </c>
      <c r="AR137" t="s">
        <v>113</v>
      </c>
      <c r="AS137">
        <v>77.14</v>
      </c>
      <c r="AT137">
        <v>77.14</v>
      </c>
      <c r="AU137">
        <v>74.62</v>
      </c>
      <c r="AV137">
        <v>76.819999999999993</v>
      </c>
      <c r="AW137" s="3">
        <f t="shared" si="17"/>
        <v>0.79189075630251904</v>
      </c>
    </row>
    <row r="138" spans="1:49">
      <c r="A138">
        <v>1</v>
      </c>
      <c r="B138" t="s">
        <v>319</v>
      </c>
      <c r="C138">
        <v>1</v>
      </c>
      <c r="D138" t="s">
        <v>70</v>
      </c>
      <c r="E138" t="s">
        <v>71</v>
      </c>
      <c r="F138" t="str">
        <f t="shared" si="12"/>
        <v>Germany</v>
      </c>
      <c r="G138">
        <v>1.49</v>
      </c>
      <c r="H138" t="s">
        <v>178</v>
      </c>
      <c r="I138" t="s">
        <v>49</v>
      </c>
      <c r="J138">
        <v>2</v>
      </c>
      <c r="K138">
        <v>2.98</v>
      </c>
      <c r="L138">
        <v>2871</v>
      </c>
      <c r="M138">
        <v>964</v>
      </c>
      <c r="N138">
        <v>964</v>
      </c>
      <c r="O138">
        <v>43.13</v>
      </c>
      <c r="P138">
        <v>40.15</v>
      </c>
      <c r="Q138">
        <v>41.51</v>
      </c>
      <c r="R138" t="s">
        <v>51</v>
      </c>
      <c r="S138" t="s">
        <v>112</v>
      </c>
      <c r="T138">
        <v>1</v>
      </c>
      <c r="U138">
        <v>-0.54</v>
      </c>
      <c r="V138">
        <v>-1561.68</v>
      </c>
      <c r="W138" t="s">
        <v>293</v>
      </c>
      <c r="X138">
        <v>0</v>
      </c>
      <c r="Y138" s="3">
        <f t="shared" si="13"/>
        <v>-0.5271612678509231</v>
      </c>
      <c r="Z138" t="s">
        <v>55</v>
      </c>
      <c r="AA138">
        <v>42.5</v>
      </c>
      <c r="AB138">
        <v>42.5</v>
      </c>
      <c r="AC138">
        <v>41.56</v>
      </c>
      <c r="AD138">
        <v>41.51</v>
      </c>
      <c r="AE138" s="3">
        <f t="shared" si="14"/>
        <v>-0.54394984326018958</v>
      </c>
      <c r="AF138" t="s">
        <v>56</v>
      </c>
      <c r="AG138">
        <v>42.67</v>
      </c>
      <c r="AH138">
        <v>42.67</v>
      </c>
      <c r="AI138">
        <v>42</v>
      </c>
      <c r="AJ138">
        <v>41.93</v>
      </c>
      <c r="AK138" s="3">
        <f t="shared" si="15"/>
        <v>-0.40292580982236248</v>
      </c>
      <c r="AL138" t="s">
        <v>113</v>
      </c>
      <c r="AM138">
        <v>42.45</v>
      </c>
      <c r="AN138">
        <v>42.45</v>
      </c>
      <c r="AO138">
        <v>42.1</v>
      </c>
      <c r="AP138">
        <v>41.58</v>
      </c>
      <c r="AQ138" s="3">
        <f t="shared" si="16"/>
        <v>-0.52044583768721842</v>
      </c>
      <c r="AR138" t="s">
        <v>114</v>
      </c>
      <c r="AS138">
        <v>41.7</v>
      </c>
      <c r="AT138">
        <v>41.7</v>
      </c>
      <c r="AU138">
        <v>41.5</v>
      </c>
      <c r="AV138">
        <v>40.33</v>
      </c>
      <c r="AW138" s="3">
        <f t="shared" si="17"/>
        <v>-0.94016022291884493</v>
      </c>
    </row>
    <row r="139" spans="1:49">
      <c r="A139">
        <v>1</v>
      </c>
      <c r="B139" t="s">
        <v>320</v>
      </c>
      <c r="C139">
        <v>1</v>
      </c>
      <c r="D139" t="s">
        <v>89</v>
      </c>
      <c r="E139" t="s">
        <v>90</v>
      </c>
      <c r="F139" t="str">
        <f t="shared" si="12"/>
        <v>Italy</v>
      </c>
      <c r="G139">
        <v>0.52800000000000002</v>
      </c>
      <c r="H139" t="s">
        <v>321</v>
      </c>
      <c r="I139" t="s">
        <v>49</v>
      </c>
      <c r="J139">
        <v>2</v>
      </c>
      <c r="K139">
        <v>1.06</v>
      </c>
      <c r="L139">
        <v>2433</v>
      </c>
      <c r="M139">
        <v>2304</v>
      </c>
      <c r="N139">
        <v>2304</v>
      </c>
      <c r="O139">
        <v>13.56</v>
      </c>
      <c r="P139">
        <v>12.5</v>
      </c>
      <c r="Q139">
        <v>14.54</v>
      </c>
      <c r="R139" t="s">
        <v>50</v>
      </c>
      <c r="S139" t="s">
        <v>112</v>
      </c>
      <c r="T139">
        <v>5</v>
      </c>
      <c r="U139">
        <v>0.93</v>
      </c>
      <c r="V139">
        <v>2257.92</v>
      </c>
      <c r="W139" t="s">
        <v>293</v>
      </c>
      <c r="X139">
        <v>1</v>
      </c>
      <c r="Y139" s="3">
        <f t="shared" si="13"/>
        <v>1.1363748458692966</v>
      </c>
      <c r="Z139" t="s">
        <v>53</v>
      </c>
      <c r="AA139">
        <v>15.08</v>
      </c>
      <c r="AB139">
        <v>15.08</v>
      </c>
      <c r="AC139">
        <v>14.76</v>
      </c>
      <c r="AD139">
        <v>14.9</v>
      </c>
      <c r="AE139" s="3">
        <f t="shared" si="14"/>
        <v>1.268951911220715</v>
      </c>
      <c r="AF139" t="s">
        <v>54</v>
      </c>
      <c r="AG139">
        <v>15.1</v>
      </c>
      <c r="AH139">
        <v>15.1</v>
      </c>
      <c r="AI139">
        <v>14.94</v>
      </c>
      <c r="AJ139">
        <v>14.66</v>
      </c>
      <c r="AK139" s="3">
        <f t="shared" si="15"/>
        <v>1.0416769420468555</v>
      </c>
      <c r="AL139" t="s">
        <v>55</v>
      </c>
      <c r="AM139">
        <v>14.88</v>
      </c>
      <c r="AN139">
        <v>14.88</v>
      </c>
      <c r="AO139">
        <v>14.8</v>
      </c>
      <c r="AP139">
        <v>14.54</v>
      </c>
      <c r="AQ139" s="3">
        <f t="shared" si="16"/>
        <v>0.92803945745992478</v>
      </c>
      <c r="AR139" t="s">
        <v>56</v>
      </c>
      <c r="AS139">
        <v>14.84</v>
      </c>
      <c r="AT139">
        <v>14.84</v>
      </c>
      <c r="AU139">
        <v>14.6</v>
      </c>
      <c r="AV139">
        <v>14.52</v>
      </c>
      <c r="AW139" s="3">
        <f t="shared" si="17"/>
        <v>0.9090998766954369</v>
      </c>
    </row>
    <row r="140" spans="1:49">
      <c r="A140">
        <v>1</v>
      </c>
      <c r="B140" t="s">
        <v>322</v>
      </c>
      <c r="C140">
        <v>1</v>
      </c>
      <c r="D140" t="s">
        <v>323</v>
      </c>
      <c r="E140" t="e">
        <v>#N/A</v>
      </c>
      <c r="F140" t="e">
        <f t="shared" si="12"/>
        <v>#N/A</v>
      </c>
      <c r="G140">
        <v>51.9</v>
      </c>
      <c r="H140" t="s">
        <v>191</v>
      </c>
      <c r="I140" t="s">
        <v>105</v>
      </c>
      <c r="J140">
        <v>1.5</v>
      </c>
      <c r="K140">
        <v>77.849999999999994</v>
      </c>
      <c r="L140">
        <v>2871</v>
      </c>
      <c r="M140">
        <v>37</v>
      </c>
      <c r="N140">
        <v>40</v>
      </c>
      <c r="O140">
        <v>3622</v>
      </c>
      <c r="P140">
        <v>3699.85</v>
      </c>
      <c r="Q140">
        <v>3614</v>
      </c>
      <c r="R140" t="s">
        <v>51</v>
      </c>
      <c r="S140" t="s">
        <v>112</v>
      </c>
      <c r="T140">
        <v>1</v>
      </c>
      <c r="U140">
        <v>0.11</v>
      </c>
      <c r="V140">
        <v>320</v>
      </c>
      <c r="W140" t="s">
        <v>293</v>
      </c>
      <c r="X140">
        <v>1</v>
      </c>
      <c r="Y140" s="3">
        <f t="shared" si="13"/>
        <v>0.13932427725531174</v>
      </c>
      <c r="Z140" t="s">
        <v>55</v>
      </c>
      <c r="AA140">
        <v>3624</v>
      </c>
      <c r="AB140">
        <v>3624</v>
      </c>
      <c r="AC140">
        <v>3612</v>
      </c>
      <c r="AD140">
        <v>3600</v>
      </c>
      <c r="AE140" s="3">
        <f t="shared" si="14"/>
        <v>0.3065134099616858</v>
      </c>
      <c r="AF140" t="s">
        <v>56</v>
      </c>
      <c r="AG140">
        <v>3612</v>
      </c>
      <c r="AH140">
        <v>3612</v>
      </c>
      <c r="AI140">
        <v>3602</v>
      </c>
      <c r="AJ140">
        <v>3606</v>
      </c>
      <c r="AK140" s="3">
        <f t="shared" si="15"/>
        <v>0.22291884360849878</v>
      </c>
      <c r="AL140" t="s">
        <v>113</v>
      </c>
      <c r="AM140">
        <v>3635</v>
      </c>
      <c r="AN140">
        <v>3635</v>
      </c>
      <c r="AO140">
        <v>3610</v>
      </c>
      <c r="AP140">
        <v>3629</v>
      </c>
      <c r="AQ140" s="3">
        <f t="shared" si="16"/>
        <v>-9.7526994078718218E-2</v>
      </c>
      <c r="AR140" t="s">
        <v>114</v>
      </c>
      <c r="AS140">
        <v>3626</v>
      </c>
      <c r="AT140">
        <v>3626</v>
      </c>
      <c r="AU140">
        <v>3624</v>
      </c>
      <c r="AV140">
        <v>3585</v>
      </c>
      <c r="AW140" s="3">
        <f t="shared" si="17"/>
        <v>0.51549982584465348</v>
      </c>
    </row>
    <row r="141" spans="1:49">
      <c r="A141">
        <v>1</v>
      </c>
      <c r="B141" t="s">
        <v>324</v>
      </c>
      <c r="C141">
        <v>1</v>
      </c>
      <c r="D141" t="s">
        <v>124</v>
      </c>
      <c r="E141" t="s">
        <v>125</v>
      </c>
      <c r="F141" t="str">
        <f t="shared" si="12"/>
        <v>Denmark</v>
      </c>
      <c r="G141">
        <v>45.1</v>
      </c>
      <c r="H141" t="s">
        <v>313</v>
      </c>
      <c r="I141" t="s">
        <v>49</v>
      </c>
      <c r="J141">
        <v>2</v>
      </c>
      <c r="K141">
        <v>90.2</v>
      </c>
      <c r="L141">
        <v>18226</v>
      </c>
      <c r="M141">
        <v>202</v>
      </c>
      <c r="N141">
        <v>202</v>
      </c>
      <c r="O141">
        <v>1445</v>
      </c>
      <c r="P141">
        <v>1354.8</v>
      </c>
      <c r="Q141">
        <v>1425.5</v>
      </c>
      <c r="R141" t="s">
        <v>73</v>
      </c>
      <c r="S141" t="s">
        <v>112</v>
      </c>
      <c r="T141">
        <v>8</v>
      </c>
      <c r="U141">
        <v>-0.22</v>
      </c>
      <c r="V141">
        <v>-3939</v>
      </c>
      <c r="W141" t="s">
        <v>290</v>
      </c>
      <c r="X141">
        <v>0</v>
      </c>
      <c r="Y141" s="3">
        <f t="shared" si="13"/>
        <v>0.35465818062109072</v>
      </c>
      <c r="Z141" t="s">
        <v>74</v>
      </c>
      <c r="AA141">
        <v>1482</v>
      </c>
      <c r="AB141">
        <v>1482</v>
      </c>
      <c r="AC141">
        <v>1477</v>
      </c>
      <c r="AD141">
        <v>1463.5</v>
      </c>
      <c r="AE141" s="3">
        <f t="shared" si="14"/>
        <v>0.20503676067156809</v>
      </c>
      <c r="AF141" t="s">
        <v>75</v>
      </c>
      <c r="AG141">
        <v>1520</v>
      </c>
      <c r="AH141">
        <v>1520</v>
      </c>
      <c r="AI141">
        <v>1493</v>
      </c>
      <c r="AJ141">
        <v>1510</v>
      </c>
      <c r="AK141" s="3">
        <f t="shared" si="15"/>
        <v>0.72039942938659063</v>
      </c>
      <c r="AL141" t="s">
        <v>76</v>
      </c>
      <c r="AM141">
        <v>1564.5</v>
      </c>
      <c r="AN141">
        <v>1564.5</v>
      </c>
      <c r="AO141">
        <v>1544</v>
      </c>
      <c r="AP141">
        <v>1560</v>
      </c>
      <c r="AQ141" s="3">
        <f t="shared" si="16"/>
        <v>1.2745528366070449</v>
      </c>
      <c r="AR141" t="s">
        <v>53</v>
      </c>
      <c r="AS141">
        <v>1605</v>
      </c>
      <c r="AT141">
        <v>1605</v>
      </c>
      <c r="AU141">
        <v>1570</v>
      </c>
      <c r="AV141">
        <v>1560</v>
      </c>
      <c r="AW141" s="3">
        <f t="shared" si="17"/>
        <v>1.2745528366070449</v>
      </c>
    </row>
    <row r="142" spans="1:49">
      <c r="A142">
        <v>1</v>
      </c>
      <c r="B142" t="s">
        <v>325</v>
      </c>
      <c r="C142">
        <v>1</v>
      </c>
      <c r="D142" t="s">
        <v>77</v>
      </c>
      <c r="E142" t="s">
        <v>78</v>
      </c>
      <c r="F142" t="str">
        <f t="shared" si="12"/>
        <v>France</v>
      </c>
      <c r="G142">
        <v>0.36349999999999999</v>
      </c>
      <c r="H142" t="s">
        <v>188</v>
      </c>
      <c r="I142" t="s">
        <v>105</v>
      </c>
      <c r="J142">
        <v>3</v>
      </c>
      <c r="K142">
        <v>1.0900000000000001</v>
      </c>
      <c r="L142">
        <v>2865</v>
      </c>
      <c r="M142">
        <v>2627</v>
      </c>
      <c r="N142">
        <v>2627</v>
      </c>
      <c r="O142">
        <v>16.95</v>
      </c>
      <c r="P142">
        <v>18.04</v>
      </c>
      <c r="Q142">
        <v>17.61</v>
      </c>
      <c r="R142" t="s">
        <v>326</v>
      </c>
      <c r="S142" t="s">
        <v>326</v>
      </c>
      <c r="T142">
        <v>0</v>
      </c>
      <c r="U142">
        <v>-0.61</v>
      </c>
      <c r="V142">
        <v>-1740.12</v>
      </c>
      <c r="W142" t="s">
        <v>293</v>
      </c>
      <c r="X142">
        <v>0</v>
      </c>
      <c r="Y142" s="3">
        <f t="shared" si="13"/>
        <v>0.39427923211169258</v>
      </c>
      <c r="Z142" t="s">
        <v>113</v>
      </c>
      <c r="AA142">
        <v>17.440000000000001</v>
      </c>
      <c r="AB142">
        <v>17.440000000000001</v>
      </c>
      <c r="AC142">
        <v>16.52</v>
      </c>
      <c r="AD142">
        <v>17.100000000000001</v>
      </c>
      <c r="AE142" s="3">
        <f t="shared" si="14"/>
        <v>-0.13753926701570876</v>
      </c>
      <c r="AF142" t="s">
        <v>114</v>
      </c>
      <c r="AG142">
        <v>16.739999999999998</v>
      </c>
      <c r="AH142">
        <v>16.739999999999998</v>
      </c>
      <c r="AI142">
        <v>16.36</v>
      </c>
      <c r="AJ142">
        <v>16.61</v>
      </c>
      <c r="AK142" s="3">
        <f t="shared" si="15"/>
        <v>0.31175567190226861</v>
      </c>
      <c r="AL142" t="s">
        <v>215</v>
      </c>
      <c r="AM142">
        <v>15.75</v>
      </c>
      <c r="AN142">
        <v>15.75</v>
      </c>
      <c r="AO142">
        <v>15.484999999999999</v>
      </c>
      <c r="AP142">
        <v>15.46</v>
      </c>
      <c r="AQ142" s="3">
        <f t="shared" si="16"/>
        <v>1.3662233856893529</v>
      </c>
      <c r="AR142" t="s">
        <v>115</v>
      </c>
      <c r="AS142">
        <v>15.67</v>
      </c>
      <c r="AT142">
        <v>15.67</v>
      </c>
      <c r="AU142">
        <v>15.525</v>
      </c>
      <c r="AV142">
        <v>15</v>
      </c>
      <c r="AW142" s="3">
        <f t="shared" si="17"/>
        <v>1.7880104712041878</v>
      </c>
    </row>
    <row r="143" spans="1:49">
      <c r="A143">
        <v>1</v>
      </c>
      <c r="B143" t="s">
        <v>327</v>
      </c>
      <c r="C143">
        <v>1</v>
      </c>
      <c r="D143" t="s">
        <v>77</v>
      </c>
      <c r="E143" t="s">
        <v>78</v>
      </c>
      <c r="F143" t="str">
        <f t="shared" si="12"/>
        <v>France</v>
      </c>
      <c r="G143">
        <v>0.34460000000000002</v>
      </c>
      <c r="H143" t="s">
        <v>48</v>
      </c>
      <c r="I143" t="s">
        <v>49</v>
      </c>
      <c r="J143">
        <v>1.5</v>
      </c>
      <c r="K143">
        <v>0.52</v>
      </c>
      <c r="L143">
        <v>2856</v>
      </c>
      <c r="M143">
        <v>5525</v>
      </c>
      <c r="N143">
        <v>5525</v>
      </c>
      <c r="O143">
        <v>9.35</v>
      </c>
      <c r="P143">
        <v>8.83</v>
      </c>
      <c r="Q143">
        <v>10</v>
      </c>
      <c r="R143" t="s">
        <v>292</v>
      </c>
      <c r="S143" t="s">
        <v>326</v>
      </c>
      <c r="T143">
        <v>5</v>
      </c>
      <c r="U143">
        <v>1.26</v>
      </c>
      <c r="V143">
        <v>3591.25</v>
      </c>
      <c r="W143" t="s">
        <v>293</v>
      </c>
      <c r="X143">
        <v>1</v>
      </c>
      <c r="Y143" s="3">
        <f t="shared" si="13"/>
        <v>-4.3373958333333329</v>
      </c>
      <c r="Z143" t="s">
        <v>54</v>
      </c>
      <c r="AA143">
        <v>7.3370725739999996</v>
      </c>
      <c r="AB143">
        <v>7.3370725739999996</v>
      </c>
      <c r="AC143">
        <v>7.1078999999999999</v>
      </c>
      <c r="AD143">
        <v>7.1093999999999999</v>
      </c>
      <c r="AE143" s="3">
        <f t="shared" si="14"/>
        <v>-4.3344940476190468</v>
      </c>
      <c r="AF143" t="s">
        <v>55</v>
      </c>
      <c r="AG143">
        <v>7.7968485679999997</v>
      </c>
      <c r="AH143">
        <v>7.7968485679999997</v>
      </c>
      <c r="AI143">
        <v>7.3132999999999999</v>
      </c>
      <c r="AJ143">
        <v>7.6406000000000001</v>
      </c>
      <c r="AK143" s="3">
        <f t="shared" si="15"/>
        <v>-3.3068749999999993</v>
      </c>
      <c r="AL143" t="s">
        <v>56</v>
      </c>
      <c r="AM143">
        <v>7.8861254599999997</v>
      </c>
      <c r="AN143">
        <v>7.8861254599999997</v>
      </c>
      <c r="AO143">
        <v>7.8489000000000004</v>
      </c>
      <c r="AP143">
        <v>7.4397000000000002</v>
      </c>
      <c r="AQ143" s="3">
        <f t="shared" si="16"/>
        <v>-3.6955208333333323</v>
      </c>
      <c r="AR143" t="s">
        <v>113</v>
      </c>
      <c r="AS143">
        <v>7.3489761600000003</v>
      </c>
      <c r="AT143">
        <v>7.3489761600000003</v>
      </c>
      <c r="AU143">
        <v>7.2389000000000001</v>
      </c>
      <c r="AV143">
        <v>7.3490000000000002</v>
      </c>
      <c r="AW143" s="3">
        <f t="shared" si="17"/>
        <v>-3.8709821428571423</v>
      </c>
    </row>
    <row r="144" spans="1:49">
      <c r="A144">
        <v>1</v>
      </c>
      <c r="B144" t="s">
        <v>328</v>
      </c>
      <c r="C144">
        <v>1</v>
      </c>
      <c r="D144" t="s">
        <v>134</v>
      </c>
      <c r="E144" t="s">
        <v>135</v>
      </c>
      <c r="F144" t="str">
        <f t="shared" si="12"/>
        <v>London</v>
      </c>
      <c r="G144">
        <v>7.84</v>
      </c>
      <c r="H144" t="s">
        <v>178</v>
      </c>
      <c r="I144" t="s">
        <v>49</v>
      </c>
      <c r="J144">
        <v>2</v>
      </c>
      <c r="K144">
        <v>15.68</v>
      </c>
      <c r="L144">
        <v>258284</v>
      </c>
      <c r="M144">
        <v>16472</v>
      </c>
      <c r="N144">
        <v>16472</v>
      </c>
      <c r="O144">
        <v>287.7</v>
      </c>
      <c r="P144">
        <v>272.02</v>
      </c>
      <c r="Q144">
        <v>282.89999999999998</v>
      </c>
      <c r="R144" t="s">
        <v>112</v>
      </c>
      <c r="S144" t="s">
        <v>326</v>
      </c>
      <c r="T144">
        <v>1</v>
      </c>
      <c r="U144">
        <v>-0.31</v>
      </c>
      <c r="V144">
        <v>-79065.600000000006</v>
      </c>
      <c r="W144" t="s">
        <v>300</v>
      </c>
      <c r="X144">
        <v>0</v>
      </c>
      <c r="Y144" s="3">
        <f t="shared" si="13"/>
        <v>-9.5662139350482414E-2</v>
      </c>
      <c r="Z144" t="s">
        <v>56</v>
      </c>
      <c r="AA144">
        <v>286.60000000000002</v>
      </c>
      <c r="AB144">
        <v>286.60000000000002</v>
      </c>
      <c r="AC144">
        <v>286.2</v>
      </c>
      <c r="AD144">
        <v>282.89999999999998</v>
      </c>
      <c r="AE144" s="3">
        <f t="shared" si="14"/>
        <v>-0.30611884592154442</v>
      </c>
      <c r="AF144" t="s">
        <v>113</v>
      </c>
      <c r="AG144">
        <v>284.7</v>
      </c>
      <c r="AH144">
        <v>284.7</v>
      </c>
      <c r="AI144">
        <v>283.60000000000002</v>
      </c>
      <c r="AJ144">
        <v>279.60000000000002</v>
      </c>
      <c r="AK144" s="3">
        <f t="shared" si="15"/>
        <v>-0.51657555249260279</v>
      </c>
      <c r="AL144" t="s">
        <v>114</v>
      </c>
      <c r="AM144">
        <v>281.5</v>
      </c>
      <c r="AN144">
        <v>281.5</v>
      </c>
      <c r="AO144">
        <v>279.7</v>
      </c>
      <c r="AP144">
        <v>269.39999999999998</v>
      </c>
      <c r="AQ144" s="3">
        <f t="shared" si="16"/>
        <v>-1.1670781000758863</v>
      </c>
      <c r="AR144" t="s">
        <v>215</v>
      </c>
      <c r="AS144">
        <v>271.39999999999998</v>
      </c>
      <c r="AT144">
        <v>271.39999999999998</v>
      </c>
      <c r="AU144">
        <v>269</v>
      </c>
      <c r="AV144">
        <v>268.7</v>
      </c>
      <c r="AW144" s="3">
        <f t="shared" si="17"/>
        <v>-1.2117204317727772</v>
      </c>
    </row>
    <row r="145" spans="1:49">
      <c r="A145">
        <v>1</v>
      </c>
      <c r="B145" t="s">
        <v>329</v>
      </c>
      <c r="C145">
        <v>1</v>
      </c>
      <c r="D145" t="s">
        <v>70</v>
      </c>
      <c r="E145" t="s">
        <v>71</v>
      </c>
      <c r="F145" t="str">
        <f t="shared" si="12"/>
        <v>Germany</v>
      </c>
      <c r="G145">
        <v>6.87</v>
      </c>
      <c r="H145" t="s">
        <v>330</v>
      </c>
      <c r="I145" t="s">
        <v>105</v>
      </c>
      <c r="J145">
        <v>2</v>
      </c>
      <c r="K145">
        <v>13.74</v>
      </c>
      <c r="L145">
        <v>2871</v>
      </c>
      <c r="M145">
        <v>209</v>
      </c>
      <c r="N145">
        <v>209</v>
      </c>
      <c r="O145">
        <v>206.5</v>
      </c>
      <c r="P145">
        <v>220.24</v>
      </c>
      <c r="Q145">
        <v>205.8</v>
      </c>
      <c r="R145" t="s">
        <v>51</v>
      </c>
      <c r="S145" t="s">
        <v>326</v>
      </c>
      <c r="T145">
        <v>2</v>
      </c>
      <c r="U145">
        <v>0.05</v>
      </c>
      <c r="V145">
        <v>146.30000000000001</v>
      </c>
      <c r="W145" t="s">
        <v>293</v>
      </c>
      <c r="X145">
        <v>1</v>
      </c>
      <c r="Y145" s="3">
        <f t="shared" si="13"/>
        <v>9.4636015325671327E-2</v>
      </c>
      <c r="Z145" t="s">
        <v>55</v>
      </c>
      <c r="AA145">
        <v>207.3</v>
      </c>
      <c r="AB145">
        <v>207.3</v>
      </c>
      <c r="AC145">
        <v>205.2</v>
      </c>
      <c r="AD145">
        <v>205</v>
      </c>
      <c r="AE145" s="3">
        <f t="shared" si="14"/>
        <v>0.10919540229885058</v>
      </c>
      <c r="AF145" t="s">
        <v>56</v>
      </c>
      <c r="AG145">
        <v>206.1</v>
      </c>
      <c r="AH145">
        <v>206.1</v>
      </c>
      <c r="AI145">
        <v>205.1</v>
      </c>
      <c r="AJ145">
        <v>205.8</v>
      </c>
      <c r="AK145" s="3">
        <f t="shared" si="15"/>
        <v>5.0957854406129439E-2</v>
      </c>
      <c r="AL145" t="s">
        <v>113</v>
      </c>
      <c r="AM145">
        <v>213</v>
      </c>
      <c r="AN145">
        <v>213</v>
      </c>
      <c r="AO145">
        <v>206.3</v>
      </c>
      <c r="AP145">
        <v>212.1</v>
      </c>
      <c r="AQ145" s="3">
        <f t="shared" si="16"/>
        <v>-0.40766283524904168</v>
      </c>
      <c r="AR145" t="s">
        <v>114</v>
      </c>
      <c r="AS145">
        <v>213.6</v>
      </c>
      <c r="AT145">
        <v>213.6</v>
      </c>
      <c r="AU145">
        <v>210</v>
      </c>
      <c r="AV145">
        <v>212.1</v>
      </c>
      <c r="AW145" s="3">
        <f t="shared" si="17"/>
        <v>-0.40766283524904168</v>
      </c>
    </row>
    <row r="146" spans="1:49">
      <c r="A146">
        <v>1</v>
      </c>
      <c r="B146" t="s">
        <v>331</v>
      </c>
      <c r="C146">
        <v>1</v>
      </c>
      <c r="D146" t="s">
        <v>61</v>
      </c>
      <c r="E146" t="s">
        <v>62</v>
      </c>
      <c r="F146" t="str">
        <f t="shared" si="12"/>
        <v>Switzerland</v>
      </c>
      <c r="G146">
        <v>6.04</v>
      </c>
      <c r="H146" t="s">
        <v>332</v>
      </c>
      <c r="I146" t="s">
        <v>49</v>
      </c>
      <c r="J146">
        <v>2</v>
      </c>
      <c r="K146">
        <v>12.08</v>
      </c>
      <c r="L146">
        <v>3100</v>
      </c>
      <c r="M146">
        <v>257</v>
      </c>
      <c r="N146">
        <v>257</v>
      </c>
      <c r="O146">
        <v>313.10000000000002</v>
      </c>
      <c r="P146">
        <v>301.02</v>
      </c>
      <c r="Q146">
        <v>312</v>
      </c>
      <c r="R146" t="s">
        <v>326</v>
      </c>
      <c r="S146" t="s">
        <v>326</v>
      </c>
      <c r="T146">
        <v>0</v>
      </c>
      <c r="U146">
        <v>-0.09</v>
      </c>
      <c r="V146">
        <v>-282.7</v>
      </c>
      <c r="W146" t="s">
        <v>305</v>
      </c>
      <c r="X146">
        <v>0</v>
      </c>
      <c r="Y146" s="3">
        <f t="shared" si="13"/>
        <v>-0.13264516129032447</v>
      </c>
      <c r="Z146" t="s">
        <v>113</v>
      </c>
      <c r="AA146">
        <v>313.7</v>
      </c>
      <c r="AB146">
        <v>313.7</v>
      </c>
      <c r="AC146">
        <v>311.5</v>
      </c>
      <c r="AD146">
        <v>312.05</v>
      </c>
      <c r="AE146" s="3">
        <f t="shared" si="14"/>
        <v>-8.7048387096775134E-2</v>
      </c>
      <c r="AF146" t="s">
        <v>114</v>
      </c>
      <c r="AG146">
        <v>316.8</v>
      </c>
      <c r="AH146">
        <v>316.8</v>
      </c>
      <c r="AI146">
        <v>309.61</v>
      </c>
      <c r="AJ146">
        <v>316.64999999999998</v>
      </c>
      <c r="AK146" s="3">
        <f t="shared" si="15"/>
        <v>0.29430645161289948</v>
      </c>
      <c r="AL146" t="s">
        <v>215</v>
      </c>
      <c r="AM146">
        <v>318</v>
      </c>
      <c r="AN146">
        <v>318</v>
      </c>
      <c r="AO146">
        <v>315.61</v>
      </c>
      <c r="AP146">
        <v>314.95</v>
      </c>
      <c r="AQ146" s="3">
        <f t="shared" si="16"/>
        <v>0.15337096774193265</v>
      </c>
      <c r="AR146" t="s">
        <v>115</v>
      </c>
      <c r="AS146">
        <v>318.95</v>
      </c>
      <c r="AT146">
        <v>318.95</v>
      </c>
      <c r="AU146">
        <v>316.45</v>
      </c>
      <c r="AV146">
        <v>318.2</v>
      </c>
      <c r="AW146" s="3">
        <f t="shared" si="17"/>
        <v>0.42280645161290037</v>
      </c>
    </row>
    <row r="147" spans="1:49">
      <c r="A147">
        <v>1</v>
      </c>
      <c r="B147" t="s">
        <v>333</v>
      </c>
      <c r="C147">
        <v>1</v>
      </c>
      <c r="D147" t="s">
        <v>89</v>
      </c>
      <c r="E147" t="s">
        <v>90</v>
      </c>
      <c r="F147" t="str">
        <f t="shared" si="12"/>
        <v>Italy</v>
      </c>
      <c r="G147">
        <v>0.84099999999999997</v>
      </c>
      <c r="H147" t="s">
        <v>178</v>
      </c>
      <c r="I147" t="s">
        <v>49</v>
      </c>
      <c r="J147">
        <v>2</v>
      </c>
      <c r="K147">
        <v>1.68</v>
      </c>
      <c r="L147">
        <v>2856</v>
      </c>
      <c r="M147">
        <v>1698</v>
      </c>
      <c r="N147">
        <v>1698</v>
      </c>
      <c r="O147">
        <v>33.799999999999997</v>
      </c>
      <c r="P147">
        <v>32.119999999999997</v>
      </c>
      <c r="Q147">
        <v>33.67</v>
      </c>
      <c r="R147" t="s">
        <v>292</v>
      </c>
      <c r="S147" t="s">
        <v>326</v>
      </c>
      <c r="T147">
        <v>5</v>
      </c>
      <c r="U147">
        <v>-0.08</v>
      </c>
      <c r="V147">
        <v>-220.74</v>
      </c>
      <c r="W147" t="s">
        <v>293</v>
      </c>
      <c r="X147">
        <v>0</v>
      </c>
      <c r="Y147" s="3">
        <f t="shared" si="13"/>
        <v>-0.50535714285713951</v>
      </c>
      <c r="Z147" t="s">
        <v>54</v>
      </c>
      <c r="AA147">
        <v>33.71</v>
      </c>
      <c r="AB147">
        <v>33.71</v>
      </c>
      <c r="AC147">
        <v>32.950000000000003</v>
      </c>
      <c r="AD147">
        <v>33.340000000000003</v>
      </c>
      <c r="AE147" s="3">
        <f t="shared" si="14"/>
        <v>-0.27348739495797947</v>
      </c>
      <c r="AF147" t="s">
        <v>55</v>
      </c>
      <c r="AG147">
        <v>33.909999999999997</v>
      </c>
      <c r="AH147">
        <v>33.909999999999997</v>
      </c>
      <c r="AI147">
        <v>33.75</v>
      </c>
      <c r="AJ147">
        <v>33.630000000000003</v>
      </c>
      <c r="AK147" s="3">
        <f t="shared" si="15"/>
        <v>-0.10107142857142536</v>
      </c>
      <c r="AL147" t="s">
        <v>56</v>
      </c>
      <c r="AM147">
        <v>33.909999999999997</v>
      </c>
      <c r="AN147">
        <v>33.909999999999997</v>
      </c>
      <c r="AO147">
        <v>33.619999999999997</v>
      </c>
      <c r="AP147">
        <v>33.67</v>
      </c>
      <c r="AQ147" s="3">
        <f t="shared" si="16"/>
        <v>-7.7289915966383849E-2</v>
      </c>
      <c r="AR147" t="s">
        <v>113</v>
      </c>
      <c r="AS147">
        <v>34.159999999999997</v>
      </c>
      <c r="AT147">
        <v>34.159999999999997</v>
      </c>
      <c r="AU147">
        <v>34.06</v>
      </c>
      <c r="AV147">
        <v>33.340000000000003</v>
      </c>
      <c r="AW147" s="3">
        <f t="shared" si="17"/>
        <v>-0.27348739495797947</v>
      </c>
    </row>
    <row r="148" spans="1:49">
      <c r="A148">
        <v>1</v>
      </c>
      <c r="B148" t="s">
        <v>334</v>
      </c>
      <c r="C148">
        <v>1</v>
      </c>
      <c r="D148" t="s">
        <v>61</v>
      </c>
      <c r="E148" t="s">
        <v>62</v>
      </c>
      <c r="F148" t="str">
        <f t="shared" si="12"/>
        <v>Switzerland</v>
      </c>
      <c r="G148">
        <v>20.239999999999998</v>
      </c>
      <c r="H148" t="s">
        <v>335</v>
      </c>
      <c r="I148" t="s">
        <v>105</v>
      </c>
      <c r="J148">
        <v>2</v>
      </c>
      <c r="K148">
        <v>40.479999999999997</v>
      </c>
      <c r="L148">
        <v>3106</v>
      </c>
      <c r="M148">
        <v>77</v>
      </c>
      <c r="N148">
        <v>77</v>
      </c>
      <c r="O148">
        <v>998.2</v>
      </c>
      <c r="P148">
        <v>1038.68</v>
      </c>
      <c r="Q148">
        <v>1015</v>
      </c>
      <c r="R148" t="s">
        <v>51</v>
      </c>
      <c r="S148" t="s">
        <v>326</v>
      </c>
      <c r="T148">
        <v>2</v>
      </c>
      <c r="U148">
        <v>-0.42</v>
      </c>
      <c r="V148">
        <v>-1293.5999999999999</v>
      </c>
      <c r="W148" t="s">
        <v>305</v>
      </c>
      <c r="X148">
        <v>0</v>
      </c>
      <c r="Y148" s="3">
        <f t="shared" si="13"/>
        <v>0.10412105602060641</v>
      </c>
      <c r="Z148" t="s">
        <v>55</v>
      </c>
      <c r="AA148">
        <v>1010</v>
      </c>
      <c r="AB148">
        <v>1010</v>
      </c>
      <c r="AC148">
        <v>994</v>
      </c>
      <c r="AD148">
        <v>1001.5</v>
      </c>
      <c r="AE148" s="3">
        <f t="shared" si="14"/>
        <v>-8.1809401159045878E-2</v>
      </c>
      <c r="AF148" t="s">
        <v>56</v>
      </c>
      <c r="AG148">
        <v>1030.5</v>
      </c>
      <c r="AH148">
        <v>1030.5</v>
      </c>
      <c r="AI148">
        <v>1006.5</v>
      </c>
      <c r="AJ148">
        <v>1015</v>
      </c>
      <c r="AK148" s="3">
        <f t="shared" si="15"/>
        <v>-0.41648422408241997</v>
      </c>
      <c r="AL148" t="s">
        <v>113</v>
      </c>
      <c r="AM148">
        <v>1042</v>
      </c>
      <c r="AN148">
        <v>1042</v>
      </c>
      <c r="AO148">
        <v>1015</v>
      </c>
      <c r="AP148">
        <v>1036.5</v>
      </c>
      <c r="AQ148" s="3">
        <f t="shared" si="16"/>
        <v>-0.94948486799742327</v>
      </c>
      <c r="AR148" t="s">
        <v>114</v>
      </c>
      <c r="AS148">
        <v>1037</v>
      </c>
      <c r="AT148">
        <v>1037</v>
      </c>
      <c r="AU148">
        <v>1029.5</v>
      </c>
      <c r="AV148">
        <v>1022</v>
      </c>
      <c r="AW148" s="3">
        <f t="shared" si="17"/>
        <v>-0.5900193174500955</v>
      </c>
    </row>
    <row r="149" spans="1:49">
      <c r="A149">
        <v>1</v>
      </c>
      <c r="B149" t="s">
        <v>336</v>
      </c>
      <c r="C149">
        <v>1</v>
      </c>
      <c r="D149" t="s">
        <v>61</v>
      </c>
      <c r="E149" t="s">
        <v>62</v>
      </c>
      <c r="F149" t="str">
        <f t="shared" si="12"/>
        <v>Switzerland</v>
      </c>
      <c r="G149">
        <v>3.7549999999999999</v>
      </c>
      <c r="H149" t="s">
        <v>337</v>
      </c>
      <c r="I149" t="s">
        <v>49</v>
      </c>
      <c r="J149">
        <v>2</v>
      </c>
      <c r="K149">
        <v>7.51</v>
      </c>
      <c r="L149">
        <v>3100</v>
      </c>
      <c r="M149">
        <v>413</v>
      </c>
      <c r="N149">
        <v>413</v>
      </c>
      <c r="O149">
        <v>112.25</v>
      </c>
      <c r="P149">
        <v>104.74</v>
      </c>
      <c r="Q149">
        <v>114.36</v>
      </c>
      <c r="R149" t="s">
        <v>326</v>
      </c>
      <c r="S149" t="s">
        <v>326</v>
      </c>
      <c r="T149">
        <v>0</v>
      </c>
      <c r="U149">
        <v>0.28000000000000003</v>
      </c>
      <c r="V149">
        <v>871.55</v>
      </c>
      <c r="W149" t="s">
        <v>305</v>
      </c>
      <c r="X149">
        <v>1</v>
      </c>
      <c r="Y149" s="3">
        <f t="shared" si="13"/>
        <v>0.37303225806451573</v>
      </c>
      <c r="Z149" t="s">
        <v>113</v>
      </c>
      <c r="AA149">
        <v>117.1</v>
      </c>
      <c r="AB149">
        <v>117.1</v>
      </c>
      <c r="AC149">
        <v>115.05</v>
      </c>
      <c r="AD149">
        <v>112.75</v>
      </c>
      <c r="AE149" s="3">
        <f t="shared" si="14"/>
        <v>6.6612903225806458E-2</v>
      </c>
      <c r="AF149" t="s">
        <v>114</v>
      </c>
      <c r="AG149">
        <v>112.25</v>
      </c>
      <c r="AH149">
        <v>112.25</v>
      </c>
      <c r="AI149">
        <v>112</v>
      </c>
      <c r="AJ149">
        <v>108.85</v>
      </c>
      <c r="AK149" s="3">
        <f t="shared" si="15"/>
        <v>-0.45296774193548461</v>
      </c>
      <c r="AL149" t="s">
        <v>215</v>
      </c>
      <c r="AM149">
        <v>112.1</v>
      </c>
      <c r="AN149">
        <v>112.1</v>
      </c>
      <c r="AO149">
        <v>108.8</v>
      </c>
      <c r="AP149">
        <v>110.75</v>
      </c>
      <c r="AQ149" s="3">
        <f t="shared" si="16"/>
        <v>-0.19983870967741935</v>
      </c>
      <c r="AR149" t="s">
        <v>115</v>
      </c>
      <c r="AS149">
        <v>115.1</v>
      </c>
      <c r="AT149">
        <v>115.1</v>
      </c>
      <c r="AU149">
        <v>111.8</v>
      </c>
      <c r="AV149">
        <v>114.45</v>
      </c>
      <c r="AW149" s="3">
        <f t="shared" si="17"/>
        <v>0.29309677419354874</v>
      </c>
    </row>
    <row r="150" spans="1:49">
      <c r="A150">
        <v>1</v>
      </c>
      <c r="B150" t="s">
        <v>338</v>
      </c>
      <c r="C150">
        <v>1</v>
      </c>
      <c r="D150" t="s">
        <v>134</v>
      </c>
      <c r="E150" t="s">
        <v>135</v>
      </c>
      <c r="F150" t="str">
        <f t="shared" si="12"/>
        <v>London</v>
      </c>
      <c r="G150">
        <v>30.35</v>
      </c>
      <c r="H150" t="s">
        <v>178</v>
      </c>
      <c r="I150" t="s">
        <v>49</v>
      </c>
      <c r="J150">
        <v>2</v>
      </c>
      <c r="K150">
        <v>60.7</v>
      </c>
      <c r="L150">
        <v>258284</v>
      </c>
      <c r="M150">
        <v>4255</v>
      </c>
      <c r="N150">
        <v>4255</v>
      </c>
      <c r="O150">
        <v>826</v>
      </c>
      <c r="P150">
        <v>765.3</v>
      </c>
      <c r="Q150">
        <v>785</v>
      </c>
      <c r="R150" t="s">
        <v>112</v>
      </c>
      <c r="S150" t="s">
        <v>326</v>
      </c>
      <c r="T150">
        <v>1</v>
      </c>
      <c r="U150">
        <v>-0.68</v>
      </c>
      <c r="V150">
        <v>-174455</v>
      </c>
      <c r="W150" t="s">
        <v>300</v>
      </c>
      <c r="X150">
        <v>0</v>
      </c>
      <c r="Y150" s="3">
        <f t="shared" si="13"/>
        <v>-0.12355585324681359</v>
      </c>
      <c r="Z150" t="s">
        <v>56</v>
      </c>
      <c r="AA150">
        <v>818.5</v>
      </c>
      <c r="AB150">
        <v>818.5</v>
      </c>
      <c r="AC150">
        <v>818.5</v>
      </c>
      <c r="AD150">
        <v>785</v>
      </c>
      <c r="AE150" s="3">
        <f t="shared" si="14"/>
        <v>-0.67543866441591427</v>
      </c>
      <c r="AF150" t="s">
        <v>113</v>
      </c>
      <c r="AG150">
        <v>780</v>
      </c>
      <c r="AH150">
        <v>780</v>
      </c>
      <c r="AI150">
        <v>768</v>
      </c>
      <c r="AJ150">
        <v>765</v>
      </c>
      <c r="AK150" s="3">
        <f t="shared" si="15"/>
        <v>-1.0049209397407506</v>
      </c>
      <c r="AL150" t="s">
        <v>114</v>
      </c>
      <c r="AM150">
        <v>773</v>
      </c>
      <c r="AN150">
        <v>773</v>
      </c>
      <c r="AO150">
        <v>762</v>
      </c>
      <c r="AP150">
        <v>740</v>
      </c>
      <c r="AQ150" s="3">
        <f t="shared" si="16"/>
        <v>-1.4167737838967958</v>
      </c>
      <c r="AR150" t="s">
        <v>215</v>
      </c>
      <c r="AS150">
        <v>763</v>
      </c>
      <c r="AT150">
        <v>763</v>
      </c>
      <c r="AU150">
        <v>730.5</v>
      </c>
      <c r="AV150">
        <v>759.5</v>
      </c>
      <c r="AW150" s="3">
        <f t="shared" si="17"/>
        <v>-1.0955285654550804</v>
      </c>
    </row>
    <row r="151" spans="1:49">
      <c r="A151">
        <v>1</v>
      </c>
      <c r="B151" t="s">
        <v>339</v>
      </c>
      <c r="C151">
        <v>1</v>
      </c>
      <c r="D151" t="s">
        <v>93</v>
      </c>
      <c r="E151" t="s">
        <v>94</v>
      </c>
      <c r="F151" t="str">
        <f t="shared" si="12"/>
        <v>Netherlands</v>
      </c>
      <c r="G151">
        <v>2.8919999999999999</v>
      </c>
      <c r="H151" t="s">
        <v>337</v>
      </c>
      <c r="I151" t="s">
        <v>49</v>
      </c>
      <c r="J151">
        <v>2</v>
      </c>
      <c r="K151">
        <v>5.78</v>
      </c>
      <c r="L151">
        <v>2865</v>
      </c>
      <c r="M151">
        <v>495</v>
      </c>
      <c r="N151">
        <v>495</v>
      </c>
      <c r="O151">
        <v>101.5</v>
      </c>
      <c r="P151">
        <v>95.72</v>
      </c>
      <c r="Q151">
        <v>97.09</v>
      </c>
      <c r="R151" t="s">
        <v>326</v>
      </c>
      <c r="S151" t="s">
        <v>326</v>
      </c>
      <c r="T151">
        <v>0</v>
      </c>
      <c r="U151">
        <v>-0.76</v>
      </c>
      <c r="V151">
        <v>-2185.4299999999998</v>
      </c>
      <c r="W151" t="s">
        <v>293</v>
      </c>
      <c r="X151">
        <v>0</v>
      </c>
      <c r="Y151" s="3">
        <f t="shared" si="13"/>
        <v>-0.63926701570680677</v>
      </c>
      <c r="Z151" t="s">
        <v>113</v>
      </c>
      <c r="AA151">
        <v>97.88</v>
      </c>
      <c r="AB151">
        <v>97.88</v>
      </c>
      <c r="AC151">
        <v>97.8</v>
      </c>
      <c r="AD151">
        <v>93.18</v>
      </c>
      <c r="AE151" s="3">
        <f t="shared" si="14"/>
        <v>-1.4374869109947632</v>
      </c>
      <c r="AF151" t="s">
        <v>114</v>
      </c>
      <c r="AG151">
        <v>92.86</v>
      </c>
      <c r="AH151">
        <v>92.86</v>
      </c>
      <c r="AI151">
        <v>92.86</v>
      </c>
      <c r="AJ151">
        <v>88.78</v>
      </c>
      <c r="AK151" s="3">
        <f t="shared" si="15"/>
        <v>-2.1976963350785339</v>
      </c>
      <c r="AL151" t="s">
        <v>215</v>
      </c>
      <c r="AM151">
        <v>90.18</v>
      </c>
      <c r="AN151">
        <v>90.18</v>
      </c>
      <c r="AO151">
        <v>89</v>
      </c>
      <c r="AP151">
        <v>87.72</v>
      </c>
      <c r="AQ151" s="3">
        <f t="shared" si="16"/>
        <v>-2.3808376963350786</v>
      </c>
      <c r="AR151" t="s">
        <v>115</v>
      </c>
      <c r="AS151">
        <v>88.74</v>
      </c>
      <c r="AT151">
        <v>88.74</v>
      </c>
      <c r="AU151">
        <v>88.48</v>
      </c>
      <c r="AV151">
        <v>88.48</v>
      </c>
      <c r="AW151" s="3">
        <f t="shared" si="17"/>
        <v>-2.2495287958115178</v>
      </c>
    </row>
    <row r="152" spans="1:49">
      <c r="A152">
        <v>1</v>
      </c>
      <c r="B152" t="s">
        <v>340</v>
      </c>
      <c r="C152">
        <v>1</v>
      </c>
      <c r="D152" t="s">
        <v>134</v>
      </c>
      <c r="E152" t="s">
        <v>135</v>
      </c>
      <c r="F152" t="str">
        <f t="shared" si="12"/>
        <v>London</v>
      </c>
      <c r="G152">
        <v>224.4</v>
      </c>
      <c r="H152" t="s">
        <v>337</v>
      </c>
      <c r="I152" t="s">
        <v>49</v>
      </c>
      <c r="J152">
        <v>2</v>
      </c>
      <c r="K152">
        <v>448.8</v>
      </c>
      <c r="L152">
        <v>255960</v>
      </c>
      <c r="M152">
        <v>570</v>
      </c>
      <c r="N152">
        <v>570</v>
      </c>
      <c r="O152">
        <v>5402</v>
      </c>
      <c r="P152">
        <v>4953.2</v>
      </c>
      <c r="Q152">
        <v>4836</v>
      </c>
      <c r="R152" t="s">
        <v>326</v>
      </c>
      <c r="S152" t="s">
        <v>168</v>
      </c>
      <c r="T152">
        <v>2</v>
      </c>
      <c r="U152">
        <v>-1.26</v>
      </c>
      <c r="V152">
        <v>-322620</v>
      </c>
      <c r="W152" t="s">
        <v>300</v>
      </c>
      <c r="X152">
        <v>0</v>
      </c>
      <c r="Y152" s="3">
        <f t="shared" si="13"/>
        <v>9.798406000937647E-2</v>
      </c>
      <c r="Z152" t="s">
        <v>113</v>
      </c>
      <c r="AA152">
        <v>5446</v>
      </c>
      <c r="AB152">
        <v>5446</v>
      </c>
      <c r="AC152">
        <v>5446</v>
      </c>
      <c r="AD152">
        <v>5186</v>
      </c>
      <c r="AE152" s="3">
        <f t="shared" si="14"/>
        <v>-0.48101265822784811</v>
      </c>
      <c r="AF152" t="s">
        <v>114</v>
      </c>
      <c r="AG152">
        <v>5180</v>
      </c>
      <c r="AH152">
        <v>5180</v>
      </c>
      <c r="AI152">
        <v>5154</v>
      </c>
      <c r="AJ152">
        <v>4836</v>
      </c>
      <c r="AK152" s="3">
        <f t="shared" si="15"/>
        <v>-1.2604313173933428</v>
      </c>
      <c r="AL152" t="s">
        <v>215</v>
      </c>
      <c r="AM152">
        <v>4999</v>
      </c>
      <c r="AN152">
        <v>4999</v>
      </c>
      <c r="AO152">
        <v>4999</v>
      </c>
      <c r="AP152">
        <v>4823</v>
      </c>
      <c r="AQ152" s="3">
        <f t="shared" si="16"/>
        <v>-1.289381153305204</v>
      </c>
      <c r="AR152" t="s">
        <v>115</v>
      </c>
      <c r="AS152">
        <v>4813</v>
      </c>
      <c r="AT152">
        <v>4813</v>
      </c>
      <c r="AU152">
        <v>4813</v>
      </c>
      <c r="AV152">
        <v>4578</v>
      </c>
      <c r="AW152" s="3">
        <f t="shared" si="17"/>
        <v>-1.8349742147210502</v>
      </c>
    </row>
    <row r="153" spans="1:49">
      <c r="A153">
        <v>1</v>
      </c>
      <c r="B153" t="s">
        <v>341</v>
      </c>
      <c r="C153">
        <v>1</v>
      </c>
      <c r="D153" t="s">
        <v>89</v>
      </c>
      <c r="E153" t="s">
        <v>90</v>
      </c>
      <c r="F153" t="str">
        <f t="shared" si="12"/>
        <v>Italy</v>
      </c>
      <c r="G153">
        <v>0.317</v>
      </c>
      <c r="H153" t="s">
        <v>178</v>
      </c>
      <c r="I153" t="s">
        <v>49</v>
      </c>
      <c r="J153">
        <v>2</v>
      </c>
      <c r="K153">
        <v>0.63</v>
      </c>
      <c r="L153">
        <v>2879</v>
      </c>
      <c r="M153">
        <v>4541</v>
      </c>
      <c r="N153">
        <v>4541</v>
      </c>
      <c r="O153">
        <v>18.16</v>
      </c>
      <c r="P153">
        <v>17.52</v>
      </c>
      <c r="Q153">
        <v>18.41</v>
      </c>
      <c r="R153" t="s">
        <v>112</v>
      </c>
      <c r="S153" t="s">
        <v>168</v>
      </c>
      <c r="T153">
        <v>3</v>
      </c>
      <c r="U153">
        <v>0.4</v>
      </c>
      <c r="V153">
        <v>1157.95</v>
      </c>
      <c r="W153" t="s">
        <v>293</v>
      </c>
      <c r="X153">
        <v>1</v>
      </c>
      <c r="Y153" s="3">
        <f t="shared" si="13"/>
        <v>0.38643452587704225</v>
      </c>
      <c r="Z153" t="s">
        <v>56</v>
      </c>
      <c r="AA153">
        <v>19.05</v>
      </c>
      <c r="AB153">
        <v>19.05</v>
      </c>
      <c r="AC153">
        <v>18.405000000000001</v>
      </c>
      <c r="AD153">
        <v>18.914999999999999</v>
      </c>
      <c r="AE153" s="3">
        <f t="shared" si="14"/>
        <v>1.1908492532129196</v>
      </c>
      <c r="AF153" t="s">
        <v>113</v>
      </c>
      <c r="AG153">
        <v>18.925000000000001</v>
      </c>
      <c r="AH153">
        <v>18.925000000000001</v>
      </c>
      <c r="AI153">
        <v>18.844999999999999</v>
      </c>
      <c r="AJ153">
        <v>18.579999999999998</v>
      </c>
      <c r="AK153" s="3">
        <f t="shared" si="15"/>
        <v>0.66245918721778108</v>
      </c>
      <c r="AL153" t="s">
        <v>114</v>
      </c>
      <c r="AM153">
        <v>18.715</v>
      </c>
      <c r="AN153">
        <v>18.715</v>
      </c>
      <c r="AO153">
        <v>18.690000000000001</v>
      </c>
      <c r="AP153">
        <v>18.41</v>
      </c>
      <c r="AQ153" s="3">
        <f t="shared" si="16"/>
        <v>0.39432094477249047</v>
      </c>
      <c r="AR153" t="s">
        <v>215</v>
      </c>
      <c r="AS153">
        <v>18.495000000000001</v>
      </c>
      <c r="AT153">
        <v>18.495000000000001</v>
      </c>
      <c r="AU153">
        <v>18.36</v>
      </c>
      <c r="AV153">
        <v>18.495000000000001</v>
      </c>
      <c r="AW153" s="3">
        <f t="shared" si="17"/>
        <v>0.52839006599513849</v>
      </c>
    </row>
    <row r="154" spans="1:49">
      <c r="A154">
        <v>1</v>
      </c>
      <c r="B154" t="s">
        <v>342</v>
      </c>
      <c r="C154">
        <v>1</v>
      </c>
      <c r="D154" t="s">
        <v>70</v>
      </c>
      <c r="E154" t="s">
        <v>71</v>
      </c>
      <c r="F154" t="str">
        <f t="shared" si="12"/>
        <v>Germany</v>
      </c>
      <c r="G154">
        <v>1.617</v>
      </c>
      <c r="H154" t="s">
        <v>317</v>
      </c>
      <c r="I154" t="s">
        <v>49</v>
      </c>
      <c r="J154">
        <v>2</v>
      </c>
      <c r="K154">
        <v>3.23</v>
      </c>
      <c r="L154">
        <v>2865</v>
      </c>
      <c r="M154">
        <v>886</v>
      </c>
      <c r="N154">
        <v>886</v>
      </c>
      <c r="O154">
        <v>68.03</v>
      </c>
      <c r="P154">
        <v>64.8</v>
      </c>
      <c r="Q154">
        <v>67.290000000000006</v>
      </c>
      <c r="R154" t="s">
        <v>326</v>
      </c>
      <c r="S154" t="s">
        <v>168</v>
      </c>
      <c r="T154">
        <v>2</v>
      </c>
      <c r="U154">
        <v>-0.23</v>
      </c>
      <c r="V154">
        <v>-655.64</v>
      </c>
      <c r="W154" t="s">
        <v>293</v>
      </c>
      <c r="X154">
        <v>0</v>
      </c>
      <c r="Y154" s="3">
        <f t="shared" si="13"/>
        <v>2.7832460732985349E-2</v>
      </c>
      <c r="Z154" t="s">
        <v>113</v>
      </c>
      <c r="AA154">
        <v>68.41</v>
      </c>
      <c r="AB154">
        <v>68.41</v>
      </c>
      <c r="AC154">
        <v>68.12</v>
      </c>
      <c r="AD154">
        <v>68.099999999999994</v>
      </c>
      <c r="AE154" s="3">
        <f t="shared" si="14"/>
        <v>2.1647469458985675E-2</v>
      </c>
      <c r="AF154" t="s">
        <v>114</v>
      </c>
      <c r="AG154">
        <v>68.02</v>
      </c>
      <c r="AH154">
        <v>68.02</v>
      </c>
      <c r="AI154">
        <v>67.64</v>
      </c>
      <c r="AJ154">
        <v>67.290000000000006</v>
      </c>
      <c r="AK154" s="3">
        <f t="shared" si="15"/>
        <v>-0.22884467713786927</v>
      </c>
      <c r="AL154" t="s">
        <v>215</v>
      </c>
      <c r="AM154">
        <v>67.599999999999994</v>
      </c>
      <c r="AN154">
        <v>67.599999999999994</v>
      </c>
      <c r="AO154">
        <v>66.5</v>
      </c>
      <c r="AP154">
        <v>67.48</v>
      </c>
      <c r="AQ154" s="3">
        <f t="shared" si="16"/>
        <v>-0.17008726003490313</v>
      </c>
      <c r="AR154" t="s">
        <v>115</v>
      </c>
      <c r="AS154">
        <v>68.16</v>
      </c>
      <c r="AT154">
        <v>68.16</v>
      </c>
      <c r="AU154">
        <v>67.959999999999994</v>
      </c>
      <c r="AV154">
        <v>66.59</v>
      </c>
      <c r="AW154" s="3">
        <f t="shared" si="17"/>
        <v>-0.44531937172774794</v>
      </c>
    </row>
    <row r="155" spans="1:49">
      <c r="A155">
        <v>1</v>
      </c>
      <c r="B155" t="s">
        <v>343</v>
      </c>
      <c r="C155">
        <v>1</v>
      </c>
      <c r="D155" t="s">
        <v>134</v>
      </c>
      <c r="E155" t="s">
        <v>135</v>
      </c>
      <c r="F155" t="str">
        <f t="shared" si="12"/>
        <v>London</v>
      </c>
      <c r="G155">
        <v>11.65</v>
      </c>
      <c r="H155" t="s">
        <v>344</v>
      </c>
      <c r="I155" t="s">
        <v>49</v>
      </c>
      <c r="J155">
        <v>2</v>
      </c>
      <c r="K155">
        <v>23.3</v>
      </c>
      <c r="L155">
        <v>256485</v>
      </c>
      <c r="M155">
        <v>11008</v>
      </c>
      <c r="N155">
        <v>11008</v>
      </c>
      <c r="O155">
        <v>370</v>
      </c>
      <c r="P155">
        <v>346.7</v>
      </c>
      <c r="Q155">
        <v>338.2</v>
      </c>
      <c r="R155" t="s">
        <v>345</v>
      </c>
      <c r="S155" t="s">
        <v>168</v>
      </c>
      <c r="T155">
        <v>1</v>
      </c>
      <c r="U155">
        <v>-1.36</v>
      </c>
      <c r="V155">
        <v>-350054.40000000002</v>
      </c>
      <c r="W155" t="s">
        <v>300</v>
      </c>
      <c r="X155">
        <v>0</v>
      </c>
      <c r="Y155" s="3">
        <f t="shared" si="13"/>
        <v>-0.72532584751544826</v>
      </c>
      <c r="Z155" t="s">
        <v>114</v>
      </c>
      <c r="AA155">
        <v>355.4</v>
      </c>
      <c r="AB155">
        <v>355.4</v>
      </c>
      <c r="AC155">
        <v>353.1</v>
      </c>
      <c r="AD155">
        <v>338.2</v>
      </c>
      <c r="AE155" s="3">
        <f t="shared" si="14"/>
        <v>-1.3648143166267039</v>
      </c>
      <c r="AF155" t="s">
        <v>215</v>
      </c>
      <c r="AG155">
        <v>349</v>
      </c>
      <c r="AH155">
        <v>349</v>
      </c>
      <c r="AI155">
        <v>336.2</v>
      </c>
      <c r="AJ155">
        <v>338.3</v>
      </c>
      <c r="AK155" s="3">
        <f t="shared" si="15"/>
        <v>-1.360522447706493</v>
      </c>
      <c r="AL155" t="s">
        <v>115</v>
      </c>
      <c r="AM155">
        <v>345</v>
      </c>
      <c r="AN155">
        <v>345</v>
      </c>
      <c r="AO155">
        <v>345</v>
      </c>
      <c r="AP155">
        <v>325</v>
      </c>
      <c r="AQ155" s="3">
        <f t="shared" si="16"/>
        <v>-1.9313410140943914</v>
      </c>
      <c r="AR155" t="s">
        <v>129</v>
      </c>
      <c r="AS155">
        <v>332.9</v>
      </c>
      <c r="AT155">
        <v>332.9</v>
      </c>
      <c r="AU155">
        <v>325</v>
      </c>
      <c r="AV155">
        <v>331.2</v>
      </c>
      <c r="AW155" s="3">
        <f t="shared" si="17"/>
        <v>-1.6652451410413869</v>
      </c>
    </row>
    <row r="156" spans="1:49">
      <c r="A156">
        <v>1</v>
      </c>
      <c r="B156" t="s">
        <v>346</v>
      </c>
      <c r="C156">
        <v>1</v>
      </c>
      <c r="D156" t="s">
        <v>61</v>
      </c>
      <c r="E156" t="s">
        <v>62</v>
      </c>
      <c r="F156" t="str">
        <f t="shared" si="12"/>
        <v>Switzerland</v>
      </c>
      <c r="G156">
        <v>5.26</v>
      </c>
      <c r="H156" t="s">
        <v>178</v>
      </c>
      <c r="I156" t="s">
        <v>49</v>
      </c>
      <c r="J156">
        <v>3</v>
      </c>
      <c r="K156">
        <v>15.78</v>
      </c>
      <c r="L156">
        <v>3107</v>
      </c>
      <c r="M156">
        <v>197</v>
      </c>
      <c r="N156">
        <v>197</v>
      </c>
      <c r="O156">
        <v>191.6</v>
      </c>
      <c r="P156">
        <v>175.82</v>
      </c>
      <c r="Q156">
        <v>196.6</v>
      </c>
      <c r="R156" t="s">
        <v>345</v>
      </c>
      <c r="S156" t="s">
        <v>168</v>
      </c>
      <c r="T156">
        <v>1</v>
      </c>
      <c r="U156">
        <v>0.32</v>
      </c>
      <c r="V156">
        <v>985</v>
      </c>
      <c r="W156" t="s">
        <v>305</v>
      </c>
      <c r="X156">
        <v>1</v>
      </c>
      <c r="Y156" s="3">
        <f t="shared" si="13"/>
        <v>0.40579336981010655</v>
      </c>
      <c r="Z156" t="s">
        <v>114</v>
      </c>
      <c r="AA156">
        <v>201</v>
      </c>
      <c r="AB156">
        <v>201</v>
      </c>
      <c r="AC156">
        <v>198</v>
      </c>
      <c r="AD156">
        <v>196.6</v>
      </c>
      <c r="AE156" s="3">
        <f t="shared" si="14"/>
        <v>0.31702607016414547</v>
      </c>
      <c r="AF156" t="s">
        <v>215</v>
      </c>
      <c r="AG156">
        <v>200.5</v>
      </c>
      <c r="AH156">
        <v>200.5</v>
      </c>
      <c r="AI156">
        <v>196</v>
      </c>
      <c r="AJ156">
        <v>198.4</v>
      </c>
      <c r="AK156" s="3">
        <f t="shared" si="15"/>
        <v>0.43115545542323858</v>
      </c>
      <c r="AL156" t="s">
        <v>115</v>
      </c>
      <c r="AM156">
        <v>201.5</v>
      </c>
      <c r="AN156">
        <v>201.5</v>
      </c>
      <c r="AO156">
        <v>198.6</v>
      </c>
      <c r="AP156">
        <v>200</v>
      </c>
      <c r="AQ156" s="3">
        <f t="shared" si="16"/>
        <v>0.53260379787576473</v>
      </c>
      <c r="AR156" t="s">
        <v>129</v>
      </c>
      <c r="AS156">
        <v>206</v>
      </c>
      <c r="AT156">
        <v>206</v>
      </c>
      <c r="AU156">
        <v>199</v>
      </c>
      <c r="AV156">
        <v>205</v>
      </c>
      <c r="AW156" s="3">
        <f t="shared" si="17"/>
        <v>0.84962986803991025</v>
      </c>
    </row>
    <row r="157" spans="1:49">
      <c r="A157">
        <v>1</v>
      </c>
      <c r="B157" t="s">
        <v>347</v>
      </c>
      <c r="C157">
        <v>1</v>
      </c>
      <c r="D157" t="s">
        <v>134</v>
      </c>
      <c r="E157" t="s">
        <v>135</v>
      </c>
      <c r="F157" t="str">
        <f t="shared" si="12"/>
        <v>London</v>
      </c>
      <c r="G157">
        <v>89.6</v>
      </c>
      <c r="H157" t="s">
        <v>178</v>
      </c>
      <c r="I157" t="s">
        <v>49</v>
      </c>
      <c r="J157">
        <v>2</v>
      </c>
      <c r="K157">
        <v>179.2</v>
      </c>
      <c r="L157">
        <v>256485</v>
      </c>
      <c r="M157">
        <v>1431</v>
      </c>
      <c r="N157">
        <v>1431</v>
      </c>
      <c r="O157">
        <v>3578</v>
      </c>
      <c r="P157">
        <v>3398.8</v>
      </c>
      <c r="Q157">
        <v>3570</v>
      </c>
      <c r="R157" t="s">
        <v>345</v>
      </c>
      <c r="S157" t="s">
        <v>168</v>
      </c>
      <c r="T157">
        <v>1</v>
      </c>
      <c r="U157">
        <v>-0.04</v>
      </c>
      <c r="V157">
        <v>-11448</v>
      </c>
      <c r="W157" t="s">
        <v>300</v>
      </c>
      <c r="X157">
        <v>0</v>
      </c>
      <c r="Y157" s="3">
        <f t="shared" si="13"/>
        <v>0.17853675653546991</v>
      </c>
      <c r="Z157" t="s">
        <v>114</v>
      </c>
      <c r="AA157">
        <v>3610</v>
      </c>
      <c r="AB157">
        <v>3610</v>
      </c>
      <c r="AC157">
        <v>3610</v>
      </c>
      <c r="AD157">
        <v>3570</v>
      </c>
      <c r="AE157" s="3">
        <f t="shared" si="14"/>
        <v>-4.4634189133867477E-2</v>
      </c>
      <c r="AF157" t="s">
        <v>215</v>
      </c>
      <c r="AG157">
        <v>3650</v>
      </c>
      <c r="AH157">
        <v>3650</v>
      </c>
      <c r="AI157">
        <v>3570</v>
      </c>
      <c r="AJ157">
        <v>3644</v>
      </c>
      <c r="AK157" s="3">
        <f t="shared" si="15"/>
        <v>0.3682320603544067</v>
      </c>
      <c r="AL157" t="s">
        <v>115</v>
      </c>
      <c r="AM157">
        <v>3690</v>
      </c>
      <c r="AN157">
        <v>3690</v>
      </c>
      <c r="AO157">
        <v>3680</v>
      </c>
      <c r="AP157">
        <v>3662</v>
      </c>
      <c r="AQ157" s="3">
        <f t="shared" si="16"/>
        <v>0.46865898590560851</v>
      </c>
      <c r="AR157" t="s">
        <v>129</v>
      </c>
      <c r="AS157">
        <v>3698</v>
      </c>
      <c r="AT157">
        <v>3698</v>
      </c>
      <c r="AU157">
        <v>3698</v>
      </c>
      <c r="AV157">
        <v>3664</v>
      </c>
      <c r="AW157" s="3">
        <f t="shared" si="17"/>
        <v>0.47981753318907538</v>
      </c>
    </row>
    <row r="158" spans="1:49">
      <c r="A158">
        <v>1</v>
      </c>
      <c r="B158" t="s">
        <v>348</v>
      </c>
      <c r="C158">
        <v>1</v>
      </c>
      <c r="D158" t="s">
        <v>70</v>
      </c>
      <c r="E158" t="s">
        <v>71</v>
      </c>
      <c r="F158" t="str">
        <f t="shared" si="12"/>
        <v>Germany</v>
      </c>
      <c r="G158">
        <v>0.91900000000000004</v>
      </c>
      <c r="H158" t="s">
        <v>337</v>
      </c>
      <c r="I158" t="s">
        <v>49</v>
      </c>
      <c r="J158">
        <v>2</v>
      </c>
      <c r="K158">
        <v>1.84</v>
      </c>
      <c r="L158">
        <v>2865</v>
      </c>
      <c r="M158">
        <v>1559</v>
      </c>
      <c r="N158">
        <v>1159</v>
      </c>
      <c r="O158">
        <v>42.05</v>
      </c>
      <c r="P158">
        <v>40.21</v>
      </c>
      <c r="Q158">
        <v>42.7</v>
      </c>
      <c r="R158" t="s">
        <v>326</v>
      </c>
      <c r="S158" t="s">
        <v>168</v>
      </c>
      <c r="T158">
        <v>2</v>
      </c>
      <c r="U158">
        <v>0.26</v>
      </c>
      <c r="V158">
        <v>753.35</v>
      </c>
      <c r="W158" t="s">
        <v>293</v>
      </c>
      <c r="X158">
        <v>1</v>
      </c>
      <c r="Y158" s="3">
        <f t="shared" si="13"/>
        <v>0.16586038394415506</v>
      </c>
      <c r="Z158" t="s">
        <v>113</v>
      </c>
      <c r="AA158">
        <v>43.64</v>
      </c>
      <c r="AB158">
        <v>43.64</v>
      </c>
      <c r="AC158">
        <v>42.46</v>
      </c>
      <c r="AD158">
        <v>43.6</v>
      </c>
      <c r="AE158" s="3">
        <f t="shared" si="14"/>
        <v>0.62703315881326527</v>
      </c>
      <c r="AF158" t="s">
        <v>114</v>
      </c>
      <c r="AG158">
        <v>43.52</v>
      </c>
      <c r="AH158">
        <v>43.52</v>
      </c>
      <c r="AI158">
        <v>43.48</v>
      </c>
      <c r="AJ158">
        <v>42.7</v>
      </c>
      <c r="AK158" s="3">
        <f t="shared" si="15"/>
        <v>0.26294938917975796</v>
      </c>
      <c r="AL158" t="s">
        <v>215</v>
      </c>
      <c r="AM158">
        <v>43.67</v>
      </c>
      <c r="AN158">
        <v>43.67</v>
      </c>
      <c r="AO158">
        <v>42.44</v>
      </c>
      <c r="AP158">
        <v>43.31</v>
      </c>
      <c r="AQ158" s="3">
        <f t="shared" si="16"/>
        <v>0.50971727748691298</v>
      </c>
      <c r="AR158" t="s">
        <v>115</v>
      </c>
      <c r="AS158">
        <v>43.57</v>
      </c>
      <c r="AT158">
        <v>43.57</v>
      </c>
      <c r="AU158">
        <v>43.49</v>
      </c>
      <c r="AV158">
        <v>42.91</v>
      </c>
      <c r="AW158" s="3">
        <f t="shared" si="17"/>
        <v>0.3479022687609073</v>
      </c>
    </row>
    <row r="159" spans="1:49">
      <c r="A159">
        <v>1</v>
      </c>
      <c r="B159" t="s">
        <v>349</v>
      </c>
      <c r="C159">
        <v>1</v>
      </c>
      <c r="D159" t="s">
        <v>70</v>
      </c>
      <c r="E159" t="s">
        <v>71</v>
      </c>
      <c r="F159" t="str">
        <f t="shared" si="12"/>
        <v>Germany</v>
      </c>
      <c r="G159">
        <v>1.345</v>
      </c>
      <c r="H159" t="s">
        <v>350</v>
      </c>
      <c r="I159" t="s">
        <v>49</v>
      </c>
      <c r="J159">
        <v>2</v>
      </c>
      <c r="K159">
        <v>2.69</v>
      </c>
      <c r="L159">
        <v>2865</v>
      </c>
      <c r="M159">
        <v>1065</v>
      </c>
      <c r="N159">
        <v>1065</v>
      </c>
      <c r="O159">
        <v>32.19</v>
      </c>
      <c r="P159">
        <v>29.5</v>
      </c>
      <c r="Q159">
        <v>30.63</v>
      </c>
      <c r="R159" t="s">
        <v>326</v>
      </c>
      <c r="S159" t="s">
        <v>168</v>
      </c>
      <c r="T159">
        <v>2</v>
      </c>
      <c r="U159">
        <v>-0.57999999999999996</v>
      </c>
      <c r="V159">
        <v>-1661.4</v>
      </c>
      <c r="W159" t="s">
        <v>293</v>
      </c>
      <c r="X159">
        <v>0</v>
      </c>
      <c r="Y159" s="3">
        <f t="shared" si="13"/>
        <v>0.63565445026178047</v>
      </c>
      <c r="Z159" t="s">
        <v>113</v>
      </c>
      <c r="AA159">
        <v>34.28</v>
      </c>
      <c r="AB159">
        <v>34.28</v>
      </c>
      <c r="AC159">
        <v>33.9</v>
      </c>
      <c r="AD159">
        <v>32.68</v>
      </c>
      <c r="AE159" s="3">
        <f t="shared" si="14"/>
        <v>0.18214659685863946</v>
      </c>
      <c r="AF159" t="s">
        <v>114</v>
      </c>
      <c r="AG159">
        <v>32.07</v>
      </c>
      <c r="AH159">
        <v>32.07</v>
      </c>
      <c r="AI159">
        <v>31.12</v>
      </c>
      <c r="AJ159">
        <v>30.63</v>
      </c>
      <c r="AK159" s="3">
        <f t="shared" si="15"/>
        <v>-0.57989528795811474</v>
      </c>
      <c r="AL159" t="s">
        <v>215</v>
      </c>
      <c r="AM159">
        <v>31.85</v>
      </c>
      <c r="AN159">
        <v>31.85</v>
      </c>
      <c r="AO159">
        <v>30.71</v>
      </c>
      <c r="AP159">
        <v>31.67</v>
      </c>
      <c r="AQ159" s="3">
        <f t="shared" si="16"/>
        <v>-0.19329842931937025</v>
      </c>
      <c r="AR159" t="s">
        <v>115</v>
      </c>
      <c r="AS159">
        <v>32.25</v>
      </c>
      <c r="AT159">
        <v>32.25</v>
      </c>
      <c r="AU159">
        <v>32.200000000000003</v>
      </c>
      <c r="AV159">
        <v>31.5</v>
      </c>
      <c r="AW159" s="3">
        <f t="shared" si="17"/>
        <v>-0.25649214659685782</v>
      </c>
    </row>
    <row r="160" spans="1:49">
      <c r="A160">
        <v>1</v>
      </c>
      <c r="B160" t="s">
        <v>351</v>
      </c>
      <c r="C160">
        <v>1</v>
      </c>
      <c r="D160" t="s">
        <v>77</v>
      </c>
      <c r="E160" t="s">
        <v>78</v>
      </c>
      <c r="F160" t="str">
        <f t="shared" si="12"/>
        <v>France</v>
      </c>
      <c r="G160">
        <v>1.0369999999999999</v>
      </c>
      <c r="H160" t="s">
        <v>178</v>
      </c>
      <c r="I160" t="s">
        <v>49</v>
      </c>
      <c r="J160">
        <v>2</v>
      </c>
      <c r="K160">
        <v>2.0699999999999998</v>
      </c>
      <c r="L160">
        <v>2865</v>
      </c>
      <c r="M160">
        <v>1381</v>
      </c>
      <c r="N160">
        <v>1381</v>
      </c>
      <c r="O160">
        <v>31.39</v>
      </c>
      <c r="P160">
        <v>29.32</v>
      </c>
      <c r="Q160">
        <v>30.92</v>
      </c>
      <c r="R160" t="s">
        <v>168</v>
      </c>
      <c r="S160" t="s">
        <v>168</v>
      </c>
      <c r="T160">
        <v>0</v>
      </c>
      <c r="U160">
        <v>-0.23</v>
      </c>
      <c r="V160">
        <v>-649.07000000000005</v>
      </c>
      <c r="W160" t="s">
        <v>293</v>
      </c>
      <c r="X160">
        <v>0</v>
      </c>
      <c r="Y160" s="3">
        <f t="shared" si="13"/>
        <v>-0.38079930191972039</v>
      </c>
      <c r="Z160" t="s">
        <v>215</v>
      </c>
      <c r="AA160">
        <v>31.16</v>
      </c>
      <c r="AB160">
        <v>31.16</v>
      </c>
      <c r="AC160">
        <v>30.6</v>
      </c>
      <c r="AD160">
        <v>31.01</v>
      </c>
      <c r="AE160" s="3">
        <f t="shared" si="14"/>
        <v>-0.1831692844677133</v>
      </c>
      <c r="AF160" t="s">
        <v>115</v>
      </c>
      <c r="AG160">
        <v>31.38</v>
      </c>
      <c r="AH160">
        <v>31.38</v>
      </c>
      <c r="AI160">
        <v>31.35</v>
      </c>
      <c r="AJ160">
        <v>30.42</v>
      </c>
      <c r="AK160" s="3">
        <f t="shared" si="15"/>
        <v>-0.46756369982547935</v>
      </c>
      <c r="AL160" t="s">
        <v>129</v>
      </c>
      <c r="AM160">
        <v>31.72</v>
      </c>
      <c r="AN160">
        <v>31.72</v>
      </c>
      <c r="AO160">
        <v>30.54</v>
      </c>
      <c r="AP160">
        <v>31.35</v>
      </c>
      <c r="AQ160" s="3">
        <f t="shared" si="16"/>
        <v>-1.9280977312390514E-2</v>
      </c>
      <c r="AR160" t="s">
        <v>120</v>
      </c>
      <c r="AS160">
        <v>32.340000000000003</v>
      </c>
      <c r="AT160">
        <v>32.340000000000003</v>
      </c>
      <c r="AU160">
        <v>31.56</v>
      </c>
      <c r="AV160">
        <v>31.96</v>
      </c>
      <c r="AW160" s="3">
        <f t="shared" si="17"/>
        <v>0.27475392670157084</v>
      </c>
    </row>
    <row r="161" spans="1:49">
      <c r="A161">
        <v>1</v>
      </c>
      <c r="B161" t="s">
        <v>352</v>
      </c>
      <c r="C161">
        <v>1</v>
      </c>
      <c r="D161" t="s">
        <v>61</v>
      </c>
      <c r="E161" t="s">
        <v>62</v>
      </c>
      <c r="F161" t="str">
        <f t="shared" si="12"/>
        <v>Switzerland</v>
      </c>
      <c r="G161">
        <v>9.4600000000000009</v>
      </c>
      <c r="H161" t="s">
        <v>178</v>
      </c>
      <c r="I161" t="s">
        <v>49</v>
      </c>
      <c r="J161">
        <v>3</v>
      </c>
      <c r="K161">
        <v>28.38</v>
      </c>
      <c r="L161">
        <v>3107</v>
      </c>
      <c r="M161">
        <v>109</v>
      </c>
      <c r="N161">
        <v>109</v>
      </c>
      <c r="O161">
        <v>600</v>
      </c>
      <c r="P161">
        <v>571.62</v>
      </c>
      <c r="Q161">
        <v>559.20000000000005</v>
      </c>
      <c r="R161" t="s">
        <v>345</v>
      </c>
      <c r="S161" t="s">
        <v>168</v>
      </c>
      <c r="T161">
        <v>1</v>
      </c>
      <c r="U161">
        <v>-1.43</v>
      </c>
      <c r="V161">
        <v>-4447.2</v>
      </c>
      <c r="W161" t="s">
        <v>305</v>
      </c>
      <c r="X161">
        <v>0</v>
      </c>
      <c r="Y161" s="3">
        <f t="shared" si="13"/>
        <v>-1.2278725458641777</v>
      </c>
      <c r="Z161" t="s">
        <v>114</v>
      </c>
      <c r="AA161">
        <v>565.6</v>
      </c>
      <c r="AB161">
        <v>565.6</v>
      </c>
      <c r="AC161">
        <v>565</v>
      </c>
      <c r="AD161">
        <v>559.20000000000005</v>
      </c>
      <c r="AE161" s="3">
        <f t="shared" si="14"/>
        <v>-1.4313485677502398</v>
      </c>
      <c r="AF161" t="s">
        <v>215</v>
      </c>
      <c r="AG161">
        <v>566</v>
      </c>
      <c r="AH161">
        <v>566</v>
      </c>
      <c r="AI161">
        <v>560.79999999999995</v>
      </c>
      <c r="AJ161">
        <v>557</v>
      </c>
      <c r="AK161" s="3">
        <f t="shared" si="15"/>
        <v>-1.5085291277759898</v>
      </c>
      <c r="AL161" t="s">
        <v>115</v>
      </c>
      <c r="AM161">
        <v>561.20000000000005</v>
      </c>
      <c r="AN161">
        <v>561.20000000000005</v>
      </c>
      <c r="AO161">
        <v>560</v>
      </c>
      <c r="AP161">
        <v>557.4</v>
      </c>
      <c r="AQ161" s="3">
        <f t="shared" si="16"/>
        <v>-1.4944962986803998</v>
      </c>
      <c r="AR161" t="s">
        <v>129</v>
      </c>
      <c r="AS161">
        <v>562.20000000000005</v>
      </c>
      <c r="AT161">
        <v>562.20000000000005</v>
      </c>
      <c r="AU161">
        <v>558.4</v>
      </c>
      <c r="AV161">
        <v>553.4</v>
      </c>
      <c r="AW161" s="3">
        <f t="shared" si="17"/>
        <v>-1.6348245896363058</v>
      </c>
    </row>
    <row r="162" spans="1:49">
      <c r="A162">
        <v>1</v>
      </c>
      <c r="B162" t="s">
        <v>353</v>
      </c>
      <c r="C162">
        <v>1</v>
      </c>
      <c r="D162" t="s">
        <v>70</v>
      </c>
      <c r="E162" t="s">
        <v>71</v>
      </c>
      <c r="F162" t="str">
        <f t="shared" si="12"/>
        <v>Germany</v>
      </c>
      <c r="G162">
        <v>0.87150000000000005</v>
      </c>
      <c r="H162" t="s">
        <v>310</v>
      </c>
      <c r="I162" t="s">
        <v>49</v>
      </c>
      <c r="J162">
        <v>2</v>
      </c>
      <c r="K162">
        <v>1.74</v>
      </c>
      <c r="L162">
        <v>2856</v>
      </c>
      <c r="M162">
        <v>1639</v>
      </c>
      <c r="N162">
        <v>1639</v>
      </c>
      <c r="O162">
        <v>33.18</v>
      </c>
      <c r="P162">
        <v>31.44</v>
      </c>
      <c r="Q162">
        <v>33.67</v>
      </c>
      <c r="R162" t="s">
        <v>292</v>
      </c>
      <c r="S162" t="s">
        <v>168</v>
      </c>
      <c r="T162">
        <v>7</v>
      </c>
      <c r="U162">
        <v>0.28000000000000003</v>
      </c>
      <c r="V162">
        <v>803.11</v>
      </c>
      <c r="W162" t="s">
        <v>293</v>
      </c>
      <c r="X162">
        <v>1</v>
      </c>
      <c r="Y162" s="3">
        <f t="shared" si="13"/>
        <v>0.6398757002801132</v>
      </c>
      <c r="Z162" t="s">
        <v>54</v>
      </c>
      <c r="AA162">
        <v>34.454999999999998</v>
      </c>
      <c r="AB162">
        <v>34.454999999999998</v>
      </c>
      <c r="AC162">
        <v>34.295000000000002</v>
      </c>
      <c r="AD162">
        <v>33.549999999999997</v>
      </c>
      <c r="AE162" s="3">
        <f t="shared" si="14"/>
        <v>0.21233543417366801</v>
      </c>
      <c r="AF162" t="s">
        <v>55</v>
      </c>
      <c r="AG162">
        <v>34.619999999999997</v>
      </c>
      <c r="AH162">
        <v>34.619999999999997</v>
      </c>
      <c r="AI162">
        <v>33.86</v>
      </c>
      <c r="AJ162">
        <v>34.619999999999997</v>
      </c>
      <c r="AK162" s="3">
        <f t="shared" si="15"/>
        <v>0.8263865546218474</v>
      </c>
      <c r="AL162" t="s">
        <v>56</v>
      </c>
      <c r="AM162">
        <v>35.115000000000002</v>
      </c>
      <c r="AN162">
        <v>35.115000000000002</v>
      </c>
      <c r="AO162">
        <v>34.700000000000003</v>
      </c>
      <c r="AP162">
        <v>34.9</v>
      </c>
      <c r="AQ162" s="3">
        <f t="shared" si="16"/>
        <v>0.98707282913165195</v>
      </c>
      <c r="AR162" t="s">
        <v>113</v>
      </c>
      <c r="AS162">
        <v>35.53</v>
      </c>
      <c r="AT162">
        <v>35.53</v>
      </c>
      <c r="AU162">
        <v>35.325000000000003</v>
      </c>
      <c r="AV162">
        <v>34.33</v>
      </c>
      <c r="AW162" s="3">
        <f t="shared" si="17"/>
        <v>0.65996148459383674</v>
      </c>
    </row>
    <row r="163" spans="1:49">
      <c r="A163">
        <v>1</v>
      </c>
      <c r="B163" t="s">
        <v>354</v>
      </c>
      <c r="C163">
        <v>1</v>
      </c>
      <c r="D163" t="s">
        <v>144</v>
      </c>
      <c r="E163" t="s">
        <v>145</v>
      </c>
      <c r="F163" t="str">
        <f t="shared" si="12"/>
        <v>Portugal</v>
      </c>
      <c r="G163">
        <v>0.307</v>
      </c>
      <c r="H163" t="s">
        <v>355</v>
      </c>
      <c r="I163" t="s">
        <v>49</v>
      </c>
      <c r="J163">
        <v>2</v>
      </c>
      <c r="K163">
        <v>0.61</v>
      </c>
      <c r="L163">
        <v>2865</v>
      </c>
      <c r="M163">
        <v>4666</v>
      </c>
      <c r="N163">
        <v>4666</v>
      </c>
      <c r="O163">
        <v>15</v>
      </c>
      <c r="P163">
        <v>14.39</v>
      </c>
      <c r="Q163">
        <v>14.82</v>
      </c>
      <c r="R163" t="s">
        <v>326</v>
      </c>
      <c r="S163" t="s">
        <v>168</v>
      </c>
      <c r="T163">
        <v>2</v>
      </c>
      <c r="U163">
        <v>-0.28999999999999998</v>
      </c>
      <c r="V163">
        <v>-839.88</v>
      </c>
      <c r="W163" t="s">
        <v>293</v>
      </c>
      <c r="X163">
        <v>0</v>
      </c>
      <c r="Y163" s="3">
        <f t="shared" si="13"/>
        <v>-0.39901221640488532</v>
      </c>
      <c r="Z163" t="s">
        <v>113</v>
      </c>
      <c r="AA163">
        <v>14.755000000000001</v>
      </c>
      <c r="AB163">
        <v>14.755000000000001</v>
      </c>
      <c r="AC163">
        <v>14.755000000000001</v>
      </c>
      <c r="AD163">
        <v>14.645</v>
      </c>
      <c r="AE163" s="3">
        <f t="shared" si="14"/>
        <v>-0.57816055846422409</v>
      </c>
      <c r="AF163" t="s">
        <v>114</v>
      </c>
      <c r="AG163">
        <v>14.94</v>
      </c>
      <c r="AH163">
        <v>14.94</v>
      </c>
      <c r="AI163">
        <v>14.54</v>
      </c>
      <c r="AJ163">
        <v>14.82</v>
      </c>
      <c r="AK163" s="3">
        <f t="shared" si="15"/>
        <v>-0.29315183246073251</v>
      </c>
      <c r="AL163" t="s">
        <v>215</v>
      </c>
      <c r="AM163">
        <v>14.83</v>
      </c>
      <c r="AN163">
        <v>14.83</v>
      </c>
      <c r="AO163">
        <v>14.77</v>
      </c>
      <c r="AP163">
        <v>14.66</v>
      </c>
      <c r="AQ163" s="3">
        <f t="shared" si="16"/>
        <v>-0.55373123909249544</v>
      </c>
      <c r="AR163" t="s">
        <v>115</v>
      </c>
      <c r="AS163">
        <v>14.78</v>
      </c>
      <c r="AT163">
        <v>14.78</v>
      </c>
      <c r="AU163">
        <v>14.78</v>
      </c>
      <c r="AV163">
        <v>14.525</v>
      </c>
      <c r="AW163" s="3">
        <f t="shared" si="17"/>
        <v>-0.77359511343804488</v>
      </c>
    </row>
    <row r="164" spans="1:49">
      <c r="A164">
        <v>1</v>
      </c>
      <c r="B164" t="s">
        <v>356</v>
      </c>
      <c r="C164">
        <v>1</v>
      </c>
      <c r="D164" t="s">
        <v>130</v>
      </c>
      <c r="E164" t="s">
        <v>131</v>
      </c>
      <c r="F164" t="str">
        <f t="shared" si="12"/>
        <v>Norway</v>
      </c>
      <c r="G164">
        <v>9.2799999999999994</v>
      </c>
      <c r="H164" t="s">
        <v>357</v>
      </c>
      <c r="I164" t="s">
        <v>49</v>
      </c>
      <c r="J164">
        <v>3</v>
      </c>
      <c r="K164">
        <v>27.84</v>
      </c>
      <c r="L164">
        <v>29813</v>
      </c>
      <c r="M164">
        <v>1071</v>
      </c>
      <c r="N164">
        <v>1071</v>
      </c>
      <c r="O164">
        <v>117.6</v>
      </c>
      <c r="P164">
        <v>89.76</v>
      </c>
      <c r="Q164">
        <v>117</v>
      </c>
      <c r="R164" t="s">
        <v>112</v>
      </c>
      <c r="S164" t="s">
        <v>168</v>
      </c>
      <c r="T164">
        <v>3</v>
      </c>
      <c r="U164">
        <v>-0.02</v>
      </c>
      <c r="V164">
        <v>-642.6</v>
      </c>
      <c r="W164" t="s">
        <v>358</v>
      </c>
      <c r="X164">
        <v>0</v>
      </c>
      <c r="Y164" s="3">
        <f t="shared" si="13"/>
        <v>1.436957032167196E-2</v>
      </c>
      <c r="Z164" t="s">
        <v>56</v>
      </c>
      <c r="AA164">
        <v>118</v>
      </c>
      <c r="AB164">
        <v>118</v>
      </c>
      <c r="AC164">
        <v>118</v>
      </c>
      <c r="AD164">
        <v>112.4</v>
      </c>
      <c r="AE164" s="3">
        <f t="shared" si="14"/>
        <v>-0.18680441418173241</v>
      </c>
      <c r="AF164" t="s">
        <v>113</v>
      </c>
      <c r="AG164">
        <v>117.2</v>
      </c>
      <c r="AH164">
        <v>117.2</v>
      </c>
      <c r="AI164">
        <v>113</v>
      </c>
      <c r="AJ164">
        <v>115</v>
      </c>
      <c r="AK164" s="3">
        <f t="shared" si="15"/>
        <v>-9.3402207090866204E-2</v>
      </c>
      <c r="AL164" t="s">
        <v>114</v>
      </c>
      <c r="AM164">
        <v>119.8</v>
      </c>
      <c r="AN164">
        <v>119.8</v>
      </c>
      <c r="AO164">
        <v>116</v>
      </c>
      <c r="AP164">
        <v>117</v>
      </c>
      <c r="AQ164" s="3">
        <f t="shared" si="16"/>
        <v>-2.1554355482507427E-2</v>
      </c>
      <c r="AR164" t="s">
        <v>215</v>
      </c>
      <c r="AS164">
        <v>121.8</v>
      </c>
      <c r="AT164">
        <v>121.8</v>
      </c>
      <c r="AU164">
        <v>118.8</v>
      </c>
      <c r="AV164">
        <v>119.4</v>
      </c>
      <c r="AW164" s="3">
        <f t="shared" si="17"/>
        <v>6.4663066447523301E-2</v>
      </c>
    </row>
    <row r="165" spans="1:49">
      <c r="A165">
        <v>1</v>
      </c>
      <c r="B165" t="s">
        <v>359</v>
      </c>
      <c r="C165">
        <v>1</v>
      </c>
      <c r="D165" t="s">
        <v>116</v>
      </c>
      <c r="E165" t="s">
        <v>117</v>
      </c>
      <c r="F165" t="str">
        <f t="shared" si="12"/>
        <v>Sweden</v>
      </c>
      <c r="G165">
        <v>3.4660000000000002</v>
      </c>
      <c r="H165" t="s">
        <v>178</v>
      </c>
      <c r="I165" t="s">
        <v>49</v>
      </c>
      <c r="J165">
        <v>2</v>
      </c>
      <c r="K165">
        <v>6.93</v>
      </c>
      <c r="L165">
        <v>29014</v>
      </c>
      <c r="M165">
        <v>4186</v>
      </c>
      <c r="N165">
        <v>4186</v>
      </c>
      <c r="O165">
        <v>105.6</v>
      </c>
      <c r="P165">
        <v>98.67</v>
      </c>
      <c r="Q165">
        <v>102.65</v>
      </c>
      <c r="R165" t="s">
        <v>112</v>
      </c>
      <c r="S165" t="s">
        <v>168</v>
      </c>
      <c r="T165">
        <v>3</v>
      </c>
      <c r="U165">
        <v>-0.43</v>
      </c>
      <c r="V165">
        <v>-12348.7</v>
      </c>
      <c r="W165" t="s">
        <v>303</v>
      </c>
      <c r="X165">
        <v>0</v>
      </c>
      <c r="Y165" s="3">
        <f t="shared" si="13"/>
        <v>-0.23084028400082635</v>
      </c>
      <c r="Z165" t="s">
        <v>56</v>
      </c>
      <c r="AA165">
        <v>106.1</v>
      </c>
      <c r="AB165">
        <v>106.1</v>
      </c>
      <c r="AC165">
        <v>104</v>
      </c>
      <c r="AD165">
        <v>105.9</v>
      </c>
      <c r="AE165" s="3">
        <f t="shared" si="14"/>
        <v>4.3282553250156737E-2</v>
      </c>
      <c r="AF165" t="s">
        <v>113</v>
      </c>
      <c r="AG165">
        <v>110.45</v>
      </c>
      <c r="AH165">
        <v>110.45</v>
      </c>
      <c r="AI165">
        <v>106.2</v>
      </c>
      <c r="AJ165">
        <v>107.8</v>
      </c>
      <c r="AK165" s="3">
        <f t="shared" si="15"/>
        <v>0.31740539050113781</v>
      </c>
      <c r="AL165" t="s">
        <v>114</v>
      </c>
      <c r="AM165">
        <v>107.8</v>
      </c>
      <c r="AN165">
        <v>107.8</v>
      </c>
      <c r="AO165">
        <v>107.8</v>
      </c>
      <c r="AP165">
        <v>102.65</v>
      </c>
      <c r="AQ165" s="3">
        <f t="shared" si="16"/>
        <v>-0.42561177362652347</v>
      </c>
      <c r="AR165" t="s">
        <v>215</v>
      </c>
      <c r="AS165">
        <v>106.2</v>
      </c>
      <c r="AT165">
        <v>106.2</v>
      </c>
      <c r="AU165">
        <v>102.2</v>
      </c>
      <c r="AV165">
        <v>105.05</v>
      </c>
      <c r="AW165" s="3">
        <f t="shared" si="17"/>
        <v>-7.9351347625283924E-2</v>
      </c>
    </row>
    <row r="166" spans="1:49">
      <c r="A166">
        <v>1</v>
      </c>
      <c r="B166" t="s">
        <v>360</v>
      </c>
      <c r="C166">
        <v>1</v>
      </c>
      <c r="D166" t="s">
        <v>124</v>
      </c>
      <c r="E166" t="s">
        <v>125</v>
      </c>
      <c r="F166" t="str">
        <f t="shared" si="12"/>
        <v>Denmark</v>
      </c>
      <c r="G166">
        <v>55</v>
      </c>
      <c r="H166" t="s">
        <v>239</v>
      </c>
      <c r="I166" t="s">
        <v>105</v>
      </c>
      <c r="J166">
        <v>2</v>
      </c>
      <c r="K166">
        <v>110</v>
      </c>
      <c r="L166">
        <v>21315</v>
      </c>
      <c r="M166">
        <v>194</v>
      </c>
      <c r="N166">
        <v>129</v>
      </c>
      <c r="O166">
        <v>1165</v>
      </c>
      <c r="P166">
        <v>1275</v>
      </c>
      <c r="Q166">
        <v>1171.5</v>
      </c>
      <c r="R166" t="s">
        <v>326</v>
      </c>
      <c r="S166" t="s">
        <v>168</v>
      </c>
      <c r="T166">
        <v>2</v>
      </c>
      <c r="U166">
        <v>-0.04</v>
      </c>
      <c r="V166">
        <v>-838.5</v>
      </c>
      <c r="W166" t="s">
        <v>290</v>
      </c>
      <c r="X166">
        <v>0</v>
      </c>
      <c r="Y166" s="3">
        <f t="shared" si="13"/>
        <v>-0.26629134412385647</v>
      </c>
      <c r="Z166" t="s">
        <v>113</v>
      </c>
      <c r="AA166">
        <v>1214</v>
      </c>
      <c r="AB166">
        <v>1214</v>
      </c>
      <c r="AC166">
        <v>1209</v>
      </c>
      <c r="AD166">
        <v>1188</v>
      </c>
      <c r="AE166" s="3">
        <f t="shared" si="14"/>
        <v>-0.13919774806474314</v>
      </c>
      <c r="AF166" t="s">
        <v>114</v>
      </c>
      <c r="AG166">
        <v>1207</v>
      </c>
      <c r="AH166">
        <v>1207</v>
      </c>
      <c r="AI166">
        <v>1199.5</v>
      </c>
      <c r="AJ166">
        <v>1171.5</v>
      </c>
      <c r="AK166" s="3">
        <f t="shared" si="15"/>
        <v>-3.9338494018296977E-2</v>
      </c>
      <c r="AL166" t="s">
        <v>215</v>
      </c>
      <c r="AM166">
        <v>1178</v>
      </c>
      <c r="AN166">
        <v>1178</v>
      </c>
      <c r="AO166">
        <v>1152</v>
      </c>
      <c r="AP166">
        <v>1163</v>
      </c>
      <c r="AQ166" s="3">
        <f t="shared" si="16"/>
        <v>1.2104152005629839E-2</v>
      </c>
      <c r="AR166" t="s">
        <v>115</v>
      </c>
      <c r="AS166">
        <v>1197.5</v>
      </c>
      <c r="AT166">
        <v>1197.5</v>
      </c>
      <c r="AU166">
        <v>1174</v>
      </c>
      <c r="AV166">
        <v>1193.5</v>
      </c>
      <c r="AW166" s="3">
        <f t="shared" si="17"/>
        <v>-0.17248416608022518</v>
      </c>
    </row>
    <row r="167" spans="1:49">
      <c r="A167">
        <v>1</v>
      </c>
      <c r="B167" t="s">
        <v>361</v>
      </c>
      <c r="C167">
        <v>1</v>
      </c>
      <c r="D167" t="s">
        <v>134</v>
      </c>
      <c r="E167" t="s">
        <v>135</v>
      </c>
      <c r="F167" t="str">
        <f t="shared" si="12"/>
        <v>London</v>
      </c>
      <c r="G167">
        <v>14.72</v>
      </c>
      <c r="H167" t="s">
        <v>362</v>
      </c>
      <c r="I167" t="s">
        <v>105</v>
      </c>
      <c r="J167">
        <v>2</v>
      </c>
      <c r="K167">
        <v>29.44</v>
      </c>
      <c r="L167">
        <v>255885</v>
      </c>
      <c r="M167">
        <v>8692</v>
      </c>
      <c r="N167">
        <v>9000</v>
      </c>
      <c r="O167">
        <v>438.12</v>
      </c>
      <c r="P167">
        <v>467.56</v>
      </c>
      <c r="Q167">
        <v>445.8</v>
      </c>
      <c r="R167" t="s">
        <v>326</v>
      </c>
      <c r="S167" t="s">
        <v>168</v>
      </c>
      <c r="T167">
        <v>2</v>
      </c>
      <c r="U167">
        <v>-0.27</v>
      </c>
      <c r="V167">
        <v>-69120</v>
      </c>
      <c r="W167" t="s">
        <v>300</v>
      </c>
      <c r="X167">
        <v>0</v>
      </c>
      <c r="Y167" s="3">
        <f t="shared" si="13"/>
        <v>-7.315786388416616E-2</v>
      </c>
      <c r="Z167" t="s">
        <v>113</v>
      </c>
      <c r="AA167">
        <v>450</v>
      </c>
      <c r="AB167">
        <v>450</v>
      </c>
      <c r="AC167">
        <v>440.2</v>
      </c>
      <c r="AD167">
        <v>448</v>
      </c>
      <c r="AE167" s="3">
        <f t="shared" si="14"/>
        <v>-0.34749985344979173</v>
      </c>
      <c r="AF167" t="s">
        <v>114</v>
      </c>
      <c r="AG167">
        <v>446.6</v>
      </c>
      <c r="AH167">
        <v>446.6</v>
      </c>
      <c r="AI167">
        <v>438.6</v>
      </c>
      <c r="AJ167">
        <v>445.8</v>
      </c>
      <c r="AK167" s="3">
        <f t="shared" si="15"/>
        <v>-0.2701213435723081</v>
      </c>
      <c r="AL167" t="s">
        <v>215</v>
      </c>
      <c r="AM167">
        <v>450.8</v>
      </c>
      <c r="AN167">
        <v>450.8</v>
      </c>
      <c r="AO167">
        <v>432.2</v>
      </c>
      <c r="AP167">
        <v>445.4</v>
      </c>
      <c r="AQ167" s="3">
        <f t="shared" si="16"/>
        <v>-0.25605252359458253</v>
      </c>
      <c r="AR167" t="s">
        <v>115</v>
      </c>
      <c r="AS167">
        <v>456</v>
      </c>
      <c r="AT167">
        <v>456</v>
      </c>
      <c r="AU167">
        <v>456</v>
      </c>
      <c r="AV167">
        <v>445.4</v>
      </c>
      <c r="AW167" s="3">
        <f t="shared" si="17"/>
        <v>-0.25605252359458253</v>
      </c>
    </row>
    <row r="168" spans="1:49">
      <c r="A168">
        <v>1</v>
      </c>
      <c r="B168" t="s">
        <v>363</v>
      </c>
      <c r="C168">
        <v>1</v>
      </c>
      <c r="D168" t="s">
        <v>70</v>
      </c>
      <c r="E168" t="s">
        <v>71</v>
      </c>
      <c r="F168" t="str">
        <f t="shared" si="12"/>
        <v>Germany</v>
      </c>
      <c r="G168">
        <v>0.33250000000000002</v>
      </c>
      <c r="H168" t="s">
        <v>188</v>
      </c>
      <c r="I168" t="s">
        <v>105</v>
      </c>
      <c r="J168">
        <v>2</v>
      </c>
      <c r="K168">
        <v>0.67</v>
      </c>
      <c r="L168">
        <v>2865</v>
      </c>
      <c r="M168">
        <v>4308</v>
      </c>
      <c r="N168">
        <v>4308</v>
      </c>
      <c r="O168">
        <v>13.47</v>
      </c>
      <c r="P168">
        <v>14.14</v>
      </c>
      <c r="Q168">
        <v>13.39</v>
      </c>
      <c r="R168" t="s">
        <v>326</v>
      </c>
      <c r="S168" t="s">
        <v>168</v>
      </c>
      <c r="T168">
        <v>2</v>
      </c>
      <c r="U168">
        <v>0.12</v>
      </c>
      <c r="V168">
        <v>344.64</v>
      </c>
      <c r="W168" t="s">
        <v>293</v>
      </c>
      <c r="X168">
        <v>1</v>
      </c>
      <c r="Y168" s="3">
        <f t="shared" si="13"/>
        <v>0.24810471204188622</v>
      </c>
      <c r="Z168" t="s">
        <v>113</v>
      </c>
      <c r="AA168">
        <v>13.555</v>
      </c>
      <c r="AB168">
        <v>13.555</v>
      </c>
      <c r="AC168">
        <v>13.305</v>
      </c>
      <c r="AD168">
        <v>13.505000000000001</v>
      </c>
      <c r="AE168" s="3">
        <f t="shared" si="14"/>
        <v>-5.2628272251309109E-2</v>
      </c>
      <c r="AF168" t="s">
        <v>114</v>
      </c>
      <c r="AG168">
        <v>13.574999999999999</v>
      </c>
      <c r="AH168">
        <v>13.574999999999999</v>
      </c>
      <c r="AI168">
        <v>13.43</v>
      </c>
      <c r="AJ168">
        <v>13.39</v>
      </c>
      <c r="AK168" s="3">
        <f t="shared" si="15"/>
        <v>0.12029319371727761</v>
      </c>
      <c r="AL168" t="s">
        <v>215</v>
      </c>
      <c r="AM168">
        <v>13.484999999999999</v>
      </c>
      <c r="AN168">
        <v>13.484999999999999</v>
      </c>
      <c r="AO168">
        <v>13.234999999999999</v>
      </c>
      <c r="AP168">
        <v>13.41</v>
      </c>
      <c r="AQ168" s="3">
        <f t="shared" si="16"/>
        <v>9.0219895287958859E-2</v>
      </c>
      <c r="AR168" t="s">
        <v>115</v>
      </c>
      <c r="AS168">
        <v>13.685</v>
      </c>
      <c r="AT168">
        <v>13.685</v>
      </c>
      <c r="AU168">
        <v>13.55</v>
      </c>
      <c r="AV168">
        <v>13.365</v>
      </c>
      <c r="AW168" s="3">
        <f t="shared" si="17"/>
        <v>0.15788481675392735</v>
      </c>
    </row>
    <row r="169" spans="1:49">
      <c r="A169">
        <v>1</v>
      </c>
      <c r="B169" t="s">
        <v>364</v>
      </c>
      <c r="C169">
        <v>1</v>
      </c>
      <c r="D169" t="s">
        <v>70</v>
      </c>
      <c r="E169" t="s">
        <v>71</v>
      </c>
      <c r="F169" t="str">
        <f t="shared" si="12"/>
        <v>Germany</v>
      </c>
      <c r="G169">
        <v>6.82</v>
      </c>
      <c r="H169" t="s">
        <v>178</v>
      </c>
      <c r="I169" t="s">
        <v>49</v>
      </c>
      <c r="J169">
        <v>2</v>
      </c>
      <c r="K169">
        <v>13.64</v>
      </c>
      <c r="L169">
        <v>2871</v>
      </c>
      <c r="M169">
        <v>211</v>
      </c>
      <c r="N169">
        <v>211</v>
      </c>
      <c r="O169">
        <v>155.4</v>
      </c>
      <c r="P169">
        <v>141.76</v>
      </c>
      <c r="Q169">
        <v>154.6</v>
      </c>
      <c r="R169" t="s">
        <v>51</v>
      </c>
      <c r="S169" t="s">
        <v>168</v>
      </c>
      <c r="T169">
        <v>4</v>
      </c>
      <c r="U169">
        <v>-0.06</v>
      </c>
      <c r="V169">
        <v>-168.8</v>
      </c>
      <c r="W169" t="s">
        <v>293</v>
      </c>
      <c r="X169">
        <v>0</v>
      </c>
      <c r="Y169" s="3">
        <f t="shared" si="13"/>
        <v>0.1469871125043539</v>
      </c>
      <c r="Z169" t="s">
        <v>55</v>
      </c>
      <c r="AA169">
        <v>166.6</v>
      </c>
      <c r="AB169">
        <v>166.6</v>
      </c>
      <c r="AC169">
        <v>157.4</v>
      </c>
      <c r="AD169">
        <v>165.6</v>
      </c>
      <c r="AE169" s="3">
        <f t="shared" si="14"/>
        <v>0.74963427377220393</v>
      </c>
      <c r="AF169" t="s">
        <v>56</v>
      </c>
      <c r="AG169">
        <v>166.6</v>
      </c>
      <c r="AH169">
        <v>166.6</v>
      </c>
      <c r="AI169">
        <v>164</v>
      </c>
      <c r="AJ169">
        <v>165.8</v>
      </c>
      <c r="AK169" s="3">
        <f t="shared" si="15"/>
        <v>0.76433298502264058</v>
      </c>
      <c r="AL169" t="s">
        <v>113</v>
      </c>
      <c r="AM169">
        <v>161.80000000000001</v>
      </c>
      <c r="AN169">
        <v>161.80000000000001</v>
      </c>
      <c r="AO169">
        <v>160</v>
      </c>
      <c r="AP169">
        <v>158.6</v>
      </c>
      <c r="AQ169" s="3">
        <f t="shared" si="16"/>
        <v>0.23517938000696537</v>
      </c>
      <c r="AR169" t="s">
        <v>114</v>
      </c>
      <c r="AS169">
        <v>160.6</v>
      </c>
      <c r="AT169">
        <v>160.6</v>
      </c>
      <c r="AU169">
        <v>160</v>
      </c>
      <c r="AV169">
        <v>154.6</v>
      </c>
      <c r="AW169" s="3">
        <f t="shared" si="17"/>
        <v>-5.8794845001742389E-2</v>
      </c>
    </row>
    <row r="170" spans="1:49">
      <c r="A170">
        <v>1</v>
      </c>
      <c r="B170" t="s">
        <v>365</v>
      </c>
      <c r="C170">
        <v>1</v>
      </c>
      <c r="D170" t="s">
        <v>61</v>
      </c>
      <c r="E170" t="s">
        <v>62</v>
      </c>
      <c r="F170" t="str">
        <f t="shared" si="12"/>
        <v>Switzerland</v>
      </c>
      <c r="G170">
        <v>3.18</v>
      </c>
      <c r="H170" t="s">
        <v>178</v>
      </c>
      <c r="I170" t="s">
        <v>49</v>
      </c>
      <c r="J170">
        <v>3</v>
      </c>
      <c r="K170">
        <v>9.5399999999999991</v>
      </c>
      <c r="L170">
        <v>3107</v>
      </c>
      <c r="M170">
        <v>326</v>
      </c>
      <c r="N170">
        <v>326</v>
      </c>
      <c r="O170">
        <v>105.8</v>
      </c>
      <c r="P170">
        <v>96.26</v>
      </c>
      <c r="Q170">
        <v>103</v>
      </c>
      <c r="R170" t="s">
        <v>345</v>
      </c>
      <c r="S170" t="s">
        <v>168</v>
      </c>
      <c r="T170">
        <v>1</v>
      </c>
      <c r="U170">
        <v>-0.28999999999999998</v>
      </c>
      <c r="V170">
        <v>-912.8</v>
      </c>
      <c r="W170" t="s">
        <v>305</v>
      </c>
      <c r="X170">
        <v>0</v>
      </c>
      <c r="Y170" s="3">
        <f t="shared" si="13"/>
        <v>-0.12590923720630864</v>
      </c>
      <c r="Z170" t="s">
        <v>114</v>
      </c>
      <c r="AA170">
        <v>104.6</v>
      </c>
      <c r="AB170">
        <v>104.6</v>
      </c>
      <c r="AC170">
        <v>104.6</v>
      </c>
      <c r="AD170">
        <v>103</v>
      </c>
      <c r="AE170" s="3">
        <f t="shared" si="14"/>
        <v>-0.2937882201480525</v>
      </c>
      <c r="AF170" t="s">
        <v>215</v>
      </c>
      <c r="AG170">
        <v>110.8</v>
      </c>
      <c r="AH170">
        <v>110.8</v>
      </c>
      <c r="AI170">
        <v>104.2</v>
      </c>
      <c r="AJ170">
        <v>109.6</v>
      </c>
      <c r="AK170" s="3">
        <f t="shared" si="15"/>
        <v>0.39871258448664276</v>
      </c>
      <c r="AL170" t="s">
        <v>115</v>
      </c>
      <c r="AM170">
        <v>110.4</v>
      </c>
      <c r="AN170">
        <v>110.4</v>
      </c>
      <c r="AO170">
        <v>109.6</v>
      </c>
      <c r="AP170">
        <v>107.4</v>
      </c>
      <c r="AQ170" s="3">
        <f t="shared" si="16"/>
        <v>0.16787898294174533</v>
      </c>
      <c r="AR170" t="s">
        <v>129</v>
      </c>
      <c r="AS170">
        <v>108.4</v>
      </c>
      <c r="AT170">
        <v>108.4</v>
      </c>
      <c r="AU170">
        <v>108.4</v>
      </c>
      <c r="AV170">
        <v>106.4</v>
      </c>
      <c r="AW170" s="3">
        <f t="shared" si="17"/>
        <v>6.2954618603155058E-2</v>
      </c>
    </row>
    <row r="171" spans="1:49">
      <c r="A171">
        <v>1</v>
      </c>
      <c r="B171" t="s">
        <v>366</v>
      </c>
      <c r="C171">
        <v>1</v>
      </c>
      <c r="D171" t="s">
        <v>134</v>
      </c>
      <c r="E171" t="s">
        <v>135</v>
      </c>
      <c r="F171" t="str">
        <f t="shared" si="12"/>
        <v>London</v>
      </c>
      <c r="G171">
        <v>5.7</v>
      </c>
      <c r="H171" t="s">
        <v>219</v>
      </c>
      <c r="I171" t="s">
        <v>105</v>
      </c>
      <c r="J171">
        <v>3</v>
      </c>
      <c r="K171">
        <v>17.100000000000001</v>
      </c>
      <c r="L171">
        <v>256485</v>
      </c>
      <c r="M171">
        <v>14999</v>
      </c>
      <c r="N171">
        <v>14999</v>
      </c>
      <c r="O171">
        <v>242</v>
      </c>
      <c r="P171">
        <v>259.10000000000002</v>
      </c>
      <c r="Q171">
        <v>241.6</v>
      </c>
      <c r="R171" t="s">
        <v>345</v>
      </c>
      <c r="S171" t="s">
        <v>168</v>
      </c>
      <c r="T171">
        <v>1</v>
      </c>
      <c r="U171">
        <v>0.02</v>
      </c>
      <c r="V171">
        <v>5999.6</v>
      </c>
      <c r="W171" t="s">
        <v>300</v>
      </c>
      <c r="X171">
        <v>1</v>
      </c>
      <c r="Y171" s="3">
        <f t="shared" si="13"/>
        <v>-3.773828750219312</v>
      </c>
      <c r="Z171" t="s">
        <v>114</v>
      </c>
      <c r="AA171">
        <v>307.92666050000003</v>
      </c>
      <c r="AB171">
        <v>307.92666050000003</v>
      </c>
      <c r="AC171">
        <v>306.53300000000002</v>
      </c>
      <c r="AD171">
        <v>306.02699999999999</v>
      </c>
      <c r="AE171" s="3">
        <f t="shared" si="14"/>
        <v>-3.744238349221201</v>
      </c>
      <c r="AF171" t="s">
        <v>215</v>
      </c>
      <c r="AG171">
        <v>308.55999379999997</v>
      </c>
      <c r="AH171">
        <v>308.55999379999997</v>
      </c>
      <c r="AI171">
        <v>306.66000000000003</v>
      </c>
      <c r="AJ171">
        <v>307.673</v>
      </c>
      <c r="AK171" s="3">
        <f t="shared" si="15"/>
        <v>-3.8404948710450904</v>
      </c>
      <c r="AL171" t="s">
        <v>115</v>
      </c>
      <c r="AM171">
        <v>311.59999379999999</v>
      </c>
      <c r="AN171">
        <v>311.59999379999999</v>
      </c>
      <c r="AO171">
        <v>310.33300000000003</v>
      </c>
      <c r="AP171">
        <v>306.66000000000003</v>
      </c>
      <c r="AQ171" s="3">
        <f t="shared" si="16"/>
        <v>-3.781255589995518</v>
      </c>
      <c r="AR171" t="s">
        <v>129</v>
      </c>
      <c r="AS171">
        <v>308.30666050000002</v>
      </c>
      <c r="AT171">
        <v>308.30666050000002</v>
      </c>
      <c r="AU171">
        <v>306.27999999999997</v>
      </c>
      <c r="AV171">
        <v>306.91300000000001</v>
      </c>
      <c r="AW171" s="3">
        <f t="shared" si="17"/>
        <v>-3.7960507904945717</v>
      </c>
    </row>
    <row r="172" spans="1:49">
      <c r="A172">
        <v>1</v>
      </c>
      <c r="B172" t="s">
        <v>320</v>
      </c>
      <c r="C172">
        <v>1</v>
      </c>
      <c r="D172" t="s">
        <v>89</v>
      </c>
      <c r="E172" t="s">
        <v>90</v>
      </c>
      <c r="F172" t="str">
        <f t="shared" si="12"/>
        <v>Italy</v>
      </c>
      <c r="G172">
        <v>0.63600000000000001</v>
      </c>
      <c r="H172" t="s">
        <v>367</v>
      </c>
      <c r="I172" t="s">
        <v>49</v>
      </c>
      <c r="J172">
        <v>2</v>
      </c>
      <c r="K172">
        <v>1.27</v>
      </c>
      <c r="L172">
        <v>2879</v>
      </c>
      <c r="M172">
        <v>2263</v>
      </c>
      <c r="N172">
        <v>2304</v>
      </c>
      <c r="O172">
        <v>14.52</v>
      </c>
      <c r="P172">
        <v>13.25</v>
      </c>
      <c r="Q172">
        <v>14.54</v>
      </c>
      <c r="R172" t="s">
        <v>326</v>
      </c>
      <c r="S172" t="s">
        <v>168</v>
      </c>
      <c r="T172">
        <v>2</v>
      </c>
      <c r="U172">
        <v>0.02</v>
      </c>
      <c r="V172">
        <v>46.08</v>
      </c>
      <c r="W172" t="s">
        <v>293</v>
      </c>
      <c r="X172">
        <v>1</v>
      </c>
      <c r="Y172" s="3">
        <f t="shared" si="13"/>
        <v>0.38413337964571065</v>
      </c>
      <c r="Z172" t="s">
        <v>113</v>
      </c>
      <c r="AA172">
        <v>15.96</v>
      </c>
      <c r="AB172">
        <v>15.96</v>
      </c>
      <c r="AC172">
        <v>15</v>
      </c>
      <c r="AD172">
        <v>15.06</v>
      </c>
      <c r="AE172" s="3">
        <f t="shared" si="14"/>
        <v>0.43215005210142482</v>
      </c>
      <c r="AF172" t="s">
        <v>114</v>
      </c>
      <c r="AG172">
        <v>15.24</v>
      </c>
      <c r="AH172">
        <v>15.24</v>
      </c>
      <c r="AI172">
        <v>15.04</v>
      </c>
      <c r="AJ172">
        <v>14.54</v>
      </c>
      <c r="AK172" s="3">
        <f t="shared" si="15"/>
        <v>1.600555748523759E-2</v>
      </c>
      <c r="AL172" t="s">
        <v>215</v>
      </c>
      <c r="AM172">
        <v>14.56</v>
      </c>
      <c r="AN172">
        <v>14.56</v>
      </c>
      <c r="AO172">
        <v>14.5</v>
      </c>
      <c r="AP172">
        <v>14.26</v>
      </c>
      <c r="AQ172" s="3">
        <f t="shared" si="16"/>
        <v>-0.20807224730809293</v>
      </c>
      <c r="AR172" t="s">
        <v>115</v>
      </c>
      <c r="AS172">
        <v>14.42</v>
      </c>
      <c r="AT172">
        <v>14.42</v>
      </c>
      <c r="AU172">
        <v>14.42</v>
      </c>
      <c r="AV172">
        <v>13.86</v>
      </c>
      <c r="AW172" s="3">
        <f t="shared" si="17"/>
        <v>-0.52818339701285177</v>
      </c>
    </row>
    <row r="173" spans="1:49">
      <c r="A173">
        <v>1</v>
      </c>
      <c r="B173" t="s">
        <v>324</v>
      </c>
      <c r="C173">
        <v>1</v>
      </c>
      <c r="D173" t="s">
        <v>124</v>
      </c>
      <c r="E173" t="s">
        <v>125</v>
      </c>
      <c r="F173" t="str">
        <f t="shared" si="12"/>
        <v>Denmark</v>
      </c>
      <c r="G173">
        <v>58.3</v>
      </c>
      <c r="H173" t="s">
        <v>368</v>
      </c>
      <c r="I173" t="s">
        <v>105</v>
      </c>
      <c r="J173">
        <v>2</v>
      </c>
      <c r="K173">
        <v>116.6</v>
      </c>
      <c r="L173">
        <v>21315</v>
      </c>
      <c r="M173">
        <v>183</v>
      </c>
      <c r="N173">
        <v>183</v>
      </c>
      <c r="O173">
        <v>1408</v>
      </c>
      <c r="P173">
        <v>1524.6</v>
      </c>
      <c r="Q173">
        <v>1363</v>
      </c>
      <c r="R173" t="s">
        <v>326</v>
      </c>
      <c r="S173" t="s">
        <v>168</v>
      </c>
      <c r="T173">
        <v>2</v>
      </c>
      <c r="U173">
        <v>0.39</v>
      </c>
      <c r="V173">
        <v>8235</v>
      </c>
      <c r="W173" t="s">
        <v>290</v>
      </c>
      <c r="X173">
        <v>1</v>
      </c>
      <c r="Y173" s="3">
        <f t="shared" si="13"/>
        <v>-0.43786066150598169</v>
      </c>
      <c r="Z173" t="s">
        <v>113</v>
      </c>
      <c r="AA173">
        <v>1463</v>
      </c>
      <c r="AB173">
        <v>1463</v>
      </c>
      <c r="AC173">
        <v>1459</v>
      </c>
      <c r="AD173">
        <v>1446</v>
      </c>
      <c r="AE173" s="3">
        <f t="shared" si="14"/>
        <v>-0.3262491203377903</v>
      </c>
      <c r="AF173" t="s">
        <v>114</v>
      </c>
      <c r="AG173">
        <v>1430</v>
      </c>
      <c r="AH173">
        <v>1430</v>
      </c>
      <c r="AI173">
        <v>1405.5</v>
      </c>
      <c r="AJ173">
        <v>1363</v>
      </c>
      <c r="AK173" s="3">
        <f t="shared" si="15"/>
        <v>0.38634764250527798</v>
      </c>
      <c r="AL173" t="s">
        <v>215</v>
      </c>
      <c r="AM173">
        <v>1386</v>
      </c>
      <c r="AN173">
        <v>1386</v>
      </c>
      <c r="AO173">
        <v>1352</v>
      </c>
      <c r="AP173">
        <v>1376</v>
      </c>
      <c r="AQ173" s="3">
        <f t="shared" si="16"/>
        <v>0.27473610133708654</v>
      </c>
      <c r="AR173" t="s">
        <v>115</v>
      </c>
      <c r="AS173">
        <v>1426.5</v>
      </c>
      <c r="AT173">
        <v>1426.5</v>
      </c>
      <c r="AU173">
        <v>1391.5</v>
      </c>
      <c r="AV173">
        <v>1425.5</v>
      </c>
      <c r="AW173" s="3">
        <f t="shared" si="17"/>
        <v>-0.15024630541871922</v>
      </c>
    </row>
    <row r="174" spans="1:49">
      <c r="A174">
        <v>1</v>
      </c>
      <c r="B174" t="s">
        <v>369</v>
      </c>
      <c r="C174">
        <v>1</v>
      </c>
      <c r="D174" t="s">
        <v>70</v>
      </c>
      <c r="E174" t="s">
        <v>71</v>
      </c>
      <c r="F174" t="str">
        <f t="shared" si="12"/>
        <v>Germany</v>
      </c>
      <c r="G174">
        <v>0.51100000000000001</v>
      </c>
      <c r="H174" t="s">
        <v>370</v>
      </c>
      <c r="I174" t="s">
        <v>105</v>
      </c>
      <c r="J174">
        <v>3</v>
      </c>
      <c r="K174">
        <v>1.53</v>
      </c>
      <c r="L174">
        <v>2898</v>
      </c>
      <c r="M174">
        <v>1890</v>
      </c>
      <c r="N174">
        <v>1890</v>
      </c>
      <c r="O174">
        <v>19.3</v>
      </c>
      <c r="P174">
        <v>20.83</v>
      </c>
      <c r="Q174">
        <v>20.52</v>
      </c>
      <c r="R174" t="s">
        <v>371</v>
      </c>
      <c r="S174" t="s">
        <v>371</v>
      </c>
      <c r="T174">
        <v>0</v>
      </c>
      <c r="U174">
        <v>-0.8</v>
      </c>
      <c r="V174">
        <v>-2309.58</v>
      </c>
      <c r="W174" t="s">
        <v>293</v>
      </c>
      <c r="X174">
        <v>0</v>
      </c>
      <c r="Y174" s="3">
        <f t="shared" si="13"/>
        <v>-1.5000000000000002</v>
      </c>
      <c r="Z174" t="s">
        <v>115</v>
      </c>
      <c r="AA174">
        <v>21.7</v>
      </c>
      <c r="AB174">
        <v>21.7</v>
      </c>
      <c r="AC174">
        <v>21.6</v>
      </c>
      <c r="AD174">
        <v>21.08</v>
      </c>
      <c r="AE174" s="3">
        <f t="shared" si="14"/>
        <v>-1.1608695652173897</v>
      </c>
      <c r="AF174" t="s">
        <v>129</v>
      </c>
      <c r="AG174">
        <v>21.14</v>
      </c>
      <c r="AH174">
        <v>21.14</v>
      </c>
      <c r="AI174">
        <v>21.06</v>
      </c>
      <c r="AJ174">
        <v>21.12</v>
      </c>
      <c r="AK174" s="3">
        <f t="shared" si="15"/>
        <v>-1.1869565217391307</v>
      </c>
      <c r="AL174" t="s">
        <v>120</v>
      </c>
      <c r="AM174">
        <v>21.38</v>
      </c>
      <c r="AN174">
        <v>21.38</v>
      </c>
      <c r="AO174">
        <v>21.26</v>
      </c>
      <c r="AP174">
        <v>21.18</v>
      </c>
      <c r="AQ174" s="3">
        <f t="shared" si="16"/>
        <v>-1.2260869565217385</v>
      </c>
      <c r="AR174" t="s">
        <v>121</v>
      </c>
      <c r="AS174">
        <v>21.2</v>
      </c>
      <c r="AT174">
        <v>21.2</v>
      </c>
      <c r="AU174">
        <v>21.2</v>
      </c>
      <c r="AV174">
        <v>20.3</v>
      </c>
      <c r="AW174" s="3">
        <f t="shared" si="17"/>
        <v>-0.65217391304347827</v>
      </c>
    </row>
    <row r="175" spans="1:49">
      <c r="A175">
        <v>1</v>
      </c>
      <c r="B175" t="s">
        <v>372</v>
      </c>
      <c r="C175">
        <v>1</v>
      </c>
      <c r="D175" t="s">
        <v>77</v>
      </c>
      <c r="E175" t="s">
        <v>78</v>
      </c>
      <c r="F175" t="str">
        <f t="shared" si="12"/>
        <v>France</v>
      </c>
      <c r="G175">
        <v>0.29149999999999998</v>
      </c>
      <c r="H175" t="s">
        <v>48</v>
      </c>
      <c r="I175" t="s">
        <v>49</v>
      </c>
      <c r="J175">
        <v>2</v>
      </c>
      <c r="K175">
        <v>0.57999999999999996</v>
      </c>
      <c r="L175">
        <v>2898</v>
      </c>
      <c r="M175">
        <v>4971</v>
      </c>
      <c r="N175">
        <v>4971</v>
      </c>
      <c r="O175">
        <v>5.33</v>
      </c>
      <c r="P175">
        <v>4.75</v>
      </c>
      <c r="Q175">
        <v>4.93</v>
      </c>
      <c r="R175" t="s">
        <v>371</v>
      </c>
      <c r="S175" t="s">
        <v>128</v>
      </c>
      <c r="T175">
        <v>1</v>
      </c>
      <c r="U175">
        <v>-0.69</v>
      </c>
      <c r="V175">
        <v>-1988.4</v>
      </c>
      <c r="W175" t="s">
        <v>293</v>
      </c>
      <c r="X175">
        <v>0</v>
      </c>
      <c r="Y175" s="3">
        <f t="shared" si="13"/>
        <v>-0.2916045548654243</v>
      </c>
      <c r="Z175" t="s">
        <v>115</v>
      </c>
      <c r="AA175">
        <v>5.19</v>
      </c>
      <c r="AB175">
        <v>5.19</v>
      </c>
      <c r="AC175">
        <v>5.16</v>
      </c>
      <c r="AD175">
        <v>4.93</v>
      </c>
      <c r="AE175" s="3">
        <f t="shared" si="14"/>
        <v>-0.68612836438923452</v>
      </c>
      <c r="AF175" t="s">
        <v>129</v>
      </c>
      <c r="AG175">
        <v>4.96</v>
      </c>
      <c r="AH175">
        <v>4.96</v>
      </c>
      <c r="AI175">
        <v>4.93</v>
      </c>
      <c r="AJ175">
        <v>4.83</v>
      </c>
      <c r="AK175" s="3">
        <f t="shared" si="15"/>
        <v>-0.85766045548654246</v>
      </c>
      <c r="AL175" t="s">
        <v>120</v>
      </c>
      <c r="AM175">
        <v>4.9550000000000001</v>
      </c>
      <c r="AN175">
        <v>4.9550000000000001</v>
      </c>
      <c r="AO175">
        <v>4.83</v>
      </c>
      <c r="AP175">
        <v>4.83</v>
      </c>
      <c r="AQ175" s="3">
        <f t="shared" si="16"/>
        <v>-0.85766045548654246</v>
      </c>
      <c r="AR175" t="s">
        <v>121</v>
      </c>
      <c r="AS175">
        <v>4.84</v>
      </c>
      <c r="AT175">
        <v>4.84</v>
      </c>
      <c r="AU175">
        <v>4.83</v>
      </c>
      <c r="AV175">
        <v>4.62</v>
      </c>
      <c r="AW175" s="3">
        <f t="shared" si="17"/>
        <v>-1.2178778467908902</v>
      </c>
    </row>
    <row r="176" spans="1:49">
      <c r="A176">
        <v>1</v>
      </c>
      <c r="B176" t="s">
        <v>373</v>
      </c>
      <c r="C176">
        <v>1</v>
      </c>
      <c r="D176" t="s">
        <v>77</v>
      </c>
      <c r="E176" t="s">
        <v>78</v>
      </c>
      <c r="F176" t="str">
        <f t="shared" si="12"/>
        <v>France</v>
      </c>
      <c r="G176">
        <v>0.88839999999999997</v>
      </c>
      <c r="H176" t="s">
        <v>261</v>
      </c>
      <c r="I176" t="s">
        <v>49</v>
      </c>
      <c r="J176">
        <v>2</v>
      </c>
      <c r="K176">
        <v>1.78</v>
      </c>
      <c r="L176">
        <v>2898</v>
      </c>
      <c r="M176">
        <v>1631</v>
      </c>
      <c r="N176">
        <v>1631</v>
      </c>
      <c r="O176">
        <v>8.7200000000000006</v>
      </c>
      <c r="P176">
        <v>6.94</v>
      </c>
      <c r="Q176">
        <v>12.08</v>
      </c>
      <c r="R176" t="s">
        <v>371</v>
      </c>
      <c r="S176" t="s">
        <v>128</v>
      </c>
      <c r="T176">
        <v>1</v>
      </c>
      <c r="U176">
        <v>1.89</v>
      </c>
      <c r="V176">
        <v>5486.85</v>
      </c>
      <c r="W176" t="s">
        <v>293</v>
      </c>
      <c r="X176">
        <v>1</v>
      </c>
      <c r="Y176" s="3">
        <f t="shared" si="13"/>
        <v>1.8459903381642511</v>
      </c>
      <c r="Z176" t="s">
        <v>115</v>
      </c>
      <c r="AA176">
        <v>13.69</v>
      </c>
      <c r="AB176">
        <v>13.69</v>
      </c>
      <c r="AC176">
        <v>12</v>
      </c>
      <c r="AD176">
        <v>10.36</v>
      </c>
      <c r="AE176" s="3">
        <f t="shared" si="14"/>
        <v>0.92299516908212487</v>
      </c>
      <c r="AF176" t="s">
        <v>129</v>
      </c>
      <c r="AG176">
        <v>11.96</v>
      </c>
      <c r="AH176">
        <v>11.96</v>
      </c>
      <c r="AI176">
        <v>10.33</v>
      </c>
      <c r="AJ176">
        <v>11</v>
      </c>
      <c r="AK176" s="3">
        <f t="shared" si="15"/>
        <v>1.283188405797101</v>
      </c>
      <c r="AL176" t="s">
        <v>120</v>
      </c>
      <c r="AM176">
        <v>11.36</v>
      </c>
      <c r="AN176">
        <v>11.36</v>
      </c>
      <c r="AO176">
        <v>11.2</v>
      </c>
      <c r="AP176">
        <v>10.78</v>
      </c>
      <c r="AQ176" s="3">
        <f t="shared" si="16"/>
        <v>1.1593719806763279</v>
      </c>
      <c r="AR176" t="s">
        <v>121</v>
      </c>
      <c r="AS176">
        <v>10.43</v>
      </c>
      <c r="AT176">
        <v>10.43</v>
      </c>
      <c r="AU176">
        <v>10.3</v>
      </c>
      <c r="AV176">
        <v>9.92</v>
      </c>
      <c r="AW176" s="3">
        <f t="shared" si="17"/>
        <v>0.67536231884057929</v>
      </c>
    </row>
    <row r="177" spans="1:49">
      <c r="A177">
        <v>1</v>
      </c>
      <c r="B177" t="s">
        <v>374</v>
      </c>
      <c r="C177">
        <v>1</v>
      </c>
      <c r="D177" t="s">
        <v>134</v>
      </c>
      <c r="E177" t="s">
        <v>135</v>
      </c>
      <c r="F177" t="str">
        <f t="shared" si="12"/>
        <v>London</v>
      </c>
      <c r="G177">
        <v>74</v>
      </c>
      <c r="H177" t="s">
        <v>178</v>
      </c>
      <c r="I177" t="s">
        <v>49</v>
      </c>
      <c r="J177">
        <v>2</v>
      </c>
      <c r="K177">
        <v>148</v>
      </c>
      <c r="L177">
        <v>257683</v>
      </c>
      <c r="M177">
        <v>1741</v>
      </c>
      <c r="N177">
        <v>1741</v>
      </c>
      <c r="O177">
        <v>2789</v>
      </c>
      <c r="P177">
        <v>2641</v>
      </c>
      <c r="Q177">
        <v>2679</v>
      </c>
      <c r="R177" t="s">
        <v>128</v>
      </c>
      <c r="S177" t="s">
        <v>128</v>
      </c>
      <c r="T177">
        <v>0</v>
      </c>
      <c r="U177">
        <v>-0.74</v>
      </c>
      <c r="V177">
        <v>-191510</v>
      </c>
      <c r="W177" t="s">
        <v>300</v>
      </c>
      <c r="X177">
        <v>0</v>
      </c>
      <c r="Y177" s="3">
        <f t="shared" si="13"/>
        <v>-0.85130179328865307</v>
      </c>
      <c r="Z177" t="s">
        <v>129</v>
      </c>
      <c r="AA177">
        <v>2694</v>
      </c>
      <c r="AB177">
        <v>2694</v>
      </c>
      <c r="AC177">
        <v>2663</v>
      </c>
      <c r="AD177">
        <v>2646</v>
      </c>
      <c r="AE177" s="3">
        <f t="shared" si="14"/>
        <v>-0.96615997174823331</v>
      </c>
      <c r="AF177" t="s">
        <v>120</v>
      </c>
      <c r="AG177">
        <v>2666</v>
      </c>
      <c r="AH177">
        <v>2666</v>
      </c>
      <c r="AI177">
        <v>2655</v>
      </c>
      <c r="AJ177">
        <v>2643</v>
      </c>
      <c r="AK177" s="3">
        <f t="shared" si="15"/>
        <v>-0.98642906206462977</v>
      </c>
      <c r="AL177" t="s">
        <v>121</v>
      </c>
      <c r="AM177">
        <v>2652</v>
      </c>
      <c r="AN177">
        <v>2652</v>
      </c>
      <c r="AO177">
        <v>2636</v>
      </c>
      <c r="AP177">
        <v>2636</v>
      </c>
      <c r="AQ177" s="3">
        <f t="shared" si="16"/>
        <v>-1.0337236061362216</v>
      </c>
      <c r="AR177" t="s">
        <v>122</v>
      </c>
      <c r="AS177">
        <v>2650</v>
      </c>
      <c r="AT177">
        <v>2650</v>
      </c>
      <c r="AU177">
        <v>2640</v>
      </c>
      <c r="AV177">
        <v>2608</v>
      </c>
      <c r="AW177" s="3">
        <f t="shared" si="17"/>
        <v>-1.222901782422589</v>
      </c>
    </row>
    <row r="178" spans="1:49">
      <c r="A178">
        <v>1</v>
      </c>
      <c r="B178" t="s">
        <v>375</v>
      </c>
      <c r="C178">
        <v>1</v>
      </c>
      <c r="D178" t="s">
        <v>61</v>
      </c>
      <c r="E178" t="s">
        <v>62</v>
      </c>
      <c r="F178" t="str">
        <f t="shared" si="12"/>
        <v>Switzerland</v>
      </c>
      <c r="G178">
        <v>2.6</v>
      </c>
      <c r="H178" t="s">
        <v>376</v>
      </c>
      <c r="I178" t="s">
        <v>49</v>
      </c>
      <c r="J178">
        <v>1.5</v>
      </c>
      <c r="K178">
        <v>3.9</v>
      </c>
      <c r="L178">
        <v>2900</v>
      </c>
      <c r="M178">
        <v>744</v>
      </c>
      <c r="N178">
        <v>590</v>
      </c>
      <c r="O178">
        <v>96.56</v>
      </c>
      <c r="P178">
        <v>92.66</v>
      </c>
      <c r="Q178">
        <v>92.45</v>
      </c>
      <c r="R178" t="s">
        <v>128</v>
      </c>
      <c r="S178" t="s">
        <v>128</v>
      </c>
      <c r="T178">
        <v>0</v>
      </c>
      <c r="U178">
        <v>-0.84</v>
      </c>
      <c r="V178">
        <v>-2423.7800000000002</v>
      </c>
      <c r="W178" t="s">
        <v>305</v>
      </c>
      <c r="X178">
        <v>0</v>
      </c>
      <c r="Y178" s="3">
        <f t="shared" si="13"/>
        <v>-1.4648275862068971</v>
      </c>
      <c r="Z178" t="s">
        <v>129</v>
      </c>
      <c r="AA178">
        <v>92.98</v>
      </c>
      <c r="AB178">
        <v>92.98</v>
      </c>
      <c r="AC178">
        <v>89.36</v>
      </c>
      <c r="AD178">
        <v>88.68</v>
      </c>
      <c r="AE178" s="3">
        <f t="shared" si="14"/>
        <v>-1.6031724137931025</v>
      </c>
      <c r="AF178" t="s">
        <v>120</v>
      </c>
      <c r="AG178">
        <v>92.5</v>
      </c>
      <c r="AH178">
        <v>92.5</v>
      </c>
      <c r="AI178">
        <v>90</v>
      </c>
      <c r="AJ178">
        <v>91.86</v>
      </c>
      <c r="AK178" s="3">
        <f t="shared" si="15"/>
        <v>-0.95620689655172475</v>
      </c>
      <c r="AL178" t="s">
        <v>121</v>
      </c>
      <c r="AM178">
        <v>93.24</v>
      </c>
      <c r="AN178">
        <v>93.24</v>
      </c>
      <c r="AO178">
        <v>92.6</v>
      </c>
      <c r="AP178">
        <v>91.94</v>
      </c>
      <c r="AQ178" s="3">
        <f t="shared" si="16"/>
        <v>-0.93993103448275961</v>
      </c>
      <c r="AR178" t="s">
        <v>122</v>
      </c>
      <c r="AS178">
        <v>94.82</v>
      </c>
      <c r="AT178">
        <v>94.82</v>
      </c>
      <c r="AU178">
        <v>93.5</v>
      </c>
      <c r="AV178">
        <v>92.4</v>
      </c>
      <c r="AW178" s="3">
        <f t="shared" si="17"/>
        <v>-0.84634482758620611</v>
      </c>
    </row>
    <row r="179" spans="1:49">
      <c r="A179">
        <v>1</v>
      </c>
      <c r="B179" t="s">
        <v>377</v>
      </c>
      <c r="C179">
        <v>1</v>
      </c>
      <c r="D179" t="s">
        <v>116</v>
      </c>
      <c r="E179" t="s">
        <v>117</v>
      </c>
      <c r="F179" t="str">
        <f t="shared" si="12"/>
        <v>Sweden</v>
      </c>
      <c r="G179">
        <v>1.85</v>
      </c>
      <c r="H179" t="s">
        <v>178</v>
      </c>
      <c r="I179" t="s">
        <v>49</v>
      </c>
      <c r="J179">
        <v>3</v>
      </c>
      <c r="K179">
        <v>5.55</v>
      </c>
      <c r="L179">
        <v>29413</v>
      </c>
      <c r="M179">
        <v>5300</v>
      </c>
      <c r="N179">
        <v>5300</v>
      </c>
      <c r="O179">
        <v>68.650000000000006</v>
      </c>
      <c r="P179">
        <v>63.1</v>
      </c>
      <c r="Q179">
        <v>68.05</v>
      </c>
      <c r="R179" t="s">
        <v>371</v>
      </c>
      <c r="S179" t="s">
        <v>128</v>
      </c>
      <c r="T179">
        <v>1</v>
      </c>
      <c r="U179">
        <v>-0.11</v>
      </c>
      <c r="V179">
        <v>-3180</v>
      </c>
      <c r="W179" t="s">
        <v>303</v>
      </c>
      <c r="X179">
        <v>0</v>
      </c>
      <c r="Y179" s="3">
        <f t="shared" si="13"/>
        <v>0.24325978308910923</v>
      </c>
      <c r="Z179" t="s">
        <v>115</v>
      </c>
      <c r="AA179">
        <v>70.400000000000006</v>
      </c>
      <c r="AB179">
        <v>70.400000000000006</v>
      </c>
      <c r="AC179">
        <v>70</v>
      </c>
      <c r="AD179">
        <v>68.05</v>
      </c>
      <c r="AE179" s="3">
        <f t="shared" si="14"/>
        <v>-0.1081154591507172</v>
      </c>
      <c r="AF179" t="s">
        <v>129</v>
      </c>
      <c r="AG179">
        <v>69.650000000000006</v>
      </c>
      <c r="AH179">
        <v>69.650000000000006</v>
      </c>
      <c r="AI179">
        <v>68.150000000000006</v>
      </c>
      <c r="AJ179">
        <v>69.400000000000006</v>
      </c>
      <c r="AK179" s="3">
        <f t="shared" si="15"/>
        <v>0.13514432393839459</v>
      </c>
      <c r="AL179" t="s">
        <v>120</v>
      </c>
      <c r="AM179">
        <v>70.05</v>
      </c>
      <c r="AN179">
        <v>70.05</v>
      </c>
      <c r="AO179">
        <v>69.400000000000006</v>
      </c>
      <c r="AP179">
        <v>68.55</v>
      </c>
      <c r="AQ179" s="3">
        <f t="shared" si="16"/>
        <v>-1.8019243191787482E-2</v>
      </c>
      <c r="AR179" t="s">
        <v>121</v>
      </c>
      <c r="AS179">
        <v>68.55</v>
      </c>
      <c r="AT179">
        <v>68.55</v>
      </c>
      <c r="AU179">
        <v>68.55</v>
      </c>
      <c r="AV179">
        <v>67.2</v>
      </c>
      <c r="AW179" s="3">
        <f t="shared" si="17"/>
        <v>-0.26127902628089672</v>
      </c>
    </row>
    <row r="180" spans="1:49">
      <c r="A180">
        <v>1</v>
      </c>
      <c r="B180" t="s">
        <v>360</v>
      </c>
      <c r="C180">
        <v>1</v>
      </c>
      <c r="D180" t="s">
        <v>124</v>
      </c>
      <c r="E180" t="s">
        <v>125</v>
      </c>
      <c r="F180" t="str">
        <f t="shared" si="12"/>
        <v>Denmark</v>
      </c>
      <c r="G180">
        <v>55</v>
      </c>
      <c r="H180" t="e">
        <v>#NAME?</v>
      </c>
      <c r="I180" t="s">
        <v>105</v>
      </c>
      <c r="J180">
        <v>6</v>
      </c>
      <c r="K180">
        <v>330</v>
      </c>
      <c r="L180">
        <v>21315</v>
      </c>
      <c r="M180">
        <v>65</v>
      </c>
      <c r="N180">
        <v>65</v>
      </c>
      <c r="O180">
        <v>1165</v>
      </c>
      <c r="P180">
        <v>1495</v>
      </c>
      <c r="Q180">
        <v>1193.5</v>
      </c>
      <c r="R180" t="s">
        <v>168</v>
      </c>
      <c r="S180" t="s">
        <v>128</v>
      </c>
      <c r="T180">
        <v>4</v>
      </c>
      <c r="U180">
        <v>-0.09</v>
      </c>
      <c r="V180">
        <v>-1852.5</v>
      </c>
      <c r="W180" t="s">
        <v>290</v>
      </c>
      <c r="X180">
        <v>0</v>
      </c>
      <c r="Y180" s="3">
        <f t="shared" si="13"/>
        <v>3.9643443584330286E-2</v>
      </c>
      <c r="Z180" t="s">
        <v>215</v>
      </c>
      <c r="AA180">
        <v>1178</v>
      </c>
      <c r="AB180">
        <v>1178</v>
      </c>
      <c r="AC180">
        <v>1152</v>
      </c>
      <c r="AD180">
        <v>1163</v>
      </c>
      <c r="AE180" s="3">
        <f t="shared" si="14"/>
        <v>6.0989913206661974E-3</v>
      </c>
      <c r="AF180" t="s">
        <v>115</v>
      </c>
      <c r="AG180">
        <v>1197.5</v>
      </c>
      <c r="AH180">
        <v>1197.5</v>
      </c>
      <c r="AI180">
        <v>1174</v>
      </c>
      <c r="AJ180">
        <v>1193.5</v>
      </c>
      <c r="AK180" s="3">
        <f t="shared" si="15"/>
        <v>-8.6910626319493312E-2</v>
      </c>
      <c r="AL180" t="s">
        <v>129</v>
      </c>
      <c r="AM180">
        <v>1224.5</v>
      </c>
      <c r="AN180">
        <v>1224.5</v>
      </c>
      <c r="AO180">
        <v>1202</v>
      </c>
      <c r="AP180">
        <v>1224.5</v>
      </c>
      <c r="AQ180" s="3">
        <f t="shared" si="16"/>
        <v>-0.18144499178981938</v>
      </c>
      <c r="AR180" t="s">
        <v>120</v>
      </c>
      <c r="AS180">
        <v>1255.5</v>
      </c>
      <c r="AT180">
        <v>1255.5</v>
      </c>
      <c r="AU180">
        <v>1237</v>
      </c>
      <c r="AV180">
        <v>1242</v>
      </c>
      <c r="AW180" s="3">
        <f t="shared" si="17"/>
        <v>-0.2348111658456486</v>
      </c>
    </row>
    <row r="181" spans="1:49">
      <c r="A181">
        <v>1</v>
      </c>
      <c r="B181" t="s">
        <v>378</v>
      </c>
      <c r="C181">
        <v>1</v>
      </c>
      <c r="D181" t="s">
        <v>61</v>
      </c>
      <c r="E181" t="s">
        <v>62</v>
      </c>
      <c r="F181" t="str">
        <f t="shared" si="12"/>
        <v>Switzerland</v>
      </c>
      <c r="G181">
        <v>20.75</v>
      </c>
      <c r="H181" t="s">
        <v>178</v>
      </c>
      <c r="I181" t="s">
        <v>49</v>
      </c>
      <c r="J181">
        <v>2</v>
      </c>
      <c r="K181">
        <v>41.5</v>
      </c>
      <c r="L181">
        <v>3100</v>
      </c>
      <c r="M181">
        <v>75</v>
      </c>
      <c r="N181">
        <v>75</v>
      </c>
      <c r="O181">
        <v>1035</v>
      </c>
      <c r="P181">
        <v>993.5</v>
      </c>
      <c r="Q181">
        <v>1050</v>
      </c>
      <c r="R181" t="s">
        <v>168</v>
      </c>
      <c r="S181" t="s">
        <v>128</v>
      </c>
      <c r="T181">
        <v>4</v>
      </c>
      <c r="U181">
        <v>0.36</v>
      </c>
      <c r="V181">
        <v>1125</v>
      </c>
      <c r="W181" t="s">
        <v>305</v>
      </c>
      <c r="X181">
        <v>1</v>
      </c>
      <c r="Y181" s="3">
        <f t="shared" si="13"/>
        <v>0.62903225806451613</v>
      </c>
      <c r="Z181" t="s">
        <v>215</v>
      </c>
      <c r="AA181">
        <v>1063</v>
      </c>
      <c r="AB181">
        <v>1063</v>
      </c>
      <c r="AC181">
        <v>1061</v>
      </c>
      <c r="AD181">
        <v>1052.5</v>
      </c>
      <c r="AE181" s="3">
        <f t="shared" si="14"/>
        <v>0.42338709677419356</v>
      </c>
      <c r="AF181" t="s">
        <v>115</v>
      </c>
      <c r="AG181">
        <v>1065</v>
      </c>
      <c r="AH181">
        <v>1065</v>
      </c>
      <c r="AI181">
        <v>1063</v>
      </c>
      <c r="AJ181">
        <v>1050</v>
      </c>
      <c r="AK181" s="3">
        <f t="shared" si="15"/>
        <v>0.36290322580645162</v>
      </c>
      <c r="AL181" t="s">
        <v>129</v>
      </c>
      <c r="AM181">
        <v>1070.5</v>
      </c>
      <c r="AN181">
        <v>1070.5</v>
      </c>
      <c r="AO181">
        <v>1052.5</v>
      </c>
      <c r="AP181">
        <v>1065</v>
      </c>
      <c r="AQ181" s="3">
        <f t="shared" si="16"/>
        <v>0.72580645161290325</v>
      </c>
      <c r="AR181" t="s">
        <v>120</v>
      </c>
      <c r="AS181">
        <v>1087.5</v>
      </c>
      <c r="AT181">
        <v>1087.5</v>
      </c>
      <c r="AU181">
        <v>1071</v>
      </c>
      <c r="AV181">
        <v>1082.5</v>
      </c>
      <c r="AW181" s="3">
        <f t="shared" si="17"/>
        <v>1.1491935483870968</v>
      </c>
    </row>
    <row r="182" spans="1:49">
      <c r="A182">
        <v>1</v>
      </c>
      <c r="B182" t="s">
        <v>379</v>
      </c>
      <c r="C182">
        <v>1</v>
      </c>
      <c r="D182" t="s">
        <v>77</v>
      </c>
      <c r="E182" t="s">
        <v>78</v>
      </c>
      <c r="F182" t="str">
        <f t="shared" si="12"/>
        <v>France</v>
      </c>
      <c r="G182">
        <v>1.3580000000000001</v>
      </c>
      <c r="H182" t="s">
        <v>370</v>
      </c>
      <c r="I182" t="s">
        <v>105</v>
      </c>
      <c r="J182">
        <v>2</v>
      </c>
      <c r="K182">
        <v>2.72</v>
      </c>
      <c r="L182">
        <v>2881</v>
      </c>
      <c r="M182">
        <v>1061</v>
      </c>
      <c r="N182">
        <v>1061</v>
      </c>
      <c r="O182">
        <v>35.35</v>
      </c>
      <c r="P182">
        <v>38.07</v>
      </c>
      <c r="Q182">
        <v>34.18</v>
      </c>
      <c r="R182" t="s">
        <v>345</v>
      </c>
      <c r="S182" t="s">
        <v>128</v>
      </c>
      <c r="T182">
        <v>5</v>
      </c>
      <c r="U182">
        <v>0.43</v>
      </c>
      <c r="V182">
        <v>1246.67</v>
      </c>
      <c r="W182" t="s">
        <v>293</v>
      </c>
      <c r="X182">
        <v>1</v>
      </c>
      <c r="Y182" s="3">
        <f t="shared" si="13"/>
        <v>0.20255119750086931</v>
      </c>
      <c r="Z182" t="s">
        <v>114</v>
      </c>
      <c r="AA182">
        <v>35.15</v>
      </c>
      <c r="AB182">
        <v>35.15</v>
      </c>
      <c r="AC182">
        <v>34.799999999999997</v>
      </c>
      <c r="AD182">
        <v>34.07</v>
      </c>
      <c r="AE182" s="3">
        <f t="shared" si="14"/>
        <v>0.47139187782020175</v>
      </c>
      <c r="AF182" t="s">
        <v>215</v>
      </c>
      <c r="AG182">
        <v>34.814999999999998</v>
      </c>
      <c r="AH182">
        <v>34.814999999999998</v>
      </c>
      <c r="AI182">
        <v>33.729999999999997</v>
      </c>
      <c r="AJ182">
        <v>34.630000000000003</v>
      </c>
      <c r="AK182" s="3">
        <f t="shared" si="15"/>
        <v>0.26515793127386283</v>
      </c>
      <c r="AL182" t="s">
        <v>115</v>
      </c>
      <c r="AM182">
        <v>35.159999999999997</v>
      </c>
      <c r="AN182">
        <v>35.159999999999997</v>
      </c>
      <c r="AO182">
        <v>34.979999999999997</v>
      </c>
      <c r="AP182">
        <v>34.18</v>
      </c>
      <c r="AQ182" s="3">
        <f t="shared" si="16"/>
        <v>0.43088163832002835</v>
      </c>
      <c r="AR182" t="s">
        <v>129</v>
      </c>
      <c r="AS182">
        <v>35.215000000000003</v>
      </c>
      <c r="AT182">
        <v>35.215000000000003</v>
      </c>
      <c r="AU182">
        <v>34.32</v>
      </c>
      <c r="AV182">
        <v>34.814999999999998</v>
      </c>
      <c r="AW182" s="3">
        <f t="shared" si="17"/>
        <v>0.19702707393266364</v>
      </c>
    </row>
    <row r="183" spans="1:49">
      <c r="A183">
        <v>1</v>
      </c>
      <c r="B183" t="s">
        <v>380</v>
      </c>
      <c r="C183">
        <v>1</v>
      </c>
      <c r="D183" t="s">
        <v>61</v>
      </c>
      <c r="E183" t="s">
        <v>62</v>
      </c>
      <c r="F183" t="str">
        <f t="shared" si="12"/>
        <v>Switzerland</v>
      </c>
      <c r="G183">
        <v>2.278</v>
      </c>
      <c r="I183" t="s">
        <v>105</v>
      </c>
      <c r="J183">
        <v>2</v>
      </c>
      <c r="K183">
        <v>4.5599999999999996</v>
      </c>
      <c r="L183">
        <v>3107</v>
      </c>
      <c r="M183">
        <v>682</v>
      </c>
      <c r="N183">
        <v>682</v>
      </c>
      <c r="O183">
        <v>86.04</v>
      </c>
      <c r="P183">
        <v>90.6</v>
      </c>
      <c r="Q183">
        <v>85.6</v>
      </c>
      <c r="R183" t="s">
        <v>119</v>
      </c>
      <c r="S183" t="s">
        <v>119</v>
      </c>
      <c r="T183">
        <v>0</v>
      </c>
      <c r="U183">
        <v>0.1</v>
      </c>
      <c r="V183">
        <v>300.08</v>
      </c>
      <c r="W183" t="s">
        <v>305</v>
      </c>
      <c r="X183">
        <v>1</v>
      </c>
      <c r="Y183" s="3">
        <f t="shared" si="13"/>
        <v>-6.5851303508206643E-2</v>
      </c>
      <c r="Z183" t="s">
        <v>120</v>
      </c>
      <c r="AA183">
        <v>86.74</v>
      </c>
      <c r="AB183">
        <v>86.74</v>
      </c>
      <c r="AC183">
        <v>86.34</v>
      </c>
      <c r="AD183">
        <v>85.44</v>
      </c>
      <c r="AE183" s="3">
        <f t="shared" si="14"/>
        <v>0.13170260701641642</v>
      </c>
      <c r="AF183" t="s">
        <v>121</v>
      </c>
      <c r="AG183">
        <v>85.92</v>
      </c>
      <c r="AH183">
        <v>85.92</v>
      </c>
      <c r="AI183">
        <v>85</v>
      </c>
      <c r="AJ183">
        <v>85.46</v>
      </c>
      <c r="AK183" s="3">
        <f t="shared" si="15"/>
        <v>0.12731252011587013</v>
      </c>
      <c r="AL183" t="s">
        <v>122</v>
      </c>
      <c r="AM183">
        <v>85.66</v>
      </c>
      <c r="AN183">
        <v>85.66</v>
      </c>
      <c r="AO183">
        <v>85.11</v>
      </c>
      <c r="AP183">
        <v>82.86</v>
      </c>
      <c r="AQ183" s="3">
        <f t="shared" si="16"/>
        <v>0.69802381718699869</v>
      </c>
      <c r="AR183" t="s">
        <v>123</v>
      </c>
      <c r="AS183">
        <v>84.22</v>
      </c>
      <c r="AT183">
        <v>84.22</v>
      </c>
      <c r="AU183">
        <v>82.76</v>
      </c>
      <c r="AV183">
        <v>83.72</v>
      </c>
      <c r="AW183" s="3">
        <f t="shared" si="17"/>
        <v>0.5092500804634712</v>
      </c>
    </row>
    <row r="184" spans="1:49">
      <c r="A184">
        <v>1</v>
      </c>
      <c r="B184" t="s">
        <v>381</v>
      </c>
      <c r="C184">
        <v>1</v>
      </c>
      <c r="D184" t="s">
        <v>89</v>
      </c>
      <c r="E184" t="s">
        <v>90</v>
      </c>
      <c r="F184" t="str">
        <f t="shared" si="12"/>
        <v>Italy</v>
      </c>
      <c r="G184">
        <v>3.1800000000000002E-2</v>
      </c>
      <c r="H184" t="s">
        <v>48</v>
      </c>
      <c r="I184" t="s">
        <v>49</v>
      </c>
      <c r="J184">
        <v>1.25</v>
      </c>
      <c r="K184">
        <v>0.04</v>
      </c>
      <c r="L184">
        <v>2887</v>
      </c>
      <c r="M184">
        <v>72625</v>
      </c>
      <c r="N184">
        <v>72625</v>
      </c>
      <c r="O184">
        <v>1.39</v>
      </c>
      <c r="P184">
        <v>1.35</v>
      </c>
      <c r="Q184">
        <v>1.38</v>
      </c>
      <c r="R184" t="s">
        <v>143</v>
      </c>
      <c r="S184" t="s">
        <v>143</v>
      </c>
      <c r="T184">
        <v>0</v>
      </c>
      <c r="U184">
        <v>-0.21</v>
      </c>
      <c r="V184">
        <v>-617.30999999999995</v>
      </c>
      <c r="W184" t="s">
        <v>293</v>
      </c>
      <c r="X184">
        <v>0</v>
      </c>
      <c r="Y184" s="3">
        <f t="shared" si="13"/>
        <v>-0.32702632490474287</v>
      </c>
      <c r="Z184" t="s">
        <v>121</v>
      </c>
      <c r="AA184">
        <v>1.379</v>
      </c>
      <c r="AB184">
        <v>1.379</v>
      </c>
      <c r="AC184">
        <v>1.377</v>
      </c>
      <c r="AD184">
        <v>1.3465</v>
      </c>
      <c r="AE184" s="3">
        <f t="shared" si="14"/>
        <v>-1.094280394873568</v>
      </c>
      <c r="AF184" t="s">
        <v>122</v>
      </c>
      <c r="AG184">
        <v>1.363</v>
      </c>
      <c r="AH184">
        <v>1.363</v>
      </c>
      <c r="AI184">
        <v>1.3594999999999999</v>
      </c>
      <c r="AJ184">
        <v>1.3425</v>
      </c>
      <c r="AK184" s="3">
        <f t="shared" si="15"/>
        <v>-1.1949038794596436</v>
      </c>
      <c r="AL184" t="s">
        <v>123</v>
      </c>
      <c r="AM184">
        <v>1.3634999999999999</v>
      </c>
      <c r="AN184">
        <v>1.3634999999999999</v>
      </c>
      <c r="AO184">
        <v>1.34</v>
      </c>
      <c r="AP184">
        <v>1.3625</v>
      </c>
      <c r="AQ184" s="3">
        <f t="shared" si="16"/>
        <v>-0.69178645652926563</v>
      </c>
      <c r="AR184" t="s">
        <v>148</v>
      </c>
      <c r="AS184">
        <v>1.379</v>
      </c>
      <c r="AT184">
        <v>1.379</v>
      </c>
      <c r="AU184">
        <v>1.367</v>
      </c>
      <c r="AV184">
        <v>1.3554999999999999</v>
      </c>
      <c r="AW184" s="3">
        <f t="shared" si="17"/>
        <v>-0.86787755455490068</v>
      </c>
    </row>
    <row r="185" spans="1:49">
      <c r="A185">
        <v>1</v>
      </c>
      <c r="B185" t="s">
        <v>382</v>
      </c>
      <c r="C185">
        <v>1</v>
      </c>
      <c r="D185" t="s">
        <v>70</v>
      </c>
      <c r="E185" t="s">
        <v>71</v>
      </c>
      <c r="F185" t="str">
        <f t="shared" si="12"/>
        <v>Germany</v>
      </c>
      <c r="G185">
        <v>0.92800000000000005</v>
      </c>
      <c r="H185" t="s">
        <v>383</v>
      </c>
      <c r="I185" t="s">
        <v>49</v>
      </c>
      <c r="J185">
        <v>1</v>
      </c>
      <c r="K185">
        <v>0.93</v>
      </c>
      <c r="L185">
        <v>2882</v>
      </c>
      <c r="M185">
        <v>3106</v>
      </c>
      <c r="N185">
        <v>3106</v>
      </c>
      <c r="O185">
        <v>27.5</v>
      </c>
      <c r="P185">
        <v>26.57</v>
      </c>
      <c r="Q185">
        <v>27.77</v>
      </c>
      <c r="R185" t="s">
        <v>119</v>
      </c>
      <c r="S185" t="s">
        <v>143</v>
      </c>
      <c r="T185">
        <v>1</v>
      </c>
      <c r="U185">
        <v>0.28999999999999998</v>
      </c>
      <c r="V185">
        <v>838.62</v>
      </c>
      <c r="W185" t="s">
        <v>293</v>
      </c>
      <c r="X185">
        <v>1</v>
      </c>
      <c r="Y185" s="3">
        <f t="shared" si="13"/>
        <v>1.0777238029146425</v>
      </c>
      <c r="Z185" t="s">
        <v>120</v>
      </c>
      <c r="AA185">
        <v>28.8</v>
      </c>
      <c r="AB185">
        <v>28.8</v>
      </c>
      <c r="AC185">
        <v>28.5</v>
      </c>
      <c r="AD185">
        <v>27.77</v>
      </c>
      <c r="AE185" s="3">
        <f t="shared" si="14"/>
        <v>0.29098542678695305</v>
      </c>
      <c r="AF185" t="s">
        <v>121</v>
      </c>
      <c r="AG185">
        <v>27.85</v>
      </c>
      <c r="AH185">
        <v>27.85</v>
      </c>
      <c r="AI185">
        <v>27.7</v>
      </c>
      <c r="AJ185">
        <v>27.75</v>
      </c>
      <c r="AK185" s="3">
        <f t="shared" si="15"/>
        <v>0.26943095072866063</v>
      </c>
      <c r="AL185" t="s">
        <v>122</v>
      </c>
      <c r="AM185">
        <v>28.16</v>
      </c>
      <c r="AN185">
        <v>28.16</v>
      </c>
      <c r="AO185">
        <v>28</v>
      </c>
      <c r="AP185">
        <v>27.26</v>
      </c>
      <c r="AQ185" s="3">
        <f t="shared" si="16"/>
        <v>-0.25865371269951254</v>
      </c>
      <c r="AR185" t="s">
        <v>123</v>
      </c>
      <c r="AS185">
        <v>29.08</v>
      </c>
      <c r="AT185">
        <v>29.08</v>
      </c>
      <c r="AU185">
        <v>27.2</v>
      </c>
      <c r="AV185">
        <v>28.64</v>
      </c>
      <c r="AW185" s="3">
        <f t="shared" si="17"/>
        <v>1.2286051353226932</v>
      </c>
    </row>
    <row r="186" spans="1:49">
      <c r="A186">
        <v>1</v>
      </c>
      <c r="B186" t="s">
        <v>348</v>
      </c>
      <c r="C186">
        <v>1</v>
      </c>
      <c r="D186" t="s">
        <v>70</v>
      </c>
      <c r="E186" t="s">
        <v>71</v>
      </c>
      <c r="F186" t="str">
        <f t="shared" si="12"/>
        <v>Germany</v>
      </c>
      <c r="G186">
        <v>0.91900000000000004</v>
      </c>
      <c r="H186" t="s">
        <v>82</v>
      </c>
      <c r="I186" t="s">
        <v>49</v>
      </c>
      <c r="J186">
        <v>6</v>
      </c>
      <c r="K186">
        <v>5.51</v>
      </c>
      <c r="L186">
        <v>2865</v>
      </c>
      <c r="M186">
        <v>520</v>
      </c>
      <c r="N186">
        <v>400</v>
      </c>
      <c r="O186">
        <v>42.05</v>
      </c>
      <c r="P186">
        <v>36.54</v>
      </c>
      <c r="Q186">
        <v>43.15</v>
      </c>
      <c r="R186" t="s">
        <v>326</v>
      </c>
      <c r="S186" t="s">
        <v>143</v>
      </c>
      <c r="T186">
        <v>8</v>
      </c>
      <c r="U186">
        <v>0.15</v>
      </c>
      <c r="V186">
        <v>440</v>
      </c>
      <c r="W186" t="s">
        <v>293</v>
      </c>
      <c r="X186">
        <v>1</v>
      </c>
      <c r="Y186" s="3">
        <f t="shared" si="13"/>
        <v>5.7242582897033677E-2</v>
      </c>
      <c r="Z186" t="s">
        <v>113</v>
      </c>
      <c r="AA186">
        <v>43.64</v>
      </c>
      <c r="AB186">
        <v>43.64</v>
      </c>
      <c r="AC186">
        <v>42.46</v>
      </c>
      <c r="AD186">
        <v>43.6</v>
      </c>
      <c r="AE186" s="3">
        <f t="shared" si="14"/>
        <v>0.21640488656195522</v>
      </c>
      <c r="AF186" t="s">
        <v>114</v>
      </c>
      <c r="AG186">
        <v>43.52</v>
      </c>
      <c r="AH186">
        <v>43.52</v>
      </c>
      <c r="AI186">
        <v>43.48</v>
      </c>
      <c r="AJ186">
        <v>42.7</v>
      </c>
      <c r="AK186" s="3">
        <f t="shared" si="15"/>
        <v>9.0750436300175319E-2</v>
      </c>
      <c r="AL186" t="s">
        <v>215</v>
      </c>
      <c r="AM186">
        <v>43.67</v>
      </c>
      <c r="AN186">
        <v>43.67</v>
      </c>
      <c r="AO186">
        <v>42.44</v>
      </c>
      <c r="AP186">
        <v>43.31</v>
      </c>
      <c r="AQ186" s="3">
        <f t="shared" si="16"/>
        <v>0.17591623036649287</v>
      </c>
      <c r="AR186" t="s">
        <v>115</v>
      </c>
      <c r="AS186">
        <v>43.57</v>
      </c>
      <c r="AT186">
        <v>43.57</v>
      </c>
      <c r="AU186">
        <v>43.49</v>
      </c>
      <c r="AV186">
        <v>42.91</v>
      </c>
      <c r="AW186" s="3">
        <f t="shared" si="17"/>
        <v>0.12006980802792314</v>
      </c>
    </row>
    <row r="187" spans="1:49">
      <c r="A187">
        <v>1</v>
      </c>
      <c r="B187" t="s">
        <v>384</v>
      </c>
      <c r="C187">
        <v>1</v>
      </c>
      <c r="D187" t="s">
        <v>61</v>
      </c>
      <c r="E187" t="s">
        <v>62</v>
      </c>
      <c r="F187" t="str">
        <f t="shared" si="12"/>
        <v>Switzerland</v>
      </c>
      <c r="G187">
        <v>30.2</v>
      </c>
      <c r="H187" t="s">
        <v>178</v>
      </c>
      <c r="I187" t="s">
        <v>49</v>
      </c>
      <c r="J187">
        <v>3</v>
      </c>
      <c r="K187">
        <v>90.6</v>
      </c>
      <c r="L187">
        <v>3121</v>
      </c>
      <c r="M187">
        <v>34</v>
      </c>
      <c r="N187">
        <v>34</v>
      </c>
      <c r="O187">
        <v>1554</v>
      </c>
      <c r="P187">
        <v>1463.4</v>
      </c>
      <c r="Q187">
        <v>1576</v>
      </c>
      <c r="R187" t="s">
        <v>371</v>
      </c>
      <c r="S187" t="s">
        <v>143</v>
      </c>
      <c r="T187">
        <v>3</v>
      </c>
      <c r="U187">
        <v>0.24</v>
      </c>
      <c r="V187">
        <v>748</v>
      </c>
      <c r="W187" t="s">
        <v>305</v>
      </c>
      <c r="X187">
        <v>1</v>
      </c>
      <c r="Y187" s="3">
        <f t="shared" si="13"/>
        <v>0.58827298942646589</v>
      </c>
      <c r="Z187" t="s">
        <v>115</v>
      </c>
      <c r="AA187">
        <v>1608</v>
      </c>
      <c r="AB187">
        <v>1608</v>
      </c>
      <c r="AC187">
        <v>1608</v>
      </c>
      <c r="AD187">
        <v>1572</v>
      </c>
      <c r="AE187" s="3">
        <f t="shared" si="14"/>
        <v>0.19609099647548864</v>
      </c>
      <c r="AF187" t="s">
        <v>129</v>
      </c>
      <c r="AG187">
        <v>1588</v>
      </c>
      <c r="AH187">
        <v>1588</v>
      </c>
      <c r="AI187">
        <v>1578</v>
      </c>
      <c r="AJ187">
        <v>1576</v>
      </c>
      <c r="AK187" s="3">
        <f t="shared" si="15"/>
        <v>0.23966677347004164</v>
      </c>
      <c r="AL187" t="s">
        <v>120</v>
      </c>
      <c r="AM187">
        <v>1612</v>
      </c>
      <c r="AN187">
        <v>1612</v>
      </c>
      <c r="AO187">
        <v>1584</v>
      </c>
      <c r="AP187">
        <v>1592</v>
      </c>
      <c r="AQ187" s="3">
        <f t="shared" si="16"/>
        <v>0.41396988144825375</v>
      </c>
      <c r="AR187" t="s">
        <v>121</v>
      </c>
      <c r="AS187">
        <v>1598</v>
      </c>
      <c r="AT187">
        <v>1598</v>
      </c>
      <c r="AU187">
        <v>1594</v>
      </c>
      <c r="AV187">
        <v>1580</v>
      </c>
      <c r="AW187" s="3">
        <f t="shared" si="17"/>
        <v>0.28324255046459468</v>
      </c>
    </row>
    <row r="188" spans="1:49">
      <c r="A188">
        <v>1</v>
      </c>
      <c r="B188" t="s">
        <v>385</v>
      </c>
      <c r="C188">
        <v>1</v>
      </c>
      <c r="D188" t="s">
        <v>138</v>
      </c>
      <c r="E188" t="s">
        <v>139</v>
      </c>
      <c r="F188" t="str">
        <f t="shared" si="12"/>
        <v>Belgium</v>
      </c>
      <c r="G188">
        <v>0.255</v>
      </c>
      <c r="H188" t="s">
        <v>60</v>
      </c>
      <c r="I188" t="s">
        <v>105</v>
      </c>
      <c r="J188">
        <v>3</v>
      </c>
      <c r="K188">
        <v>0.77</v>
      </c>
      <c r="L188">
        <v>2887</v>
      </c>
      <c r="M188">
        <v>3774</v>
      </c>
      <c r="N188">
        <v>3774</v>
      </c>
      <c r="O188">
        <v>10.32</v>
      </c>
      <c r="P188">
        <v>11.09</v>
      </c>
      <c r="Q188">
        <v>9.66</v>
      </c>
      <c r="R188" t="s">
        <v>143</v>
      </c>
      <c r="S188" t="s">
        <v>143</v>
      </c>
      <c r="T188">
        <v>0</v>
      </c>
      <c r="U188">
        <v>0.86</v>
      </c>
      <c r="V188">
        <v>2490.84</v>
      </c>
      <c r="W188" t="s">
        <v>293</v>
      </c>
      <c r="X188">
        <v>1</v>
      </c>
      <c r="Y188" s="3">
        <f t="shared" si="13"/>
        <v>1.0588638725320407</v>
      </c>
      <c r="Z188" t="s">
        <v>121</v>
      </c>
      <c r="AA188">
        <v>9.5549999999999997</v>
      </c>
      <c r="AB188">
        <v>9.5549999999999997</v>
      </c>
      <c r="AC188">
        <v>9.51</v>
      </c>
      <c r="AD188">
        <v>9.27</v>
      </c>
      <c r="AE188" s="3">
        <f t="shared" si="14"/>
        <v>1.3726013162452382</v>
      </c>
      <c r="AF188" t="s">
        <v>122</v>
      </c>
      <c r="AG188">
        <v>9.3699999999999992</v>
      </c>
      <c r="AH188">
        <v>9.3699999999999992</v>
      </c>
      <c r="AI188">
        <v>9.3149999999999995</v>
      </c>
      <c r="AJ188">
        <v>9.2449999999999992</v>
      </c>
      <c r="AK188" s="3">
        <f t="shared" si="15"/>
        <v>1.4052822999653634</v>
      </c>
      <c r="AL188" t="s">
        <v>123</v>
      </c>
      <c r="AM188">
        <v>9.5</v>
      </c>
      <c r="AN188">
        <v>9.5</v>
      </c>
      <c r="AO188">
        <v>9.3049999999999997</v>
      </c>
      <c r="AP188">
        <v>9.27</v>
      </c>
      <c r="AQ188" s="3">
        <f t="shared" si="16"/>
        <v>1.3726013162452382</v>
      </c>
      <c r="AR188" t="s">
        <v>148</v>
      </c>
      <c r="AS188">
        <v>9.8049999999999997</v>
      </c>
      <c r="AT188">
        <v>9.8049999999999997</v>
      </c>
      <c r="AU188">
        <v>9.3000000000000007</v>
      </c>
      <c r="AV188">
        <v>9.36</v>
      </c>
      <c r="AW188" s="3">
        <f t="shared" si="17"/>
        <v>1.2549497748527894</v>
      </c>
    </row>
    <row r="189" spans="1:49">
      <c r="A189">
        <v>1</v>
      </c>
      <c r="B189" t="s">
        <v>386</v>
      </c>
      <c r="C189">
        <v>1</v>
      </c>
      <c r="D189" t="s">
        <v>134</v>
      </c>
      <c r="E189" t="s">
        <v>135</v>
      </c>
      <c r="F189" t="str">
        <f t="shared" si="12"/>
        <v>London</v>
      </c>
      <c r="G189">
        <v>187.6</v>
      </c>
      <c r="H189" t="s">
        <v>387</v>
      </c>
      <c r="I189" t="s">
        <v>49</v>
      </c>
      <c r="J189">
        <v>3</v>
      </c>
      <c r="K189">
        <v>562.79999999999995</v>
      </c>
      <c r="L189">
        <v>257683</v>
      </c>
      <c r="M189">
        <v>458</v>
      </c>
      <c r="N189">
        <v>458</v>
      </c>
      <c r="O189">
        <v>6024</v>
      </c>
      <c r="P189">
        <v>5461.2</v>
      </c>
      <c r="Q189">
        <v>5924</v>
      </c>
      <c r="R189" t="s">
        <v>128</v>
      </c>
      <c r="S189" t="s">
        <v>143</v>
      </c>
      <c r="T189">
        <v>2</v>
      </c>
      <c r="U189">
        <v>-0.18</v>
      </c>
      <c r="V189">
        <v>-45800</v>
      </c>
      <c r="W189" t="s">
        <v>300</v>
      </c>
      <c r="X189">
        <v>0</v>
      </c>
      <c r="Y189" s="3">
        <f t="shared" si="13"/>
        <v>-0.11375216836190202</v>
      </c>
      <c r="Z189" t="s">
        <v>129</v>
      </c>
      <c r="AA189">
        <v>6047</v>
      </c>
      <c r="AB189">
        <v>6047</v>
      </c>
      <c r="AC189">
        <v>5960</v>
      </c>
      <c r="AD189">
        <v>6034</v>
      </c>
      <c r="AE189" s="3">
        <f t="shared" si="14"/>
        <v>1.7773776306547192E-2</v>
      </c>
      <c r="AF189" t="s">
        <v>120</v>
      </c>
      <c r="AG189">
        <v>6075</v>
      </c>
      <c r="AH189">
        <v>6075</v>
      </c>
      <c r="AI189">
        <v>6070</v>
      </c>
      <c r="AJ189">
        <v>5924</v>
      </c>
      <c r="AK189" s="3">
        <f t="shared" si="15"/>
        <v>-0.17773776306547193</v>
      </c>
      <c r="AL189" t="s">
        <v>121</v>
      </c>
      <c r="AM189">
        <v>5907</v>
      </c>
      <c r="AN189">
        <v>5907</v>
      </c>
      <c r="AO189">
        <v>5901</v>
      </c>
      <c r="AP189">
        <v>5876</v>
      </c>
      <c r="AQ189" s="3">
        <f t="shared" si="16"/>
        <v>-0.26305188933689844</v>
      </c>
      <c r="AR189" t="s">
        <v>122</v>
      </c>
      <c r="AS189">
        <v>5982</v>
      </c>
      <c r="AT189">
        <v>5982</v>
      </c>
      <c r="AU189">
        <v>5917</v>
      </c>
      <c r="AV189">
        <v>5877</v>
      </c>
      <c r="AW189" s="3">
        <f t="shared" si="17"/>
        <v>-0.26127451170624372</v>
      </c>
    </row>
    <row r="190" spans="1:49">
      <c r="A190">
        <v>1</v>
      </c>
      <c r="B190" t="s">
        <v>388</v>
      </c>
      <c r="C190">
        <v>1</v>
      </c>
      <c r="D190" t="s">
        <v>70</v>
      </c>
      <c r="E190" t="s">
        <v>71</v>
      </c>
      <c r="F190" t="str">
        <f t="shared" si="12"/>
        <v>Germany</v>
      </c>
      <c r="G190">
        <v>0.91700000000000004</v>
      </c>
      <c r="H190" t="s">
        <v>389</v>
      </c>
      <c r="I190" t="s">
        <v>105</v>
      </c>
      <c r="J190">
        <v>2</v>
      </c>
      <c r="K190">
        <v>1.83</v>
      </c>
      <c r="L190">
        <v>2898</v>
      </c>
      <c r="M190">
        <v>1580</v>
      </c>
      <c r="N190">
        <v>1580</v>
      </c>
      <c r="O190">
        <v>21.06</v>
      </c>
      <c r="P190">
        <v>22.89</v>
      </c>
      <c r="Q190">
        <v>23.1</v>
      </c>
      <c r="R190" t="s">
        <v>371</v>
      </c>
      <c r="S190" t="s">
        <v>143</v>
      </c>
      <c r="T190">
        <v>3</v>
      </c>
      <c r="U190">
        <v>-1.1100000000000001</v>
      </c>
      <c r="V190">
        <v>-3223.2</v>
      </c>
      <c r="W190" t="s">
        <v>293</v>
      </c>
      <c r="X190">
        <v>0</v>
      </c>
      <c r="Y190" s="3">
        <f t="shared" si="13"/>
        <v>-0.25079365079365123</v>
      </c>
      <c r="Z190" t="s">
        <v>115</v>
      </c>
      <c r="AA190">
        <v>22</v>
      </c>
      <c r="AB190">
        <v>22</v>
      </c>
      <c r="AC190">
        <v>21.52</v>
      </c>
      <c r="AD190">
        <v>21.37</v>
      </c>
      <c r="AE190" s="3">
        <f t="shared" si="14"/>
        <v>-0.1690131124913746</v>
      </c>
      <c r="AF190" t="s">
        <v>129</v>
      </c>
      <c r="AG190">
        <v>21.93</v>
      </c>
      <c r="AH190">
        <v>21.93</v>
      </c>
      <c r="AI190">
        <v>21.32</v>
      </c>
      <c r="AJ190">
        <v>21.29</v>
      </c>
      <c r="AK190" s="3">
        <f t="shared" si="15"/>
        <v>-0.12539682539682562</v>
      </c>
      <c r="AL190" t="s">
        <v>120</v>
      </c>
      <c r="AM190">
        <v>22.53</v>
      </c>
      <c r="AN190">
        <v>22.53</v>
      </c>
      <c r="AO190">
        <v>21.41</v>
      </c>
      <c r="AP190">
        <v>22.08</v>
      </c>
      <c r="AQ190" s="3">
        <f t="shared" si="16"/>
        <v>-0.55610766045548632</v>
      </c>
      <c r="AR190" t="s">
        <v>121</v>
      </c>
      <c r="AS190">
        <v>23.23</v>
      </c>
      <c r="AT190">
        <v>23.23</v>
      </c>
      <c r="AU190">
        <v>22.45</v>
      </c>
      <c r="AV190">
        <v>21.87</v>
      </c>
      <c r="AW190" s="3">
        <f t="shared" si="17"/>
        <v>-0.44161490683229937</v>
      </c>
    </row>
    <row r="191" spans="1:49">
      <c r="A191">
        <v>1</v>
      </c>
      <c r="B191" t="s">
        <v>342</v>
      </c>
      <c r="C191">
        <v>1</v>
      </c>
      <c r="D191" t="s">
        <v>70</v>
      </c>
      <c r="E191" t="s">
        <v>71</v>
      </c>
      <c r="F191" t="str">
        <f t="shared" si="12"/>
        <v>Germany</v>
      </c>
      <c r="G191">
        <v>1.59</v>
      </c>
      <c r="H191" t="s">
        <v>178</v>
      </c>
      <c r="I191" t="s">
        <v>49</v>
      </c>
      <c r="J191">
        <v>2</v>
      </c>
      <c r="K191">
        <v>3.18</v>
      </c>
      <c r="L191">
        <v>2882</v>
      </c>
      <c r="M191">
        <v>906</v>
      </c>
      <c r="N191">
        <v>906</v>
      </c>
      <c r="O191">
        <v>67.3</v>
      </c>
      <c r="P191">
        <v>64.12</v>
      </c>
      <c r="Q191">
        <v>66.28</v>
      </c>
      <c r="R191" t="s">
        <v>119</v>
      </c>
      <c r="S191" t="s">
        <v>390</v>
      </c>
      <c r="T191">
        <v>2</v>
      </c>
      <c r="U191">
        <v>-0.32</v>
      </c>
      <c r="V191">
        <v>-924.12</v>
      </c>
      <c r="W191" t="s">
        <v>293</v>
      </c>
      <c r="X191">
        <v>0</v>
      </c>
      <c r="Y191" s="3">
        <f t="shared" si="13"/>
        <v>0.14146426092991066</v>
      </c>
      <c r="Z191" t="s">
        <v>120</v>
      </c>
      <c r="AA191">
        <v>68.08</v>
      </c>
      <c r="AB191">
        <v>68.08</v>
      </c>
      <c r="AC191">
        <v>67.75</v>
      </c>
      <c r="AD191">
        <v>67.33</v>
      </c>
      <c r="AE191" s="3">
        <f t="shared" si="14"/>
        <v>9.4309507286610104E-3</v>
      </c>
      <c r="AF191" t="s">
        <v>121</v>
      </c>
      <c r="AG191">
        <v>66.72</v>
      </c>
      <c r="AH191">
        <v>66.72</v>
      </c>
      <c r="AI191">
        <v>66.7</v>
      </c>
      <c r="AJ191">
        <v>66.28</v>
      </c>
      <c r="AK191" s="3">
        <f t="shared" si="15"/>
        <v>-0.32065232477446093</v>
      </c>
      <c r="AL191" t="s">
        <v>122</v>
      </c>
      <c r="AM191">
        <v>67.040000000000006</v>
      </c>
      <c r="AN191">
        <v>67.040000000000006</v>
      </c>
      <c r="AO191">
        <v>66.67</v>
      </c>
      <c r="AP191">
        <v>64.53</v>
      </c>
      <c r="AQ191" s="3">
        <f t="shared" si="16"/>
        <v>-0.87079111727966563</v>
      </c>
      <c r="AR191" t="s">
        <v>123</v>
      </c>
      <c r="AS191">
        <v>65.89</v>
      </c>
      <c r="AT191">
        <v>65.89</v>
      </c>
      <c r="AU191">
        <v>64.650000000000006</v>
      </c>
      <c r="AV191">
        <v>65.239999999999995</v>
      </c>
      <c r="AW191" s="3">
        <f t="shared" si="17"/>
        <v>-0.64759195003469883</v>
      </c>
    </row>
    <row r="192" spans="1:49">
      <c r="A192">
        <v>1</v>
      </c>
      <c r="B192" t="s">
        <v>391</v>
      </c>
      <c r="C192">
        <v>1</v>
      </c>
      <c r="D192" t="s">
        <v>70</v>
      </c>
      <c r="E192" t="s">
        <v>71</v>
      </c>
      <c r="F192" t="str">
        <f t="shared" si="12"/>
        <v>Germany</v>
      </c>
      <c r="G192">
        <v>1.458</v>
      </c>
      <c r="H192" t="s">
        <v>178</v>
      </c>
      <c r="I192" t="s">
        <v>49</v>
      </c>
      <c r="J192">
        <v>2</v>
      </c>
      <c r="K192">
        <v>2.92</v>
      </c>
      <c r="L192">
        <v>2448</v>
      </c>
      <c r="M192">
        <v>839</v>
      </c>
      <c r="N192">
        <v>839</v>
      </c>
      <c r="O192">
        <v>46.5</v>
      </c>
      <c r="P192">
        <v>43.58</v>
      </c>
      <c r="Q192">
        <v>53.34</v>
      </c>
      <c r="R192" t="s">
        <v>92</v>
      </c>
      <c r="S192" t="s">
        <v>390</v>
      </c>
      <c r="T192">
        <v>17</v>
      </c>
      <c r="U192">
        <v>2.34</v>
      </c>
      <c r="V192">
        <v>5738.76</v>
      </c>
      <c r="W192" t="s">
        <v>293</v>
      </c>
      <c r="X192">
        <v>1</v>
      </c>
      <c r="Y192" s="3">
        <f t="shared" si="13"/>
        <v>9.5964052287582091E-2</v>
      </c>
      <c r="Z192" t="s">
        <v>75</v>
      </c>
      <c r="AA192">
        <v>46.98</v>
      </c>
      <c r="AB192">
        <v>46.98</v>
      </c>
      <c r="AC192">
        <v>46.78</v>
      </c>
      <c r="AD192">
        <v>46.08</v>
      </c>
      <c r="AE192" s="3">
        <f t="shared" si="14"/>
        <v>-0.14394607843137314</v>
      </c>
      <c r="AF192" t="s">
        <v>76</v>
      </c>
      <c r="AG192">
        <v>46.1</v>
      </c>
      <c r="AH192">
        <v>46.1</v>
      </c>
      <c r="AI192">
        <v>46</v>
      </c>
      <c r="AJ192">
        <v>45.7</v>
      </c>
      <c r="AK192" s="3">
        <f t="shared" si="15"/>
        <v>-0.27418300653594674</v>
      </c>
      <c r="AL192" t="s">
        <v>53</v>
      </c>
      <c r="AM192">
        <v>47.7</v>
      </c>
      <c r="AN192">
        <v>47.7</v>
      </c>
      <c r="AO192">
        <v>47.7</v>
      </c>
      <c r="AP192">
        <v>46.38</v>
      </c>
      <c r="AQ192" s="3">
        <f t="shared" si="16"/>
        <v>-4.1127450980391278E-2</v>
      </c>
      <c r="AR192" t="s">
        <v>54</v>
      </c>
      <c r="AS192">
        <v>46.6</v>
      </c>
      <c r="AT192">
        <v>46.6</v>
      </c>
      <c r="AU192">
        <v>46.27</v>
      </c>
      <c r="AV192">
        <v>46.16</v>
      </c>
      <c r="AW192" s="3">
        <f t="shared" si="17"/>
        <v>-0.11652777777777894</v>
      </c>
    </row>
    <row r="193" spans="1:49">
      <c r="A193">
        <v>1</v>
      </c>
      <c r="B193" t="s">
        <v>392</v>
      </c>
      <c r="C193">
        <v>1</v>
      </c>
      <c r="D193" t="s">
        <v>70</v>
      </c>
      <c r="E193" t="s">
        <v>71</v>
      </c>
      <c r="F193" t="str">
        <f t="shared" si="12"/>
        <v>Germany</v>
      </c>
      <c r="G193">
        <v>0.44340000000000002</v>
      </c>
      <c r="H193" t="s">
        <v>285</v>
      </c>
      <c r="I193" t="s">
        <v>49</v>
      </c>
      <c r="J193">
        <v>2</v>
      </c>
      <c r="K193">
        <v>0.89</v>
      </c>
      <c r="L193">
        <v>2882</v>
      </c>
      <c r="M193">
        <v>3250</v>
      </c>
      <c r="N193">
        <v>3250</v>
      </c>
      <c r="O193">
        <v>12.5</v>
      </c>
      <c r="P193">
        <v>11.61</v>
      </c>
      <c r="Q193">
        <v>12.88</v>
      </c>
      <c r="R193" t="s">
        <v>119</v>
      </c>
      <c r="S193" t="s">
        <v>390</v>
      </c>
      <c r="T193">
        <v>2</v>
      </c>
      <c r="U193">
        <v>0.43</v>
      </c>
      <c r="V193">
        <v>1241.5</v>
      </c>
      <c r="W193" t="s">
        <v>293</v>
      </c>
      <c r="X193">
        <v>1</v>
      </c>
      <c r="Y193" s="3">
        <f t="shared" si="13"/>
        <v>0.2255378209576675</v>
      </c>
      <c r="Z193" t="s">
        <v>120</v>
      </c>
      <c r="AA193">
        <v>12.786</v>
      </c>
      <c r="AB193">
        <v>12.786</v>
      </c>
      <c r="AC193">
        <v>12.7</v>
      </c>
      <c r="AD193">
        <v>12.536</v>
      </c>
      <c r="AE193" s="3">
        <f t="shared" si="14"/>
        <v>4.0596807772379825E-2</v>
      </c>
      <c r="AF193" t="s">
        <v>121</v>
      </c>
      <c r="AG193">
        <v>12.926</v>
      </c>
      <c r="AH193">
        <v>12.926</v>
      </c>
      <c r="AI193">
        <v>12.55</v>
      </c>
      <c r="AJ193">
        <v>12.882</v>
      </c>
      <c r="AK193" s="3">
        <f t="shared" si="15"/>
        <v>0.43077723802914603</v>
      </c>
      <c r="AL193" t="s">
        <v>122</v>
      </c>
      <c r="AM193">
        <v>12.914</v>
      </c>
      <c r="AN193">
        <v>12.914</v>
      </c>
      <c r="AO193">
        <v>12.907999999999999</v>
      </c>
      <c r="AP193">
        <v>12.2</v>
      </c>
      <c r="AQ193" s="3">
        <f t="shared" si="16"/>
        <v>-0.33830673143650319</v>
      </c>
      <c r="AR193" t="s">
        <v>123</v>
      </c>
      <c r="AS193">
        <v>12.39</v>
      </c>
      <c r="AT193">
        <v>12.39</v>
      </c>
      <c r="AU193">
        <v>12.2</v>
      </c>
      <c r="AV193">
        <v>11.724</v>
      </c>
      <c r="AW193" s="3">
        <f t="shared" si="17"/>
        <v>-0.87508674531575281</v>
      </c>
    </row>
    <row r="194" spans="1:49">
      <c r="A194">
        <v>1</v>
      </c>
      <c r="B194" t="s">
        <v>375</v>
      </c>
      <c r="C194">
        <v>1</v>
      </c>
      <c r="D194" t="s">
        <v>61</v>
      </c>
      <c r="E194" t="s">
        <v>62</v>
      </c>
      <c r="F194" t="str">
        <f t="shared" si="12"/>
        <v>Switzerland</v>
      </c>
      <c r="G194">
        <v>4.1580000000000004</v>
      </c>
      <c r="H194" t="s">
        <v>178</v>
      </c>
      <c r="I194" t="s">
        <v>49</v>
      </c>
      <c r="J194">
        <v>2</v>
      </c>
      <c r="K194">
        <v>8.32</v>
      </c>
      <c r="L194">
        <v>3107</v>
      </c>
      <c r="M194">
        <v>374</v>
      </c>
      <c r="N194">
        <v>374</v>
      </c>
      <c r="O194">
        <v>92.47</v>
      </c>
      <c r="P194">
        <v>84.15</v>
      </c>
      <c r="Q194">
        <v>91.94</v>
      </c>
      <c r="R194" t="s">
        <v>119</v>
      </c>
      <c r="S194" t="s">
        <v>390</v>
      </c>
      <c r="T194">
        <v>2</v>
      </c>
      <c r="U194">
        <v>-0.06</v>
      </c>
      <c r="V194">
        <v>-197.51</v>
      </c>
      <c r="W194" t="s">
        <v>305</v>
      </c>
      <c r="X194">
        <v>0</v>
      </c>
      <c r="Y194" s="3">
        <f t="shared" si="13"/>
        <v>-0.29732217573221742</v>
      </c>
      <c r="Z194" t="s">
        <v>120</v>
      </c>
      <c r="AA194">
        <v>92.5</v>
      </c>
      <c r="AB194">
        <v>92.5</v>
      </c>
      <c r="AC194">
        <v>90</v>
      </c>
      <c r="AD194">
        <v>91.86</v>
      </c>
      <c r="AE194" s="3">
        <f t="shared" si="14"/>
        <v>-7.3427743804312773E-2</v>
      </c>
      <c r="AF194" t="s">
        <v>121</v>
      </c>
      <c r="AG194">
        <v>93.24</v>
      </c>
      <c r="AH194">
        <v>93.24</v>
      </c>
      <c r="AI194">
        <v>92.6</v>
      </c>
      <c r="AJ194">
        <v>91.94</v>
      </c>
      <c r="AK194" s="3">
        <f t="shared" si="15"/>
        <v>-6.37978757644031E-2</v>
      </c>
      <c r="AL194" t="s">
        <v>122</v>
      </c>
      <c r="AM194">
        <v>94.82</v>
      </c>
      <c r="AN194">
        <v>94.82</v>
      </c>
      <c r="AO194">
        <v>93.5</v>
      </c>
      <c r="AP194">
        <v>92.4</v>
      </c>
      <c r="AQ194" s="3">
        <f t="shared" si="16"/>
        <v>-8.4261345349203251E-3</v>
      </c>
      <c r="AR194" t="s">
        <v>123</v>
      </c>
      <c r="AS194">
        <v>92.72</v>
      </c>
      <c r="AT194">
        <v>92.72</v>
      </c>
      <c r="AU194">
        <v>92.1</v>
      </c>
      <c r="AV194">
        <v>90.9</v>
      </c>
      <c r="AW194" s="3">
        <f t="shared" si="17"/>
        <v>-0.18898616028323059</v>
      </c>
    </row>
    <row r="195" spans="1:49">
      <c r="A195">
        <v>1</v>
      </c>
      <c r="B195" t="s">
        <v>393</v>
      </c>
      <c r="C195">
        <v>1</v>
      </c>
      <c r="D195" t="s">
        <v>77</v>
      </c>
      <c r="E195" t="s">
        <v>78</v>
      </c>
      <c r="F195" t="str">
        <f t="shared" ref="F195:F258" si="18">VLOOKUP(D195,$AZ$1:$BA$20,2,FALSE)</f>
        <v>France</v>
      </c>
      <c r="G195">
        <v>11.15</v>
      </c>
      <c r="H195" t="s">
        <v>127</v>
      </c>
      <c r="I195" t="s">
        <v>49</v>
      </c>
      <c r="J195">
        <v>1.5</v>
      </c>
      <c r="K195">
        <v>16.73</v>
      </c>
      <c r="L195">
        <v>2882</v>
      </c>
      <c r="M195">
        <v>172</v>
      </c>
      <c r="N195">
        <v>172</v>
      </c>
      <c r="O195">
        <v>492.54</v>
      </c>
      <c r="P195">
        <v>475.82</v>
      </c>
      <c r="Q195">
        <v>511.5</v>
      </c>
      <c r="R195" t="s">
        <v>119</v>
      </c>
      <c r="S195" t="s">
        <v>390</v>
      </c>
      <c r="T195">
        <v>2</v>
      </c>
      <c r="U195">
        <v>1.1299999999999999</v>
      </c>
      <c r="V195">
        <v>3261.12</v>
      </c>
      <c r="W195" t="s">
        <v>293</v>
      </c>
      <c r="X195">
        <v>1</v>
      </c>
      <c r="Y195" s="3">
        <f t="shared" ref="Y195:Y258" si="19">IF(I195="long",((AC195-O195)*N195)/L195,((O195-AC195)*N195)/L195)</f>
        <v>1.0957390700902125</v>
      </c>
      <c r="Z195" t="s">
        <v>120</v>
      </c>
      <c r="AA195">
        <v>512.29999999999995</v>
      </c>
      <c r="AB195">
        <v>512.29999999999995</v>
      </c>
      <c r="AC195">
        <v>510.9</v>
      </c>
      <c r="AD195">
        <v>507.6</v>
      </c>
      <c r="AE195" s="3">
        <f t="shared" ref="AE195:AE258" si="20">IF(I195="long",((AD195-O195)*N195)/L195,((O195-AD195)*N195)/L195)</f>
        <v>0.89879250520471921</v>
      </c>
      <c r="AF195" t="s">
        <v>121</v>
      </c>
      <c r="AG195">
        <v>512.1</v>
      </c>
      <c r="AH195">
        <v>512.1</v>
      </c>
      <c r="AI195">
        <v>507</v>
      </c>
      <c r="AJ195">
        <v>511.5</v>
      </c>
      <c r="AK195" s="3">
        <f t="shared" ref="AK195:AK258" si="21">IF(I195="long",((AJ195-O195)*N195)/L195,((O195-AJ195)*N195)/L195)</f>
        <v>1.1315475364330314</v>
      </c>
      <c r="AL195" t="s">
        <v>122</v>
      </c>
      <c r="AM195">
        <v>514.5</v>
      </c>
      <c r="AN195">
        <v>514.5</v>
      </c>
      <c r="AO195">
        <v>513.29999999999995</v>
      </c>
      <c r="AP195">
        <v>501.9</v>
      </c>
      <c r="AQ195" s="3">
        <f t="shared" ref="AQ195:AQ258" si="22">IF(I195="long",((AP195-O195)*N195)/L195,((O195-AP195)*N195)/L195)</f>
        <v>0.55861207494795018</v>
      </c>
      <c r="AR195" t="s">
        <v>123</v>
      </c>
      <c r="AS195">
        <v>513.5</v>
      </c>
      <c r="AT195">
        <v>513.5</v>
      </c>
      <c r="AU195">
        <v>500.5</v>
      </c>
      <c r="AV195">
        <v>508</v>
      </c>
      <c r="AW195" s="3">
        <f t="shared" ref="AW195:AW258" si="23">IF(I195="long",((AV195-O195)*N195)/L195,((O195-AV195)*N195)/L195)</f>
        <v>0.92266481609992934</v>
      </c>
    </row>
    <row r="196" spans="1:49">
      <c r="A196">
        <v>1</v>
      </c>
      <c r="B196" t="s">
        <v>363</v>
      </c>
      <c r="C196">
        <v>1</v>
      </c>
      <c r="D196" t="s">
        <v>70</v>
      </c>
      <c r="E196" t="s">
        <v>71</v>
      </c>
      <c r="F196" t="str">
        <f t="shared" si="18"/>
        <v>Germany</v>
      </c>
      <c r="G196">
        <v>0.39450000000000002</v>
      </c>
      <c r="H196" t="s">
        <v>394</v>
      </c>
      <c r="I196" t="s">
        <v>105</v>
      </c>
      <c r="J196">
        <v>2</v>
      </c>
      <c r="K196">
        <v>0.79</v>
      </c>
      <c r="L196">
        <v>2882</v>
      </c>
      <c r="M196">
        <v>3653</v>
      </c>
      <c r="N196">
        <v>3653</v>
      </c>
      <c r="O196">
        <v>13.39</v>
      </c>
      <c r="P196">
        <v>14.18</v>
      </c>
      <c r="Q196">
        <v>14.27</v>
      </c>
      <c r="R196" t="s">
        <v>119</v>
      </c>
      <c r="S196" t="s">
        <v>390</v>
      </c>
      <c r="T196">
        <v>2</v>
      </c>
      <c r="U196">
        <v>-1.1100000000000001</v>
      </c>
      <c r="V196">
        <v>-3194.18</v>
      </c>
      <c r="W196" t="s">
        <v>293</v>
      </c>
      <c r="X196">
        <v>0</v>
      </c>
      <c r="Y196" s="3">
        <f t="shared" si="19"/>
        <v>-0.15844031922276197</v>
      </c>
      <c r="Z196" t="s">
        <v>120</v>
      </c>
      <c r="AA196">
        <v>14.05</v>
      </c>
      <c r="AB196">
        <v>14.05</v>
      </c>
      <c r="AC196">
        <v>13.515000000000001</v>
      </c>
      <c r="AD196">
        <v>13.76</v>
      </c>
      <c r="AE196" s="3">
        <f t="shared" si="20"/>
        <v>-0.46898334489937443</v>
      </c>
      <c r="AF196" t="s">
        <v>121</v>
      </c>
      <c r="AG196">
        <v>14.565</v>
      </c>
      <c r="AH196">
        <v>14.565</v>
      </c>
      <c r="AI196">
        <v>14.02</v>
      </c>
      <c r="AJ196">
        <v>14.4</v>
      </c>
      <c r="AK196" s="3">
        <f t="shared" si="21"/>
        <v>-1.2801977793199164</v>
      </c>
      <c r="AL196" t="s">
        <v>122</v>
      </c>
      <c r="AM196">
        <v>14.595000000000001</v>
      </c>
      <c r="AN196">
        <v>14.595000000000001</v>
      </c>
      <c r="AO196">
        <v>14.55</v>
      </c>
      <c r="AP196">
        <v>13.78</v>
      </c>
      <c r="AQ196" s="3">
        <f t="shared" si="22"/>
        <v>-0.49433379597501581</v>
      </c>
      <c r="AR196" t="s">
        <v>123</v>
      </c>
      <c r="AS196">
        <v>14.265000000000001</v>
      </c>
      <c r="AT196">
        <v>14.265000000000001</v>
      </c>
      <c r="AU196">
        <v>13.85</v>
      </c>
      <c r="AV196">
        <v>14.2</v>
      </c>
      <c r="AW196" s="3">
        <f t="shared" si="23"/>
        <v>-1.026693268563496</v>
      </c>
    </row>
    <row r="197" spans="1:49">
      <c r="A197">
        <v>1</v>
      </c>
      <c r="B197" t="s">
        <v>364</v>
      </c>
      <c r="C197">
        <v>1</v>
      </c>
      <c r="D197" t="s">
        <v>70</v>
      </c>
      <c r="E197" t="s">
        <v>71</v>
      </c>
      <c r="F197" t="str">
        <f t="shared" si="18"/>
        <v>Germany</v>
      </c>
      <c r="G197">
        <v>9.1199999999999992</v>
      </c>
      <c r="H197" t="s">
        <v>127</v>
      </c>
      <c r="I197" t="s">
        <v>49</v>
      </c>
      <c r="J197">
        <v>1.3</v>
      </c>
      <c r="K197">
        <v>11.86</v>
      </c>
      <c r="L197">
        <v>2887</v>
      </c>
      <c r="M197">
        <v>243</v>
      </c>
      <c r="N197">
        <v>243</v>
      </c>
      <c r="O197">
        <v>186</v>
      </c>
      <c r="P197">
        <v>174.14</v>
      </c>
      <c r="Q197">
        <v>196.4</v>
      </c>
      <c r="R197" t="s">
        <v>143</v>
      </c>
      <c r="S197" t="s">
        <v>390</v>
      </c>
      <c r="T197">
        <v>1</v>
      </c>
      <c r="U197">
        <v>0.88</v>
      </c>
      <c r="V197">
        <v>2527.1999999999998</v>
      </c>
      <c r="W197" t="s">
        <v>293</v>
      </c>
      <c r="X197">
        <v>1</v>
      </c>
      <c r="Y197" s="3">
        <f t="shared" si="19"/>
        <v>0.65652926913751397</v>
      </c>
      <c r="Z197" t="s">
        <v>121</v>
      </c>
      <c r="AA197">
        <v>196.8</v>
      </c>
      <c r="AB197">
        <v>196.8</v>
      </c>
      <c r="AC197">
        <v>193.8</v>
      </c>
      <c r="AD197">
        <v>196.4</v>
      </c>
      <c r="AE197" s="3">
        <f t="shared" si="20"/>
        <v>0.87537235885001774</v>
      </c>
      <c r="AF197" t="s">
        <v>122</v>
      </c>
      <c r="AG197">
        <v>203</v>
      </c>
      <c r="AH197">
        <v>203</v>
      </c>
      <c r="AI197">
        <v>195.6</v>
      </c>
      <c r="AJ197">
        <v>200</v>
      </c>
      <c r="AK197" s="3">
        <f t="shared" si="21"/>
        <v>1.1783858676827157</v>
      </c>
      <c r="AL197" t="s">
        <v>123</v>
      </c>
      <c r="AM197">
        <v>204.5</v>
      </c>
      <c r="AN197">
        <v>204.5</v>
      </c>
      <c r="AO197">
        <v>199.4</v>
      </c>
      <c r="AP197">
        <v>202</v>
      </c>
      <c r="AQ197" s="3">
        <f t="shared" si="22"/>
        <v>1.3467267059231036</v>
      </c>
      <c r="AR197" t="s">
        <v>148</v>
      </c>
      <c r="AS197">
        <v>203</v>
      </c>
      <c r="AT197">
        <v>203</v>
      </c>
      <c r="AU197">
        <v>201</v>
      </c>
      <c r="AV197">
        <v>187</v>
      </c>
      <c r="AW197" s="3">
        <f t="shared" si="23"/>
        <v>8.4170419120193976E-2</v>
      </c>
    </row>
    <row r="198" spans="1:49">
      <c r="A198">
        <v>1</v>
      </c>
      <c r="B198" t="s">
        <v>395</v>
      </c>
      <c r="C198">
        <v>1</v>
      </c>
      <c r="D198" t="s">
        <v>134</v>
      </c>
      <c r="E198" t="s">
        <v>135</v>
      </c>
      <c r="F198" t="str">
        <f t="shared" si="18"/>
        <v>London</v>
      </c>
      <c r="G198">
        <v>15.42</v>
      </c>
      <c r="H198" t="s">
        <v>178</v>
      </c>
      <c r="I198" t="s">
        <v>49</v>
      </c>
      <c r="J198">
        <v>2</v>
      </c>
      <c r="K198">
        <v>30.84</v>
      </c>
      <c r="L198">
        <v>257683</v>
      </c>
      <c r="M198">
        <v>8355</v>
      </c>
      <c r="N198">
        <v>8355</v>
      </c>
      <c r="O198">
        <v>603.66</v>
      </c>
      <c r="P198">
        <v>572.82000000000005</v>
      </c>
      <c r="Q198">
        <v>607</v>
      </c>
      <c r="R198" t="s">
        <v>143</v>
      </c>
      <c r="S198" t="s">
        <v>390</v>
      </c>
      <c r="T198">
        <v>1</v>
      </c>
      <c r="U198">
        <v>0.11</v>
      </c>
      <c r="V198">
        <v>27905.7</v>
      </c>
      <c r="W198" t="s">
        <v>300</v>
      </c>
      <c r="X198">
        <v>1</v>
      </c>
      <c r="Y198" s="3">
        <f t="shared" si="19"/>
        <v>-5.3823108237639791E-2</v>
      </c>
      <c r="Z198" t="s">
        <v>121</v>
      </c>
      <c r="AA198">
        <v>610.20000000000005</v>
      </c>
      <c r="AB198">
        <v>610.20000000000005</v>
      </c>
      <c r="AC198">
        <v>602</v>
      </c>
      <c r="AD198">
        <v>607</v>
      </c>
      <c r="AE198" s="3">
        <f t="shared" si="20"/>
        <v>0.10829468765886871</v>
      </c>
      <c r="AF198" t="s">
        <v>122</v>
      </c>
      <c r="AG198">
        <v>624.20000000000005</v>
      </c>
      <c r="AH198">
        <v>624.20000000000005</v>
      </c>
      <c r="AI198">
        <v>620.79999999999995</v>
      </c>
      <c r="AJ198">
        <v>610.79999999999995</v>
      </c>
      <c r="AK198" s="3">
        <f t="shared" si="21"/>
        <v>0.23150421254021369</v>
      </c>
      <c r="AL198" t="s">
        <v>123</v>
      </c>
      <c r="AM198">
        <v>614.79999999999995</v>
      </c>
      <c r="AN198">
        <v>614.79999999999995</v>
      </c>
      <c r="AO198">
        <v>612.20000000000005</v>
      </c>
      <c r="AP198">
        <v>610.4</v>
      </c>
      <c r="AQ198" s="3">
        <f t="shared" si="22"/>
        <v>0.21853478886849376</v>
      </c>
      <c r="AR198" t="s">
        <v>148</v>
      </c>
      <c r="AS198">
        <v>620.6</v>
      </c>
      <c r="AT198">
        <v>620.6</v>
      </c>
      <c r="AU198">
        <v>613.79999999999995</v>
      </c>
      <c r="AV198">
        <v>618.6</v>
      </c>
      <c r="AW198" s="3">
        <f t="shared" si="23"/>
        <v>0.48440797413876918</v>
      </c>
    </row>
    <row r="199" spans="1:49">
      <c r="A199">
        <v>1</v>
      </c>
      <c r="B199" t="s">
        <v>396</v>
      </c>
      <c r="C199">
        <v>1</v>
      </c>
      <c r="D199" t="s">
        <v>101</v>
      </c>
      <c r="E199" t="s">
        <v>102</v>
      </c>
      <c r="F199" t="str">
        <f t="shared" si="18"/>
        <v>Spain</v>
      </c>
      <c r="G199">
        <v>1.8120000000000001</v>
      </c>
      <c r="H199" t="s">
        <v>397</v>
      </c>
      <c r="I199" t="s">
        <v>105</v>
      </c>
      <c r="J199">
        <v>1</v>
      </c>
      <c r="K199">
        <v>1.81</v>
      </c>
      <c r="L199">
        <v>2887</v>
      </c>
      <c r="M199">
        <v>1593</v>
      </c>
      <c r="N199">
        <v>1593</v>
      </c>
      <c r="O199">
        <v>25.68</v>
      </c>
      <c r="P199">
        <v>27.49</v>
      </c>
      <c r="Q199">
        <v>26.3</v>
      </c>
      <c r="R199" t="s">
        <v>390</v>
      </c>
      <c r="S199" t="s">
        <v>390</v>
      </c>
      <c r="T199">
        <v>0</v>
      </c>
      <c r="U199">
        <v>-0.34</v>
      </c>
      <c r="V199">
        <v>-987.66</v>
      </c>
      <c r="W199" t="s">
        <v>293</v>
      </c>
      <c r="X199">
        <v>0</v>
      </c>
      <c r="Y199" s="3">
        <f t="shared" si="19"/>
        <v>-0.32003463803256077</v>
      </c>
      <c r="Z199" t="s">
        <v>122</v>
      </c>
      <c r="AA199">
        <v>26.8</v>
      </c>
      <c r="AB199">
        <v>26.8</v>
      </c>
      <c r="AC199">
        <v>26.26</v>
      </c>
      <c r="AD199">
        <v>25.2</v>
      </c>
      <c r="AE199" s="3">
        <f t="shared" si="20"/>
        <v>0.26485625216487729</v>
      </c>
      <c r="AF199" t="s">
        <v>123</v>
      </c>
      <c r="AG199">
        <v>25.62</v>
      </c>
      <c r="AH199">
        <v>25.62</v>
      </c>
      <c r="AI199">
        <v>25.02</v>
      </c>
      <c r="AJ199">
        <v>23.3</v>
      </c>
      <c r="AK199" s="3">
        <f t="shared" si="21"/>
        <v>1.3132455836508481</v>
      </c>
      <c r="AL199" t="s">
        <v>148</v>
      </c>
      <c r="AM199">
        <v>23.42</v>
      </c>
      <c r="AN199">
        <v>23.42</v>
      </c>
      <c r="AO199">
        <v>23.3</v>
      </c>
      <c r="AP199">
        <v>20.78</v>
      </c>
      <c r="AQ199" s="3">
        <f t="shared" si="22"/>
        <v>2.7037409075164525</v>
      </c>
      <c r="AR199" t="s">
        <v>149</v>
      </c>
      <c r="AS199">
        <v>22.26</v>
      </c>
      <c r="AT199">
        <v>22.26</v>
      </c>
      <c r="AU199">
        <v>20.16</v>
      </c>
      <c r="AV199">
        <v>21.5</v>
      </c>
      <c r="AW199" s="3">
        <f t="shared" si="23"/>
        <v>2.3064565292691372</v>
      </c>
    </row>
    <row r="200" spans="1:49">
      <c r="A200">
        <v>1</v>
      </c>
      <c r="B200" t="s">
        <v>398</v>
      </c>
      <c r="C200">
        <v>1</v>
      </c>
      <c r="D200" t="s">
        <v>70</v>
      </c>
      <c r="E200" t="s">
        <v>71</v>
      </c>
      <c r="F200" t="str">
        <f t="shared" si="18"/>
        <v>Germany</v>
      </c>
      <c r="G200">
        <v>2.2000000000000002</v>
      </c>
      <c r="H200" t="s">
        <v>399</v>
      </c>
      <c r="I200" t="s">
        <v>105</v>
      </c>
      <c r="J200">
        <v>2</v>
      </c>
      <c r="K200">
        <v>4.4000000000000004</v>
      </c>
      <c r="L200">
        <v>2898</v>
      </c>
      <c r="M200">
        <v>659</v>
      </c>
      <c r="N200">
        <v>659</v>
      </c>
      <c r="O200">
        <v>98.58</v>
      </c>
      <c r="P200">
        <v>102.98</v>
      </c>
      <c r="Q200">
        <v>101.15</v>
      </c>
      <c r="R200" t="s">
        <v>371</v>
      </c>
      <c r="S200" t="s">
        <v>390</v>
      </c>
      <c r="T200">
        <v>4</v>
      </c>
      <c r="U200">
        <v>-0.57999999999999996</v>
      </c>
      <c r="V200">
        <v>-1693.63</v>
      </c>
      <c r="W200" t="s">
        <v>293</v>
      </c>
      <c r="X200">
        <v>0</v>
      </c>
      <c r="Y200" s="3">
        <f t="shared" si="19"/>
        <v>-0.41386473429951859</v>
      </c>
      <c r="Z200" t="s">
        <v>115</v>
      </c>
      <c r="AA200">
        <v>101.65</v>
      </c>
      <c r="AB200">
        <v>101.65</v>
      </c>
      <c r="AC200">
        <v>100.4</v>
      </c>
      <c r="AD200">
        <v>101</v>
      </c>
      <c r="AE200" s="3">
        <f t="shared" si="20"/>
        <v>-0.55030365769496248</v>
      </c>
      <c r="AF200" t="s">
        <v>129</v>
      </c>
      <c r="AG200">
        <v>101.75</v>
      </c>
      <c r="AH200">
        <v>101.75</v>
      </c>
      <c r="AI200">
        <v>100.9</v>
      </c>
      <c r="AJ200">
        <v>100.3</v>
      </c>
      <c r="AK200" s="3">
        <f t="shared" si="21"/>
        <v>-0.39112491373360914</v>
      </c>
      <c r="AL200" t="s">
        <v>120</v>
      </c>
      <c r="AM200">
        <v>101.45</v>
      </c>
      <c r="AN200">
        <v>101.45</v>
      </c>
      <c r="AO200">
        <v>100.6</v>
      </c>
      <c r="AP200">
        <v>101.3</v>
      </c>
      <c r="AQ200" s="3">
        <f t="shared" si="22"/>
        <v>-0.61852311939268434</v>
      </c>
      <c r="AR200" t="s">
        <v>121</v>
      </c>
      <c r="AS200">
        <v>101.15</v>
      </c>
      <c r="AT200">
        <v>101.15</v>
      </c>
      <c r="AU200">
        <v>100.95</v>
      </c>
      <c r="AV200">
        <v>101.15</v>
      </c>
      <c r="AW200" s="3">
        <f t="shared" si="23"/>
        <v>-0.58441338854382496</v>
      </c>
    </row>
    <row r="201" spans="1:49">
      <c r="A201">
        <v>1</v>
      </c>
      <c r="B201" t="s">
        <v>400</v>
      </c>
      <c r="C201">
        <v>1</v>
      </c>
      <c r="D201" t="s">
        <v>130</v>
      </c>
      <c r="E201" t="s">
        <v>131</v>
      </c>
      <c r="F201" t="str">
        <f t="shared" si="18"/>
        <v>Norway</v>
      </c>
      <c r="G201">
        <v>2.0920000000000001</v>
      </c>
      <c r="H201" t="s">
        <v>243</v>
      </c>
      <c r="I201" t="s">
        <v>49</v>
      </c>
      <c r="J201">
        <v>1</v>
      </c>
      <c r="K201">
        <v>2.09</v>
      </c>
      <c r="L201">
        <v>29636</v>
      </c>
      <c r="M201">
        <v>14166</v>
      </c>
      <c r="N201">
        <v>14166</v>
      </c>
      <c r="O201">
        <v>32.700000000000003</v>
      </c>
      <c r="P201">
        <v>30.61</v>
      </c>
      <c r="Q201">
        <v>33.1</v>
      </c>
      <c r="R201" t="s">
        <v>390</v>
      </c>
      <c r="S201" t="s">
        <v>157</v>
      </c>
      <c r="T201">
        <v>4</v>
      </c>
      <c r="U201">
        <v>0.19</v>
      </c>
      <c r="V201">
        <v>5666.4</v>
      </c>
      <c r="W201" t="s">
        <v>358</v>
      </c>
      <c r="X201">
        <v>1</v>
      </c>
      <c r="Y201" s="3">
        <f t="shared" si="19"/>
        <v>0.43975975165339193</v>
      </c>
      <c r="Z201" t="s">
        <v>122</v>
      </c>
      <c r="AA201">
        <v>33.869999999999997</v>
      </c>
      <c r="AB201">
        <v>33.869999999999997</v>
      </c>
      <c r="AC201">
        <v>33.619999999999997</v>
      </c>
      <c r="AD201">
        <v>33.76</v>
      </c>
      <c r="AE201" s="3">
        <f t="shared" si="20"/>
        <v>0.50667971386151744</v>
      </c>
      <c r="AF201" t="s">
        <v>123</v>
      </c>
      <c r="AG201">
        <v>34.03</v>
      </c>
      <c r="AH201">
        <v>34.03</v>
      </c>
      <c r="AI201">
        <v>33.1</v>
      </c>
      <c r="AJ201">
        <v>33.75</v>
      </c>
      <c r="AK201" s="3">
        <f t="shared" si="21"/>
        <v>0.50189971656093801</v>
      </c>
      <c r="AL201" t="s">
        <v>148</v>
      </c>
      <c r="AM201">
        <v>34.96</v>
      </c>
      <c r="AN201">
        <v>34.96</v>
      </c>
      <c r="AO201">
        <v>33.86</v>
      </c>
      <c r="AP201">
        <v>31.06</v>
      </c>
      <c r="AQ201" s="3">
        <f t="shared" si="22"/>
        <v>-0.78391955729518359</v>
      </c>
      <c r="AR201" t="s">
        <v>149</v>
      </c>
      <c r="AS201">
        <v>31.54</v>
      </c>
      <c r="AT201">
        <v>31.54</v>
      </c>
      <c r="AU201">
        <v>30.9</v>
      </c>
      <c r="AV201">
        <v>31.2</v>
      </c>
      <c r="AW201" s="3">
        <f t="shared" si="23"/>
        <v>-0.71699959508705802</v>
      </c>
    </row>
    <row r="202" spans="1:49">
      <c r="A202">
        <v>1</v>
      </c>
      <c r="B202" t="s">
        <v>401</v>
      </c>
      <c r="C202">
        <v>1</v>
      </c>
      <c r="D202" t="s">
        <v>70</v>
      </c>
      <c r="E202" t="s">
        <v>71</v>
      </c>
      <c r="F202" t="str">
        <f t="shared" si="18"/>
        <v>Germany</v>
      </c>
      <c r="G202">
        <v>1.89</v>
      </c>
      <c r="H202" t="s">
        <v>188</v>
      </c>
      <c r="I202" t="s">
        <v>105</v>
      </c>
      <c r="J202">
        <v>4</v>
      </c>
      <c r="K202">
        <v>7.56</v>
      </c>
      <c r="L202">
        <v>2875</v>
      </c>
      <c r="M202">
        <v>380</v>
      </c>
      <c r="N202">
        <v>380</v>
      </c>
      <c r="O202">
        <v>39.200000000000003</v>
      </c>
      <c r="P202">
        <v>46.76</v>
      </c>
      <c r="Q202">
        <v>36.42</v>
      </c>
      <c r="R202" t="s">
        <v>160</v>
      </c>
      <c r="S202" t="s">
        <v>160</v>
      </c>
      <c r="T202">
        <v>0</v>
      </c>
      <c r="U202">
        <v>0.37</v>
      </c>
      <c r="V202">
        <v>1058</v>
      </c>
      <c r="W202" t="s">
        <v>293</v>
      </c>
      <c r="X202">
        <v>1</v>
      </c>
      <c r="Y202" s="3">
        <f t="shared" si="19"/>
        <v>0.79436521739130506</v>
      </c>
      <c r="Z202" t="s">
        <v>149</v>
      </c>
      <c r="AA202">
        <v>37.72</v>
      </c>
      <c r="AB202">
        <v>37.72</v>
      </c>
      <c r="AC202">
        <v>33.19</v>
      </c>
      <c r="AD202">
        <v>37.07</v>
      </c>
      <c r="AE202" s="3">
        <f t="shared" si="20"/>
        <v>0.28153043478260903</v>
      </c>
      <c r="AF202" t="s">
        <v>150</v>
      </c>
      <c r="AG202">
        <v>35.81</v>
      </c>
      <c r="AH202">
        <v>35.81</v>
      </c>
      <c r="AI202">
        <v>35</v>
      </c>
      <c r="AJ202">
        <v>32.5</v>
      </c>
      <c r="AK202" s="3">
        <f t="shared" si="21"/>
        <v>0.88556521739130467</v>
      </c>
      <c r="AL202" t="s">
        <v>158</v>
      </c>
      <c r="AM202">
        <v>34.18</v>
      </c>
      <c r="AN202">
        <v>34.18</v>
      </c>
      <c r="AO202">
        <v>32.21</v>
      </c>
      <c r="AP202">
        <v>32.89</v>
      </c>
      <c r="AQ202" s="3">
        <f t="shared" si="22"/>
        <v>0.83401739130434815</v>
      </c>
      <c r="AR202" t="s">
        <v>161</v>
      </c>
      <c r="AS202">
        <v>33.9</v>
      </c>
      <c r="AT202">
        <v>33.9</v>
      </c>
      <c r="AU202">
        <v>32.61</v>
      </c>
      <c r="AV202">
        <v>32.1</v>
      </c>
      <c r="AW202" s="3">
        <f t="shared" si="23"/>
        <v>0.93843478260869584</v>
      </c>
    </row>
    <row r="203" spans="1:49">
      <c r="A203">
        <v>1</v>
      </c>
      <c r="B203" t="s">
        <v>401</v>
      </c>
      <c r="C203">
        <v>1</v>
      </c>
      <c r="D203" t="s">
        <v>70</v>
      </c>
      <c r="E203" t="s">
        <v>71</v>
      </c>
      <c r="F203" t="str">
        <f t="shared" si="18"/>
        <v>Germany</v>
      </c>
      <c r="G203">
        <v>1.89</v>
      </c>
      <c r="I203" t="s">
        <v>49</v>
      </c>
      <c r="J203">
        <v>2</v>
      </c>
      <c r="K203">
        <v>3.78</v>
      </c>
      <c r="L203">
        <v>2880</v>
      </c>
      <c r="M203">
        <v>762</v>
      </c>
      <c r="N203">
        <v>1023</v>
      </c>
      <c r="O203">
        <v>34.92</v>
      </c>
      <c r="P203">
        <v>31.14</v>
      </c>
      <c r="Q203">
        <v>35.020000000000003</v>
      </c>
      <c r="R203" t="s">
        <v>160</v>
      </c>
      <c r="S203" t="s">
        <v>160</v>
      </c>
      <c r="T203">
        <v>0</v>
      </c>
      <c r="U203">
        <v>0.04</v>
      </c>
      <c r="V203">
        <v>102.3</v>
      </c>
      <c r="W203" t="s">
        <v>293</v>
      </c>
      <c r="X203">
        <v>1</v>
      </c>
      <c r="Y203" s="3">
        <f t="shared" si="19"/>
        <v>-0.61451041666666806</v>
      </c>
      <c r="Z203" t="s">
        <v>149</v>
      </c>
      <c r="AA203">
        <v>37.72</v>
      </c>
      <c r="AB203">
        <v>37.72</v>
      </c>
      <c r="AC203">
        <v>33.19</v>
      </c>
      <c r="AD203">
        <v>37.07</v>
      </c>
      <c r="AE203" s="3">
        <f t="shared" si="20"/>
        <v>0.76369791666666609</v>
      </c>
      <c r="AF203" t="s">
        <v>150</v>
      </c>
      <c r="AG203">
        <v>35.81</v>
      </c>
      <c r="AH203">
        <v>35.81</v>
      </c>
      <c r="AI203">
        <v>35</v>
      </c>
      <c r="AJ203">
        <v>32.5</v>
      </c>
      <c r="AK203" s="3">
        <f t="shared" si="21"/>
        <v>-0.85960416666666728</v>
      </c>
      <c r="AL203" t="s">
        <v>158</v>
      </c>
      <c r="AM203">
        <v>34.18</v>
      </c>
      <c r="AN203">
        <v>34.18</v>
      </c>
      <c r="AO203">
        <v>32.21</v>
      </c>
      <c r="AP203">
        <v>32.89</v>
      </c>
      <c r="AQ203" s="3">
        <f t="shared" si="22"/>
        <v>-0.72107291666666695</v>
      </c>
      <c r="AR203" t="s">
        <v>161</v>
      </c>
      <c r="AS203">
        <v>33.9</v>
      </c>
      <c r="AT203">
        <v>33.9</v>
      </c>
      <c r="AU203">
        <v>32.61</v>
      </c>
      <c r="AV203">
        <v>32.1</v>
      </c>
      <c r="AW203" s="3">
        <f t="shared" si="23"/>
        <v>-1.0016875000000001</v>
      </c>
    </row>
    <row r="204" spans="1:49">
      <c r="A204">
        <v>1</v>
      </c>
      <c r="B204" t="s">
        <v>402</v>
      </c>
      <c r="C204">
        <v>1</v>
      </c>
      <c r="D204" t="s">
        <v>70</v>
      </c>
      <c r="E204" t="s">
        <v>71</v>
      </c>
      <c r="F204" t="str">
        <f t="shared" si="18"/>
        <v>Germany</v>
      </c>
      <c r="G204">
        <v>0.67</v>
      </c>
      <c r="H204" t="s">
        <v>370</v>
      </c>
      <c r="I204" t="s">
        <v>105</v>
      </c>
      <c r="J204">
        <v>2</v>
      </c>
      <c r="K204">
        <v>1.34</v>
      </c>
      <c r="L204">
        <v>2880</v>
      </c>
      <c r="M204">
        <v>2149</v>
      </c>
      <c r="N204">
        <v>2149</v>
      </c>
      <c r="O204">
        <v>33.54</v>
      </c>
      <c r="P204">
        <v>34.880000000000003</v>
      </c>
      <c r="Q204">
        <v>35.89</v>
      </c>
      <c r="R204" t="s">
        <v>160</v>
      </c>
      <c r="S204" t="s">
        <v>160</v>
      </c>
      <c r="T204">
        <v>0</v>
      </c>
      <c r="U204">
        <v>-1.75</v>
      </c>
      <c r="V204">
        <v>-5050.1499999999996</v>
      </c>
      <c r="W204" t="s">
        <v>293</v>
      </c>
      <c r="X204">
        <v>0</v>
      </c>
      <c r="Y204" s="3">
        <f t="shared" si="19"/>
        <v>-1.5371319444444462</v>
      </c>
      <c r="Z204" t="s">
        <v>149</v>
      </c>
      <c r="AA204">
        <v>35.700000000000003</v>
      </c>
      <c r="AB204">
        <v>35.700000000000003</v>
      </c>
      <c r="AC204">
        <v>35.6</v>
      </c>
      <c r="AD204">
        <v>34.6</v>
      </c>
      <c r="AE204" s="3">
        <f t="shared" si="20"/>
        <v>-0.79095138888889061</v>
      </c>
      <c r="AF204" t="s">
        <v>150</v>
      </c>
      <c r="AG204">
        <v>34.72</v>
      </c>
      <c r="AH204">
        <v>34.72</v>
      </c>
      <c r="AI204">
        <v>34.24</v>
      </c>
      <c r="AJ204">
        <v>33.46</v>
      </c>
      <c r="AK204" s="3">
        <f t="shared" si="21"/>
        <v>5.9694444444443169E-2</v>
      </c>
      <c r="AL204" t="s">
        <v>158</v>
      </c>
      <c r="AM204">
        <v>35.22</v>
      </c>
      <c r="AN204">
        <v>35.22</v>
      </c>
      <c r="AO204">
        <v>33.76</v>
      </c>
      <c r="AP204">
        <v>34.94</v>
      </c>
      <c r="AQ204" s="3">
        <f t="shared" si="22"/>
        <v>-1.0446527777777765</v>
      </c>
      <c r="AR204" t="s">
        <v>161</v>
      </c>
      <c r="AS204">
        <v>36.32</v>
      </c>
      <c r="AT204">
        <v>36.32</v>
      </c>
      <c r="AU204">
        <v>35.28</v>
      </c>
      <c r="AV204">
        <v>36.26</v>
      </c>
      <c r="AW204" s="3">
        <f t="shared" si="23"/>
        <v>-2.0296111111111106</v>
      </c>
    </row>
    <row r="205" spans="1:49">
      <c r="A205">
        <v>1</v>
      </c>
      <c r="B205" t="s">
        <v>333</v>
      </c>
      <c r="C205">
        <v>1</v>
      </c>
      <c r="D205" t="s">
        <v>89</v>
      </c>
      <c r="E205" t="s">
        <v>90</v>
      </c>
      <c r="F205" t="str">
        <f t="shared" si="18"/>
        <v>Italy</v>
      </c>
      <c r="G205">
        <v>0.82299999999999995</v>
      </c>
      <c r="H205" t="s">
        <v>403</v>
      </c>
      <c r="I205" t="s">
        <v>49</v>
      </c>
      <c r="J205">
        <v>2</v>
      </c>
      <c r="K205">
        <v>1.65</v>
      </c>
      <c r="L205">
        <v>2875</v>
      </c>
      <c r="M205">
        <v>1747</v>
      </c>
      <c r="N205">
        <v>1794</v>
      </c>
      <c r="O205">
        <v>33.15</v>
      </c>
      <c r="P205">
        <v>31.5</v>
      </c>
      <c r="Q205">
        <v>31.63</v>
      </c>
      <c r="R205" t="s">
        <v>160</v>
      </c>
      <c r="S205" t="s">
        <v>160</v>
      </c>
      <c r="T205">
        <v>0</v>
      </c>
      <c r="U205">
        <v>-0.95</v>
      </c>
      <c r="V205">
        <v>-2733.34</v>
      </c>
      <c r="W205" t="s">
        <v>293</v>
      </c>
      <c r="X205">
        <v>0</v>
      </c>
      <c r="Y205" s="3">
        <f t="shared" si="19"/>
        <v>-1.235519999999998</v>
      </c>
      <c r="Z205" t="s">
        <v>149</v>
      </c>
      <c r="AA205">
        <v>33.69</v>
      </c>
      <c r="AB205">
        <v>33.69</v>
      </c>
      <c r="AC205">
        <v>31.17</v>
      </c>
      <c r="AD205">
        <v>33.01</v>
      </c>
      <c r="AE205" s="3">
        <f t="shared" si="20"/>
        <v>-8.7360000000000354E-2</v>
      </c>
      <c r="AF205" t="s">
        <v>150</v>
      </c>
      <c r="AG205">
        <v>33.67</v>
      </c>
      <c r="AH205">
        <v>33.67</v>
      </c>
      <c r="AI205">
        <v>33</v>
      </c>
      <c r="AJ205">
        <v>33.270000000000003</v>
      </c>
      <c r="AK205" s="3">
        <f t="shared" si="21"/>
        <v>7.4880000000002833E-2</v>
      </c>
      <c r="AL205" t="s">
        <v>158</v>
      </c>
      <c r="AM205">
        <v>33.99</v>
      </c>
      <c r="AN205">
        <v>33.99</v>
      </c>
      <c r="AO205">
        <v>33.619999999999997</v>
      </c>
      <c r="AP205">
        <v>33.94</v>
      </c>
      <c r="AQ205" s="3">
        <f t="shared" si="22"/>
        <v>0.49295999999999945</v>
      </c>
      <c r="AR205" t="s">
        <v>161</v>
      </c>
      <c r="AS205">
        <v>34.47</v>
      </c>
      <c r="AT205">
        <v>34.47</v>
      </c>
      <c r="AU205">
        <v>34.15</v>
      </c>
      <c r="AV205">
        <v>33.93</v>
      </c>
      <c r="AW205" s="3">
        <f t="shared" si="23"/>
        <v>0.48672000000000071</v>
      </c>
    </row>
    <row r="206" spans="1:49">
      <c r="A206">
        <v>1</v>
      </c>
      <c r="B206" t="s">
        <v>404</v>
      </c>
      <c r="C206">
        <v>1</v>
      </c>
      <c r="D206" t="s">
        <v>93</v>
      </c>
      <c r="E206" t="s">
        <v>94</v>
      </c>
      <c r="F206" t="str">
        <f t="shared" si="18"/>
        <v>Netherlands</v>
      </c>
      <c r="G206">
        <v>3.8239999999999998</v>
      </c>
      <c r="I206" t="s">
        <v>105</v>
      </c>
      <c r="J206">
        <v>2</v>
      </c>
      <c r="K206">
        <v>7.65</v>
      </c>
      <c r="L206">
        <v>2880</v>
      </c>
      <c r="M206">
        <v>377</v>
      </c>
      <c r="N206">
        <v>377</v>
      </c>
      <c r="O206">
        <v>67.489999999999995</v>
      </c>
      <c r="P206">
        <v>75.13</v>
      </c>
      <c r="Q206">
        <v>69.680000000000007</v>
      </c>
      <c r="R206" t="s">
        <v>160</v>
      </c>
      <c r="S206" t="s">
        <v>160</v>
      </c>
      <c r="T206">
        <v>0</v>
      </c>
      <c r="U206">
        <v>-0.28999999999999998</v>
      </c>
      <c r="V206">
        <v>-826.08</v>
      </c>
      <c r="W206" t="s">
        <v>293</v>
      </c>
      <c r="X206">
        <v>0</v>
      </c>
      <c r="Y206" s="3">
        <f t="shared" si="19"/>
        <v>-6.6760416666667335E-2</v>
      </c>
      <c r="Z206" t="s">
        <v>149</v>
      </c>
      <c r="AA206">
        <v>72.459999999999994</v>
      </c>
      <c r="AB206">
        <v>72.459999999999994</v>
      </c>
      <c r="AC206">
        <v>68</v>
      </c>
      <c r="AD206">
        <v>70.84</v>
      </c>
      <c r="AE206" s="3">
        <f t="shared" si="20"/>
        <v>-0.43852430555555666</v>
      </c>
      <c r="AF206" t="s">
        <v>150</v>
      </c>
      <c r="AG206">
        <v>70.62</v>
      </c>
      <c r="AH206">
        <v>70.62</v>
      </c>
      <c r="AI206">
        <v>68.599999999999994</v>
      </c>
      <c r="AJ206">
        <v>69.5</v>
      </c>
      <c r="AK206" s="3">
        <f t="shared" si="21"/>
        <v>-0.26311458333333398</v>
      </c>
      <c r="AL206" t="s">
        <v>158</v>
      </c>
      <c r="AM206">
        <v>69.180000000000007</v>
      </c>
      <c r="AN206">
        <v>69.180000000000007</v>
      </c>
      <c r="AO206">
        <v>68</v>
      </c>
      <c r="AP206">
        <v>66.5</v>
      </c>
      <c r="AQ206" s="3">
        <f t="shared" si="22"/>
        <v>0.12959374999999934</v>
      </c>
      <c r="AR206" t="s">
        <v>161</v>
      </c>
      <c r="AS206">
        <v>67.42</v>
      </c>
      <c r="AT206">
        <v>67.42</v>
      </c>
      <c r="AU206">
        <v>66.3</v>
      </c>
      <c r="AV206">
        <v>65.900000000000006</v>
      </c>
      <c r="AW206" s="3">
        <f t="shared" si="23"/>
        <v>0.20813541666666527</v>
      </c>
    </row>
    <row r="207" spans="1:49">
      <c r="A207">
        <v>1</v>
      </c>
      <c r="B207" t="s">
        <v>405</v>
      </c>
      <c r="C207">
        <v>1</v>
      </c>
      <c r="D207" t="s">
        <v>130</v>
      </c>
      <c r="E207" t="s">
        <v>131</v>
      </c>
      <c r="F207" t="str">
        <f t="shared" si="18"/>
        <v>Norway</v>
      </c>
      <c r="G207">
        <v>2.81</v>
      </c>
      <c r="H207" t="s">
        <v>178</v>
      </c>
      <c r="I207" t="s">
        <v>49</v>
      </c>
      <c r="J207">
        <v>2</v>
      </c>
      <c r="K207">
        <v>5.62</v>
      </c>
      <c r="L207">
        <v>29636</v>
      </c>
      <c r="M207">
        <v>5273</v>
      </c>
      <c r="N207">
        <v>5273</v>
      </c>
      <c r="O207">
        <v>204</v>
      </c>
      <c r="P207">
        <v>198.38</v>
      </c>
      <c r="Q207">
        <v>195.45</v>
      </c>
      <c r="R207" t="s">
        <v>390</v>
      </c>
      <c r="S207" t="s">
        <v>171</v>
      </c>
      <c r="T207">
        <v>6</v>
      </c>
      <c r="U207">
        <v>-1.52</v>
      </c>
      <c r="V207">
        <v>-45058.84</v>
      </c>
      <c r="W207" t="s">
        <v>358</v>
      </c>
      <c r="X207">
        <v>0</v>
      </c>
      <c r="Y207" s="3">
        <f t="shared" si="19"/>
        <v>0.49819138885139896</v>
      </c>
      <c r="Z207" t="s">
        <v>122</v>
      </c>
      <c r="AA207">
        <v>212</v>
      </c>
      <c r="AB207">
        <v>212</v>
      </c>
      <c r="AC207">
        <v>206.8</v>
      </c>
      <c r="AD207">
        <v>204</v>
      </c>
      <c r="AE207" s="3">
        <f t="shared" si="20"/>
        <v>0</v>
      </c>
      <c r="AF207" t="s">
        <v>123</v>
      </c>
      <c r="AG207">
        <v>205.6</v>
      </c>
      <c r="AH207">
        <v>205.6</v>
      </c>
      <c r="AI207">
        <v>203</v>
      </c>
      <c r="AJ207">
        <v>203.2</v>
      </c>
      <c r="AK207" s="3">
        <f t="shared" si="21"/>
        <v>-0.14234039681468685</v>
      </c>
      <c r="AL207" t="s">
        <v>148</v>
      </c>
      <c r="AM207">
        <v>202.6</v>
      </c>
      <c r="AN207">
        <v>202.6</v>
      </c>
      <c r="AO207">
        <v>201.2</v>
      </c>
      <c r="AP207">
        <v>197.4</v>
      </c>
      <c r="AQ207" s="3">
        <f t="shared" si="22"/>
        <v>-1.1743082737211488</v>
      </c>
      <c r="AR207" t="s">
        <v>149</v>
      </c>
      <c r="AS207">
        <v>201.6</v>
      </c>
      <c r="AT207">
        <v>201.6</v>
      </c>
      <c r="AU207">
        <v>197</v>
      </c>
      <c r="AV207">
        <v>200.4</v>
      </c>
      <c r="AW207" s="3">
        <f t="shared" si="23"/>
        <v>-0.64053178566608082</v>
      </c>
    </row>
    <row r="208" spans="1:49">
      <c r="A208">
        <v>1</v>
      </c>
      <c r="B208" t="s">
        <v>406</v>
      </c>
      <c r="C208">
        <v>1</v>
      </c>
      <c r="D208" t="s">
        <v>108</v>
      </c>
      <c r="E208" t="s">
        <v>109</v>
      </c>
      <c r="F208" t="str">
        <f t="shared" si="18"/>
        <v>Finland</v>
      </c>
      <c r="G208">
        <v>0.26600000000000001</v>
      </c>
      <c r="H208" t="s">
        <v>111</v>
      </c>
      <c r="I208" t="s">
        <v>105</v>
      </c>
      <c r="J208">
        <v>2</v>
      </c>
      <c r="K208">
        <v>0.53</v>
      </c>
      <c r="L208">
        <v>2887</v>
      </c>
      <c r="M208">
        <v>5427</v>
      </c>
      <c r="N208">
        <v>5427</v>
      </c>
      <c r="O208">
        <v>4.4000000000000004</v>
      </c>
      <c r="P208">
        <v>4.93</v>
      </c>
      <c r="Q208">
        <v>4.74</v>
      </c>
      <c r="R208" t="s">
        <v>171</v>
      </c>
      <c r="S208" t="s">
        <v>171</v>
      </c>
      <c r="T208">
        <v>0</v>
      </c>
      <c r="U208">
        <v>-0.65</v>
      </c>
      <c r="V208">
        <v>-1870.69</v>
      </c>
      <c r="W208" t="s">
        <v>293</v>
      </c>
      <c r="X208">
        <v>0</v>
      </c>
      <c r="Y208" s="3">
        <f t="shared" si="19"/>
        <v>0.87504970557672412</v>
      </c>
      <c r="Z208" t="s">
        <v>150</v>
      </c>
      <c r="AA208">
        <v>4.2460000000000004</v>
      </c>
      <c r="AB208">
        <v>4.2460000000000004</v>
      </c>
      <c r="AC208">
        <v>3.9344999999999999</v>
      </c>
      <c r="AD208">
        <v>3.964</v>
      </c>
      <c r="AE208" s="3">
        <f t="shared" si="20"/>
        <v>0.81959542777970296</v>
      </c>
      <c r="AF208" t="s">
        <v>158</v>
      </c>
      <c r="AG208">
        <v>4.0774999999999997</v>
      </c>
      <c r="AH208">
        <v>4.0774999999999997</v>
      </c>
      <c r="AI208">
        <v>3.9</v>
      </c>
      <c r="AJ208">
        <v>3.9495</v>
      </c>
      <c r="AK208" s="3">
        <f t="shared" si="21"/>
        <v>0.84685261517145882</v>
      </c>
      <c r="AL208" t="s">
        <v>161</v>
      </c>
      <c r="AM208">
        <v>4.01</v>
      </c>
      <c r="AN208">
        <v>4.01</v>
      </c>
      <c r="AO208">
        <v>3.9495</v>
      </c>
      <c r="AP208">
        <v>3.74</v>
      </c>
      <c r="AQ208" s="3">
        <f t="shared" si="22"/>
        <v>1.2406719778316593</v>
      </c>
      <c r="AR208" t="s">
        <v>172</v>
      </c>
      <c r="AS208">
        <v>3.8769999999999998</v>
      </c>
      <c r="AT208">
        <v>3.8769999999999998</v>
      </c>
      <c r="AU208">
        <v>3.7484999999999999</v>
      </c>
      <c r="AV208">
        <v>3.7869999999999999</v>
      </c>
      <c r="AW208" s="3">
        <f t="shared" si="23"/>
        <v>1.1523210945618299</v>
      </c>
    </row>
    <row r="209" spans="1:49">
      <c r="A209">
        <v>1</v>
      </c>
      <c r="B209" t="s">
        <v>407</v>
      </c>
      <c r="C209">
        <v>1</v>
      </c>
      <c r="D209" t="s">
        <v>93</v>
      </c>
      <c r="E209" t="s">
        <v>94</v>
      </c>
      <c r="F209" t="str">
        <f t="shared" si="18"/>
        <v>Netherlands</v>
      </c>
      <c r="G209">
        <v>11.315</v>
      </c>
      <c r="H209" t="s">
        <v>408</v>
      </c>
      <c r="I209" t="s">
        <v>49</v>
      </c>
      <c r="J209">
        <v>2</v>
      </c>
      <c r="K209">
        <v>22.63</v>
      </c>
      <c r="L209">
        <v>2898</v>
      </c>
      <c r="M209">
        <v>128</v>
      </c>
      <c r="N209">
        <v>128</v>
      </c>
      <c r="O209">
        <v>432.5</v>
      </c>
      <c r="P209">
        <v>409.87</v>
      </c>
      <c r="Q209">
        <v>439.45</v>
      </c>
      <c r="R209" t="s">
        <v>371</v>
      </c>
      <c r="S209" t="s">
        <v>175</v>
      </c>
      <c r="T209">
        <v>11</v>
      </c>
      <c r="U209">
        <v>0.31</v>
      </c>
      <c r="V209">
        <v>889.6</v>
      </c>
      <c r="W209" t="s">
        <v>293</v>
      </c>
      <c r="X209">
        <v>1</v>
      </c>
      <c r="Y209" s="3">
        <f t="shared" si="19"/>
        <v>0.44830917874396037</v>
      </c>
      <c r="Z209" t="s">
        <v>115</v>
      </c>
      <c r="AA209">
        <v>444.85</v>
      </c>
      <c r="AB209">
        <v>444.85</v>
      </c>
      <c r="AC209">
        <v>442.65</v>
      </c>
      <c r="AD209">
        <v>439.9</v>
      </c>
      <c r="AE209" s="3">
        <f t="shared" si="20"/>
        <v>0.32684610075914322</v>
      </c>
      <c r="AF209" t="s">
        <v>129</v>
      </c>
      <c r="AG209">
        <v>461.3</v>
      </c>
      <c r="AH209">
        <v>461.3</v>
      </c>
      <c r="AI209">
        <v>448</v>
      </c>
      <c r="AJ209">
        <v>453.15</v>
      </c>
      <c r="AK209" s="3">
        <f t="shared" si="21"/>
        <v>0.9120772946859893</v>
      </c>
      <c r="AL209" t="s">
        <v>120</v>
      </c>
      <c r="AM209">
        <v>475.15</v>
      </c>
      <c r="AN209">
        <v>475.15</v>
      </c>
      <c r="AO209">
        <v>458.6</v>
      </c>
      <c r="AP209">
        <v>470.55</v>
      </c>
      <c r="AQ209" s="3">
        <f t="shared" si="22"/>
        <v>1.6806073153899246</v>
      </c>
      <c r="AR209" t="s">
        <v>121</v>
      </c>
      <c r="AS209">
        <v>468.95</v>
      </c>
      <c r="AT209">
        <v>468.95</v>
      </c>
      <c r="AU209">
        <v>464.15</v>
      </c>
      <c r="AV209">
        <v>462.9</v>
      </c>
      <c r="AW209" s="3">
        <f t="shared" si="23"/>
        <v>1.342719116632159</v>
      </c>
    </row>
    <row r="210" spans="1:49">
      <c r="A210">
        <v>1</v>
      </c>
      <c r="B210" t="s">
        <v>409</v>
      </c>
      <c r="C210">
        <v>1</v>
      </c>
      <c r="D210" t="s">
        <v>77</v>
      </c>
      <c r="E210" t="s">
        <v>78</v>
      </c>
      <c r="F210" t="str">
        <f t="shared" si="18"/>
        <v>France</v>
      </c>
      <c r="G210">
        <v>0.29899999999999999</v>
      </c>
      <c r="H210" t="s">
        <v>370</v>
      </c>
      <c r="I210" t="s">
        <v>105</v>
      </c>
      <c r="J210">
        <v>2</v>
      </c>
      <c r="K210">
        <v>0.6</v>
      </c>
      <c r="L210">
        <v>2880</v>
      </c>
      <c r="M210">
        <v>4816</v>
      </c>
      <c r="N210">
        <v>4816</v>
      </c>
      <c r="O210">
        <v>5.53</v>
      </c>
      <c r="P210">
        <v>6.13</v>
      </c>
      <c r="Q210">
        <v>5.21</v>
      </c>
      <c r="R210" t="s">
        <v>171</v>
      </c>
      <c r="S210" t="s">
        <v>175</v>
      </c>
      <c r="T210">
        <v>1</v>
      </c>
      <c r="U210">
        <v>0.54</v>
      </c>
      <c r="V210">
        <v>1565.2</v>
      </c>
      <c r="W210" t="s">
        <v>293</v>
      </c>
      <c r="X210">
        <v>1</v>
      </c>
      <c r="Y210" s="3">
        <f t="shared" si="19"/>
        <v>0.58527777777777867</v>
      </c>
      <c r="Z210" t="s">
        <v>150</v>
      </c>
      <c r="AA210">
        <v>5.28</v>
      </c>
      <c r="AB210">
        <v>5.28</v>
      </c>
      <c r="AC210">
        <v>5.18</v>
      </c>
      <c r="AD210">
        <v>5.2050000000000001</v>
      </c>
      <c r="AE210" s="3">
        <f t="shared" si="20"/>
        <v>0.54347222222222258</v>
      </c>
      <c r="AF210" t="s">
        <v>158</v>
      </c>
      <c r="AG210">
        <v>5.24</v>
      </c>
      <c r="AH210">
        <v>5.24</v>
      </c>
      <c r="AI210">
        <v>5.24</v>
      </c>
      <c r="AJ210">
        <v>5.1550000000000002</v>
      </c>
      <c r="AK210" s="3">
        <f t="shared" si="21"/>
        <v>0.62708333333333333</v>
      </c>
      <c r="AL210" t="s">
        <v>161</v>
      </c>
      <c r="AM210">
        <v>5.4</v>
      </c>
      <c r="AN210">
        <v>5.4</v>
      </c>
      <c r="AO210">
        <v>5.2</v>
      </c>
      <c r="AP210">
        <v>5.33</v>
      </c>
      <c r="AQ210" s="3">
        <f t="shared" si="22"/>
        <v>0.33444444444444471</v>
      </c>
      <c r="AR210" t="s">
        <v>172</v>
      </c>
      <c r="AS210">
        <v>5.44</v>
      </c>
      <c r="AT210">
        <v>5.44</v>
      </c>
      <c r="AU210">
        <v>5.38</v>
      </c>
      <c r="AV210">
        <v>5.31</v>
      </c>
      <c r="AW210" s="3">
        <f t="shared" si="23"/>
        <v>0.36788888888888999</v>
      </c>
    </row>
    <row r="211" spans="1:49">
      <c r="A211">
        <v>1</v>
      </c>
      <c r="B211" t="s">
        <v>401</v>
      </c>
      <c r="C211">
        <v>1</v>
      </c>
      <c r="D211" t="s">
        <v>70</v>
      </c>
      <c r="E211" t="s">
        <v>71</v>
      </c>
      <c r="F211" t="str">
        <f t="shared" si="18"/>
        <v>Germany</v>
      </c>
      <c r="G211">
        <v>1.89</v>
      </c>
      <c r="H211" t="s">
        <v>111</v>
      </c>
      <c r="I211" t="s">
        <v>49</v>
      </c>
      <c r="J211">
        <v>2</v>
      </c>
      <c r="K211">
        <v>3.78</v>
      </c>
      <c r="L211">
        <v>2880</v>
      </c>
      <c r="M211">
        <v>762</v>
      </c>
      <c r="N211">
        <v>1000</v>
      </c>
      <c r="O211">
        <v>34.92</v>
      </c>
      <c r="P211">
        <v>31.14</v>
      </c>
      <c r="Q211">
        <v>32.5</v>
      </c>
      <c r="R211" t="s">
        <v>160</v>
      </c>
      <c r="S211" t="s">
        <v>175</v>
      </c>
      <c r="T211">
        <v>2</v>
      </c>
      <c r="U211">
        <v>-0.84</v>
      </c>
      <c r="V211">
        <v>-2420</v>
      </c>
      <c r="W211" t="s">
        <v>293</v>
      </c>
      <c r="X211">
        <v>0</v>
      </c>
      <c r="Y211" s="3">
        <f t="shared" si="19"/>
        <v>-0.60069444444444586</v>
      </c>
      <c r="Z211" t="s">
        <v>149</v>
      </c>
      <c r="AA211">
        <v>37.72</v>
      </c>
      <c r="AB211">
        <v>37.72</v>
      </c>
      <c r="AC211">
        <v>33.19</v>
      </c>
      <c r="AD211">
        <v>37.07</v>
      </c>
      <c r="AE211" s="3">
        <f t="shared" si="20"/>
        <v>0.74652777777777735</v>
      </c>
      <c r="AF211" t="s">
        <v>150</v>
      </c>
      <c r="AG211">
        <v>35.81</v>
      </c>
      <c r="AH211">
        <v>35.81</v>
      </c>
      <c r="AI211">
        <v>35</v>
      </c>
      <c r="AJ211">
        <v>32.5</v>
      </c>
      <c r="AK211" s="3">
        <f t="shared" si="21"/>
        <v>-0.84027777777777846</v>
      </c>
      <c r="AL211" t="s">
        <v>158</v>
      </c>
      <c r="AM211">
        <v>34.18</v>
      </c>
      <c r="AN211">
        <v>34.18</v>
      </c>
      <c r="AO211">
        <v>32.21</v>
      </c>
      <c r="AP211">
        <v>32.89</v>
      </c>
      <c r="AQ211" s="3">
        <f t="shared" si="22"/>
        <v>-0.70486111111111149</v>
      </c>
      <c r="AR211" t="s">
        <v>161</v>
      </c>
      <c r="AS211">
        <v>33.9</v>
      </c>
      <c r="AT211">
        <v>33.9</v>
      </c>
      <c r="AU211">
        <v>32.61</v>
      </c>
      <c r="AV211">
        <v>32.1</v>
      </c>
      <c r="AW211" s="3">
        <f t="shared" si="23"/>
        <v>-0.97916666666666685</v>
      </c>
    </row>
    <row r="212" spans="1:49">
      <c r="A212">
        <v>1</v>
      </c>
      <c r="B212" t="s">
        <v>410</v>
      </c>
      <c r="C212">
        <v>1</v>
      </c>
      <c r="D212" t="s">
        <v>70</v>
      </c>
      <c r="E212" t="s">
        <v>71</v>
      </c>
      <c r="F212" t="str">
        <f t="shared" si="18"/>
        <v>Germany</v>
      </c>
      <c r="G212">
        <v>9.9400000000000002E-2</v>
      </c>
      <c r="H212" t="s">
        <v>370</v>
      </c>
      <c r="I212" t="s">
        <v>105</v>
      </c>
      <c r="J212">
        <v>2</v>
      </c>
      <c r="K212">
        <v>0.2</v>
      </c>
      <c r="L212">
        <v>2875</v>
      </c>
      <c r="M212">
        <v>14464</v>
      </c>
      <c r="N212">
        <v>14464</v>
      </c>
      <c r="O212">
        <v>1.2</v>
      </c>
      <c r="P212">
        <v>1.4</v>
      </c>
      <c r="Q212">
        <v>1.31</v>
      </c>
      <c r="R212" t="s">
        <v>157</v>
      </c>
      <c r="S212" t="s">
        <v>175</v>
      </c>
      <c r="T212">
        <v>3</v>
      </c>
      <c r="U212">
        <v>-0.55000000000000004</v>
      </c>
      <c r="V212">
        <v>-1576.58</v>
      </c>
      <c r="W212" t="s">
        <v>293</v>
      </c>
      <c r="X212">
        <v>0</v>
      </c>
      <c r="Y212" s="3">
        <f t="shared" si="19"/>
        <v>-0.27167165217391331</v>
      </c>
      <c r="Z212" t="s">
        <v>148</v>
      </c>
      <c r="AA212">
        <v>1.286</v>
      </c>
      <c r="AB212">
        <v>1.286</v>
      </c>
      <c r="AC212">
        <v>1.254</v>
      </c>
      <c r="AD212">
        <v>1.2190000000000001</v>
      </c>
      <c r="AE212" s="3">
        <f t="shared" si="20"/>
        <v>-9.5588173913044125E-2</v>
      </c>
      <c r="AF212" t="s">
        <v>149</v>
      </c>
      <c r="AG212">
        <v>1.3220000000000001</v>
      </c>
      <c r="AH212">
        <v>1.3220000000000001</v>
      </c>
      <c r="AI212">
        <v>1.21</v>
      </c>
      <c r="AJ212">
        <v>1.2989999999999999</v>
      </c>
      <c r="AK212" s="3">
        <f t="shared" si="21"/>
        <v>-0.49806469565217382</v>
      </c>
      <c r="AL212" t="s">
        <v>150</v>
      </c>
      <c r="AM212">
        <v>1.333</v>
      </c>
      <c r="AN212">
        <v>1.333</v>
      </c>
      <c r="AO212">
        <v>1.278</v>
      </c>
      <c r="AP212">
        <v>1.3089999999999999</v>
      </c>
      <c r="AQ212" s="3">
        <f t="shared" si="22"/>
        <v>-0.5483742608695652</v>
      </c>
      <c r="AR212" t="s">
        <v>158</v>
      </c>
      <c r="AS212">
        <v>1.2989999999999999</v>
      </c>
      <c r="AT212">
        <v>1.2989999999999999</v>
      </c>
      <c r="AU212">
        <v>1.2989999999999999</v>
      </c>
      <c r="AV212">
        <v>1.1299999999999999</v>
      </c>
      <c r="AW212" s="3">
        <f t="shared" si="23"/>
        <v>0.35216695652173946</v>
      </c>
    </row>
    <row r="213" spans="1:49">
      <c r="A213">
        <v>1</v>
      </c>
      <c r="B213" t="s">
        <v>411</v>
      </c>
      <c r="C213">
        <v>1</v>
      </c>
      <c r="D213" t="s">
        <v>61</v>
      </c>
      <c r="E213" t="s">
        <v>62</v>
      </c>
      <c r="F213" t="str">
        <f t="shared" si="18"/>
        <v>Switzerland</v>
      </c>
      <c r="G213">
        <v>104</v>
      </c>
      <c r="H213" t="s">
        <v>261</v>
      </c>
      <c r="I213" t="s">
        <v>49</v>
      </c>
      <c r="J213">
        <v>1.5</v>
      </c>
      <c r="K213">
        <v>156</v>
      </c>
      <c r="L213">
        <v>3104</v>
      </c>
      <c r="M213">
        <v>20</v>
      </c>
      <c r="N213">
        <v>20</v>
      </c>
      <c r="O213">
        <v>2820</v>
      </c>
      <c r="P213">
        <v>2664</v>
      </c>
      <c r="Q213">
        <v>2935</v>
      </c>
      <c r="R213" t="s">
        <v>160</v>
      </c>
      <c r="S213" t="s">
        <v>175</v>
      </c>
      <c r="T213">
        <v>2</v>
      </c>
      <c r="U213">
        <v>0.74</v>
      </c>
      <c r="V213">
        <v>2300</v>
      </c>
      <c r="W213" t="s">
        <v>305</v>
      </c>
      <c r="X213">
        <v>1</v>
      </c>
      <c r="Y213" s="3">
        <f t="shared" si="19"/>
        <v>0.22551546391752578</v>
      </c>
      <c r="Z213" t="s">
        <v>149</v>
      </c>
      <c r="AA213">
        <v>2950</v>
      </c>
      <c r="AB213">
        <v>2950</v>
      </c>
      <c r="AC213">
        <v>2855</v>
      </c>
      <c r="AD213">
        <v>2905</v>
      </c>
      <c r="AE213" s="3">
        <f t="shared" si="20"/>
        <v>0.54768041237113407</v>
      </c>
      <c r="AF213" t="s">
        <v>150</v>
      </c>
      <c r="AG213">
        <v>2945</v>
      </c>
      <c r="AH213">
        <v>2945</v>
      </c>
      <c r="AI213">
        <v>2900</v>
      </c>
      <c r="AJ213">
        <v>2935</v>
      </c>
      <c r="AK213" s="3">
        <f t="shared" si="21"/>
        <v>0.740979381443299</v>
      </c>
      <c r="AL213" t="s">
        <v>158</v>
      </c>
      <c r="AM213">
        <v>2975</v>
      </c>
      <c r="AN213">
        <v>2975</v>
      </c>
      <c r="AO213">
        <v>2925</v>
      </c>
      <c r="AP213">
        <v>2935</v>
      </c>
      <c r="AQ213" s="3">
        <f t="shared" si="22"/>
        <v>0.740979381443299</v>
      </c>
      <c r="AR213" t="s">
        <v>161</v>
      </c>
      <c r="AS213">
        <v>3050</v>
      </c>
      <c r="AT213">
        <v>3050</v>
      </c>
      <c r="AU213">
        <v>2920</v>
      </c>
      <c r="AV213">
        <v>3040</v>
      </c>
      <c r="AW213" s="3">
        <f t="shared" si="23"/>
        <v>1.4175257731958764</v>
      </c>
    </row>
    <row r="214" spans="1:49">
      <c r="A214">
        <v>1</v>
      </c>
      <c r="B214" t="s">
        <v>412</v>
      </c>
      <c r="C214">
        <v>1</v>
      </c>
      <c r="D214" t="s">
        <v>61</v>
      </c>
      <c r="E214" t="s">
        <v>62</v>
      </c>
      <c r="F214" t="str">
        <f t="shared" si="18"/>
        <v>Switzerland</v>
      </c>
      <c r="G214">
        <v>6.4</v>
      </c>
      <c r="H214" t="s">
        <v>178</v>
      </c>
      <c r="I214" t="s">
        <v>49</v>
      </c>
      <c r="J214">
        <v>2</v>
      </c>
      <c r="K214">
        <v>12.8</v>
      </c>
      <c r="L214">
        <v>3099</v>
      </c>
      <c r="M214">
        <v>242</v>
      </c>
      <c r="N214">
        <v>242</v>
      </c>
      <c r="O214">
        <v>198.26</v>
      </c>
      <c r="P214">
        <v>185.46</v>
      </c>
      <c r="Q214">
        <v>228.4</v>
      </c>
      <c r="R214" t="s">
        <v>157</v>
      </c>
      <c r="S214" t="s">
        <v>175</v>
      </c>
      <c r="T214">
        <v>3</v>
      </c>
      <c r="U214">
        <v>2.35</v>
      </c>
      <c r="V214">
        <v>7293.37</v>
      </c>
      <c r="W214" t="s">
        <v>305</v>
      </c>
      <c r="X214">
        <v>1</v>
      </c>
      <c r="Y214" s="3">
        <f t="shared" si="19"/>
        <v>0.85430138754436902</v>
      </c>
      <c r="Z214" t="s">
        <v>148</v>
      </c>
      <c r="AA214">
        <v>219.8</v>
      </c>
      <c r="AB214">
        <v>219.8</v>
      </c>
      <c r="AC214">
        <v>209.2</v>
      </c>
      <c r="AD214">
        <v>212</v>
      </c>
      <c r="AE214" s="3">
        <f t="shared" si="20"/>
        <v>1.07295256534366</v>
      </c>
      <c r="AF214" t="s">
        <v>149</v>
      </c>
      <c r="AG214">
        <v>220</v>
      </c>
      <c r="AH214">
        <v>220</v>
      </c>
      <c r="AI214">
        <v>210</v>
      </c>
      <c r="AJ214">
        <v>219.4</v>
      </c>
      <c r="AK214" s="3">
        <f t="shared" si="21"/>
        <v>1.6508163923846415</v>
      </c>
      <c r="AL214" t="s">
        <v>150</v>
      </c>
      <c r="AM214">
        <v>229.8</v>
      </c>
      <c r="AN214">
        <v>229.8</v>
      </c>
      <c r="AO214">
        <v>220</v>
      </c>
      <c r="AP214">
        <v>228.4</v>
      </c>
      <c r="AQ214" s="3">
        <f t="shared" si="22"/>
        <v>2.3536237495966454</v>
      </c>
      <c r="AR214" t="s">
        <v>158</v>
      </c>
      <c r="AS214">
        <v>238</v>
      </c>
      <c r="AT214">
        <v>238</v>
      </c>
      <c r="AU214">
        <v>228.8</v>
      </c>
      <c r="AV214">
        <v>231.2</v>
      </c>
      <c r="AW214" s="3">
        <f t="shared" si="23"/>
        <v>2.572274927395934</v>
      </c>
    </row>
    <row r="215" spans="1:49">
      <c r="A215">
        <v>1</v>
      </c>
      <c r="B215" t="s">
        <v>393</v>
      </c>
      <c r="C215">
        <v>1</v>
      </c>
      <c r="D215" t="s">
        <v>77</v>
      </c>
      <c r="E215" t="s">
        <v>78</v>
      </c>
      <c r="F215" t="str">
        <f t="shared" si="18"/>
        <v>France</v>
      </c>
      <c r="G215">
        <v>11.1</v>
      </c>
      <c r="H215" t="s">
        <v>413</v>
      </c>
      <c r="I215" t="s">
        <v>49</v>
      </c>
      <c r="J215">
        <v>2</v>
      </c>
      <c r="K215">
        <v>22.2</v>
      </c>
      <c r="L215">
        <v>2875</v>
      </c>
      <c r="M215">
        <v>130</v>
      </c>
      <c r="N215">
        <v>130</v>
      </c>
      <c r="O215">
        <v>508</v>
      </c>
      <c r="P215">
        <v>485.8</v>
      </c>
      <c r="Q215">
        <v>498.3</v>
      </c>
      <c r="R215" t="s">
        <v>157</v>
      </c>
      <c r="S215" t="s">
        <v>175</v>
      </c>
      <c r="T215">
        <v>3</v>
      </c>
      <c r="U215">
        <v>-0.44</v>
      </c>
      <c r="V215">
        <v>-1261</v>
      </c>
      <c r="W215" t="s">
        <v>293</v>
      </c>
      <c r="X215">
        <v>0</v>
      </c>
      <c r="Y215" s="3">
        <f t="shared" si="19"/>
        <v>0.3165217391304348</v>
      </c>
      <c r="Z215" t="s">
        <v>148</v>
      </c>
      <c r="AA215">
        <v>518</v>
      </c>
      <c r="AB215">
        <v>518</v>
      </c>
      <c r="AC215">
        <v>515</v>
      </c>
      <c r="AD215">
        <v>506.4</v>
      </c>
      <c r="AE215" s="3">
        <f t="shared" si="20"/>
        <v>-7.2347826086957556E-2</v>
      </c>
      <c r="AF215" t="s">
        <v>149</v>
      </c>
      <c r="AG215">
        <v>517.1</v>
      </c>
      <c r="AH215">
        <v>517.1</v>
      </c>
      <c r="AI215">
        <v>504</v>
      </c>
      <c r="AJ215">
        <v>517</v>
      </c>
      <c r="AK215" s="3">
        <f t="shared" si="21"/>
        <v>0.40695652173913044</v>
      </c>
      <c r="AL215" t="s">
        <v>150</v>
      </c>
      <c r="AM215">
        <v>510.6</v>
      </c>
      <c r="AN215">
        <v>510.6</v>
      </c>
      <c r="AO215">
        <v>507.5</v>
      </c>
      <c r="AP215">
        <v>498.3</v>
      </c>
      <c r="AQ215" s="3">
        <f t="shared" si="22"/>
        <v>-0.43860869565217342</v>
      </c>
      <c r="AR215" t="s">
        <v>158</v>
      </c>
      <c r="AS215">
        <v>509.6</v>
      </c>
      <c r="AT215">
        <v>509.6</v>
      </c>
      <c r="AU215">
        <v>505</v>
      </c>
      <c r="AV215">
        <v>507.7</v>
      </c>
      <c r="AW215" s="3">
        <f t="shared" si="23"/>
        <v>-1.3565217391304863E-2</v>
      </c>
    </row>
    <row r="216" spans="1:49">
      <c r="A216">
        <v>1</v>
      </c>
      <c r="B216" t="s">
        <v>385</v>
      </c>
      <c r="C216">
        <v>1</v>
      </c>
      <c r="D216" t="s">
        <v>138</v>
      </c>
      <c r="E216" t="s">
        <v>139</v>
      </c>
      <c r="F216" t="str">
        <f t="shared" si="18"/>
        <v>Belgium</v>
      </c>
      <c r="G216">
        <v>0.255</v>
      </c>
      <c r="H216" t="s">
        <v>414</v>
      </c>
      <c r="I216" t="s">
        <v>105</v>
      </c>
      <c r="J216">
        <v>3</v>
      </c>
      <c r="K216">
        <v>0.77</v>
      </c>
      <c r="L216">
        <v>2887</v>
      </c>
      <c r="M216">
        <v>3774</v>
      </c>
      <c r="N216">
        <v>3773</v>
      </c>
      <c r="O216">
        <v>10.32</v>
      </c>
      <c r="P216">
        <v>11.09</v>
      </c>
      <c r="Q216">
        <v>9.3699999999999992</v>
      </c>
      <c r="R216" t="s">
        <v>143</v>
      </c>
      <c r="S216" t="s">
        <v>175</v>
      </c>
      <c r="T216">
        <v>8</v>
      </c>
      <c r="U216">
        <v>1.25</v>
      </c>
      <c r="V216">
        <v>3603.22</v>
      </c>
      <c r="W216" t="s">
        <v>293</v>
      </c>
      <c r="X216">
        <v>1</v>
      </c>
      <c r="Y216" s="3">
        <f t="shared" si="19"/>
        <v>1.0585833044683068</v>
      </c>
      <c r="Z216" t="s">
        <v>121</v>
      </c>
      <c r="AA216">
        <v>9.5549999999999997</v>
      </c>
      <c r="AB216">
        <v>9.5549999999999997</v>
      </c>
      <c r="AC216">
        <v>9.51</v>
      </c>
      <c r="AD216">
        <v>9.27</v>
      </c>
      <c r="AE216" s="3">
        <f t="shared" si="20"/>
        <v>1.3722376169033608</v>
      </c>
      <c r="AF216" t="s">
        <v>122</v>
      </c>
      <c r="AG216">
        <v>9.3699999999999992</v>
      </c>
      <c r="AH216">
        <v>9.3699999999999992</v>
      </c>
      <c r="AI216">
        <v>9.3149999999999995</v>
      </c>
      <c r="AJ216">
        <v>9.2449999999999992</v>
      </c>
      <c r="AK216" s="3">
        <f t="shared" si="21"/>
        <v>1.4049099411153461</v>
      </c>
      <c r="AL216" t="s">
        <v>123</v>
      </c>
      <c r="AM216">
        <v>9.5</v>
      </c>
      <c r="AN216">
        <v>9.5</v>
      </c>
      <c r="AO216">
        <v>9.3049999999999997</v>
      </c>
      <c r="AP216">
        <v>9.27</v>
      </c>
      <c r="AQ216" s="3">
        <f t="shared" si="22"/>
        <v>1.3722376169033608</v>
      </c>
      <c r="AR216" t="s">
        <v>148</v>
      </c>
      <c r="AS216">
        <v>9.8049999999999997</v>
      </c>
      <c r="AT216">
        <v>9.8049999999999997</v>
      </c>
      <c r="AU216">
        <v>9.3000000000000007</v>
      </c>
      <c r="AV216">
        <v>9.36</v>
      </c>
      <c r="AW216" s="3">
        <f t="shared" si="23"/>
        <v>1.2546172497402159</v>
      </c>
    </row>
    <row r="217" spans="1:49">
      <c r="A217">
        <v>1</v>
      </c>
      <c r="B217" t="s">
        <v>415</v>
      </c>
      <c r="C217">
        <v>1</v>
      </c>
      <c r="D217" t="s">
        <v>93</v>
      </c>
      <c r="E217" t="s">
        <v>94</v>
      </c>
      <c r="F217" t="str">
        <f t="shared" si="18"/>
        <v>Netherlands</v>
      </c>
      <c r="G217">
        <v>8.4400000000000003E-2</v>
      </c>
      <c r="H217" t="s">
        <v>178</v>
      </c>
      <c r="I217" t="s">
        <v>49</v>
      </c>
      <c r="J217">
        <v>2</v>
      </c>
      <c r="K217">
        <v>0.17</v>
      </c>
      <c r="L217">
        <v>2887</v>
      </c>
      <c r="M217">
        <v>17102</v>
      </c>
      <c r="N217">
        <v>17102</v>
      </c>
      <c r="O217">
        <v>3.3</v>
      </c>
      <c r="P217">
        <v>3.13</v>
      </c>
      <c r="Q217">
        <v>3.41</v>
      </c>
      <c r="R217" t="s">
        <v>143</v>
      </c>
      <c r="S217" t="s">
        <v>175</v>
      </c>
      <c r="T217">
        <v>8</v>
      </c>
      <c r="U217">
        <v>0.62</v>
      </c>
      <c r="V217">
        <v>1795.71</v>
      </c>
      <c r="W217" t="s">
        <v>293</v>
      </c>
      <c r="X217">
        <v>1</v>
      </c>
      <c r="Y217" s="3">
        <f t="shared" si="19"/>
        <v>0.23695185313474215</v>
      </c>
      <c r="Z217" t="s">
        <v>121</v>
      </c>
      <c r="AA217">
        <v>3.411</v>
      </c>
      <c r="AB217">
        <v>3.411</v>
      </c>
      <c r="AC217">
        <v>3.34</v>
      </c>
      <c r="AD217">
        <v>3.4</v>
      </c>
      <c r="AE217" s="3">
        <f t="shared" si="20"/>
        <v>0.59237963283685535</v>
      </c>
      <c r="AF217" t="s">
        <v>122</v>
      </c>
      <c r="AG217">
        <v>3.5</v>
      </c>
      <c r="AH217">
        <v>3.5</v>
      </c>
      <c r="AI217">
        <v>3.423</v>
      </c>
      <c r="AJ217">
        <v>3.4359999999999999</v>
      </c>
      <c r="AK217" s="3">
        <f t="shared" si="21"/>
        <v>0.80563630065812331</v>
      </c>
      <c r="AL217" t="s">
        <v>123</v>
      </c>
      <c r="AM217">
        <v>3.47</v>
      </c>
      <c r="AN217">
        <v>3.47</v>
      </c>
      <c r="AO217">
        <v>3.4409999999999998</v>
      </c>
      <c r="AP217">
        <v>3.4390000000000001</v>
      </c>
      <c r="AQ217" s="3">
        <f t="shared" si="22"/>
        <v>0.82340768964322963</v>
      </c>
      <c r="AR217" t="s">
        <v>148</v>
      </c>
      <c r="AS217">
        <v>3.444</v>
      </c>
      <c r="AT217">
        <v>3.444</v>
      </c>
      <c r="AU217">
        <v>3.44</v>
      </c>
      <c r="AV217">
        <v>3.2450000000000001</v>
      </c>
      <c r="AW217" s="3">
        <f t="shared" si="23"/>
        <v>-0.32580879806026847</v>
      </c>
    </row>
    <row r="218" spans="1:49">
      <c r="A218">
        <v>1</v>
      </c>
      <c r="B218" t="s">
        <v>416</v>
      </c>
      <c r="C218">
        <v>1</v>
      </c>
      <c r="D218" t="s">
        <v>77</v>
      </c>
      <c r="E218" t="s">
        <v>78</v>
      </c>
      <c r="F218" t="str">
        <f t="shared" si="18"/>
        <v>France</v>
      </c>
      <c r="G218">
        <v>14.58</v>
      </c>
      <c r="H218" t="s">
        <v>127</v>
      </c>
      <c r="I218" t="s">
        <v>49</v>
      </c>
      <c r="J218">
        <v>2</v>
      </c>
      <c r="K218">
        <v>29.16</v>
      </c>
      <c r="L218">
        <v>2880</v>
      </c>
      <c r="M218">
        <v>99</v>
      </c>
      <c r="N218">
        <v>99</v>
      </c>
      <c r="O218">
        <v>873.31</v>
      </c>
      <c r="P218">
        <v>844.15</v>
      </c>
      <c r="Q218">
        <v>842.6</v>
      </c>
      <c r="R218" t="s">
        <v>160</v>
      </c>
      <c r="S218" t="s">
        <v>175</v>
      </c>
      <c r="T218">
        <v>2</v>
      </c>
      <c r="U218">
        <v>-1.06</v>
      </c>
      <c r="V218">
        <v>-3040.59</v>
      </c>
      <c r="W218" t="s">
        <v>293</v>
      </c>
      <c r="X218">
        <v>0</v>
      </c>
      <c r="Y218" s="3">
        <f t="shared" si="19"/>
        <v>-0.80815624999999958</v>
      </c>
      <c r="Z218" t="s">
        <v>149</v>
      </c>
      <c r="AA218">
        <v>863.6</v>
      </c>
      <c r="AB218">
        <v>863.6</v>
      </c>
      <c r="AC218">
        <v>849.8</v>
      </c>
      <c r="AD218">
        <v>861.6</v>
      </c>
      <c r="AE218" s="3">
        <f t="shared" si="20"/>
        <v>-0.40253124999999729</v>
      </c>
      <c r="AF218" t="s">
        <v>150</v>
      </c>
      <c r="AG218">
        <v>853.4</v>
      </c>
      <c r="AH218">
        <v>853.4</v>
      </c>
      <c r="AI218">
        <v>853.4</v>
      </c>
      <c r="AJ218">
        <v>842.6</v>
      </c>
      <c r="AK218" s="3">
        <f t="shared" si="21"/>
        <v>-1.0556562499999973</v>
      </c>
      <c r="AL218" t="s">
        <v>158</v>
      </c>
      <c r="AM218">
        <v>856.4</v>
      </c>
      <c r="AN218">
        <v>856.4</v>
      </c>
      <c r="AO218">
        <v>850</v>
      </c>
      <c r="AP218">
        <v>854.2</v>
      </c>
      <c r="AQ218" s="3">
        <f t="shared" si="22"/>
        <v>-0.65690624999999658</v>
      </c>
      <c r="AR218" t="s">
        <v>161</v>
      </c>
      <c r="AS218">
        <v>884.8</v>
      </c>
      <c r="AT218">
        <v>884.8</v>
      </c>
      <c r="AU218">
        <v>860.6</v>
      </c>
      <c r="AV218">
        <v>884.8</v>
      </c>
      <c r="AW218" s="3">
        <f t="shared" si="23"/>
        <v>0.39496875000000031</v>
      </c>
    </row>
    <row r="219" spans="1:49">
      <c r="A219">
        <v>1</v>
      </c>
      <c r="B219" t="s">
        <v>417</v>
      </c>
      <c r="C219">
        <v>1</v>
      </c>
      <c r="D219" t="s">
        <v>61</v>
      </c>
      <c r="E219" t="s">
        <v>62</v>
      </c>
      <c r="F219" t="str">
        <f t="shared" si="18"/>
        <v>Switzerland</v>
      </c>
      <c r="G219">
        <v>0.23949999999999999</v>
      </c>
      <c r="H219" t="s">
        <v>178</v>
      </c>
      <c r="I219" t="s">
        <v>49</v>
      </c>
      <c r="J219">
        <v>2</v>
      </c>
      <c r="K219">
        <v>0.48</v>
      </c>
      <c r="L219">
        <v>3099</v>
      </c>
      <c r="M219">
        <v>6469</v>
      </c>
      <c r="N219">
        <v>6469</v>
      </c>
      <c r="O219">
        <v>13.28</v>
      </c>
      <c r="P219">
        <v>12.8</v>
      </c>
      <c r="Q219">
        <v>12.88</v>
      </c>
      <c r="R219" t="s">
        <v>157</v>
      </c>
      <c r="S219" t="s">
        <v>175</v>
      </c>
      <c r="T219">
        <v>3</v>
      </c>
      <c r="U219">
        <v>-0.85</v>
      </c>
      <c r="V219">
        <v>-2619.94</v>
      </c>
      <c r="W219" t="s">
        <v>305</v>
      </c>
      <c r="X219">
        <v>0</v>
      </c>
      <c r="Y219" s="3">
        <f t="shared" si="19"/>
        <v>-6.2623426911905741E-2</v>
      </c>
      <c r="Z219" t="s">
        <v>148</v>
      </c>
      <c r="AA219">
        <v>13.25</v>
      </c>
      <c r="AB219">
        <v>13.25</v>
      </c>
      <c r="AC219">
        <v>13.25</v>
      </c>
      <c r="AD219">
        <v>13.074999999999999</v>
      </c>
      <c r="AE219" s="3">
        <f t="shared" si="20"/>
        <v>-0.42792675056469842</v>
      </c>
      <c r="AF219" t="s">
        <v>149</v>
      </c>
      <c r="AG219">
        <v>13.33</v>
      </c>
      <c r="AH219">
        <v>13.33</v>
      </c>
      <c r="AI219">
        <v>12.994999999999999</v>
      </c>
      <c r="AJ219">
        <v>13.28</v>
      </c>
      <c r="AK219" s="3">
        <f t="shared" si="21"/>
        <v>0</v>
      </c>
      <c r="AL219" t="s">
        <v>150</v>
      </c>
      <c r="AM219">
        <v>13.17</v>
      </c>
      <c r="AN219">
        <v>13.17</v>
      </c>
      <c r="AO219">
        <v>13.11</v>
      </c>
      <c r="AP219">
        <v>12.875</v>
      </c>
      <c r="AQ219" s="3">
        <f t="shared" si="22"/>
        <v>-0.84541626331074415</v>
      </c>
      <c r="AR219" t="s">
        <v>158</v>
      </c>
      <c r="AS219">
        <v>13.085000000000001</v>
      </c>
      <c r="AT219">
        <v>13.085000000000001</v>
      </c>
      <c r="AU219">
        <v>12.93</v>
      </c>
      <c r="AV219">
        <v>13.07</v>
      </c>
      <c r="AW219" s="3">
        <f t="shared" si="23"/>
        <v>-0.43836398838334756</v>
      </c>
    </row>
    <row r="220" spans="1:49">
      <c r="A220">
        <v>1</v>
      </c>
      <c r="B220" t="s">
        <v>418</v>
      </c>
      <c r="C220">
        <v>1</v>
      </c>
      <c r="D220" t="s">
        <v>70</v>
      </c>
      <c r="E220" t="s">
        <v>71</v>
      </c>
      <c r="F220" t="str">
        <f t="shared" si="18"/>
        <v>Germany</v>
      </c>
      <c r="G220">
        <v>9.23</v>
      </c>
      <c r="H220" t="s">
        <v>111</v>
      </c>
      <c r="I220" t="s">
        <v>49</v>
      </c>
      <c r="J220">
        <v>1.5</v>
      </c>
      <c r="K220">
        <v>13.85</v>
      </c>
      <c r="L220">
        <v>2880</v>
      </c>
      <c r="M220">
        <v>208</v>
      </c>
      <c r="N220">
        <v>245</v>
      </c>
      <c r="O220">
        <v>158.97999999999999</v>
      </c>
      <c r="P220">
        <v>145.13999999999999</v>
      </c>
      <c r="Q220">
        <v>147.19999999999999</v>
      </c>
      <c r="R220" t="s">
        <v>160</v>
      </c>
      <c r="S220" t="s">
        <v>175</v>
      </c>
      <c r="T220">
        <v>2</v>
      </c>
      <c r="U220">
        <v>-1</v>
      </c>
      <c r="V220">
        <v>-2886.1</v>
      </c>
      <c r="W220" t="s">
        <v>293</v>
      </c>
      <c r="X220">
        <v>0</v>
      </c>
      <c r="Y220" s="3">
        <f t="shared" si="19"/>
        <v>-1.1892708333333326</v>
      </c>
      <c r="Z220" t="s">
        <v>149</v>
      </c>
      <c r="AA220">
        <v>181.3</v>
      </c>
      <c r="AB220">
        <v>181.3</v>
      </c>
      <c r="AC220">
        <v>145</v>
      </c>
      <c r="AD220">
        <v>181.3</v>
      </c>
      <c r="AE220" s="3">
        <f t="shared" si="20"/>
        <v>1.8987500000000017</v>
      </c>
      <c r="AF220" t="s">
        <v>150</v>
      </c>
      <c r="AG220">
        <v>176.8</v>
      </c>
      <c r="AH220">
        <v>176.8</v>
      </c>
      <c r="AI220">
        <v>171</v>
      </c>
      <c r="AJ220">
        <v>147.19999999999999</v>
      </c>
      <c r="AK220" s="3">
        <f t="shared" si="21"/>
        <v>-1.0021180555555558</v>
      </c>
      <c r="AL220" t="s">
        <v>158</v>
      </c>
      <c r="AM220">
        <v>147.80000000000001</v>
      </c>
      <c r="AN220">
        <v>147.80000000000001</v>
      </c>
      <c r="AO220">
        <v>146.69999999999999</v>
      </c>
      <c r="AP220">
        <v>135.4</v>
      </c>
      <c r="AQ220" s="3">
        <f t="shared" si="22"/>
        <v>-2.0059374999999986</v>
      </c>
      <c r="AR220" t="s">
        <v>161</v>
      </c>
      <c r="AS220">
        <v>141.1</v>
      </c>
      <c r="AT220">
        <v>141.1</v>
      </c>
      <c r="AU220">
        <v>134</v>
      </c>
      <c r="AV220">
        <v>136.69999999999999</v>
      </c>
      <c r="AW220" s="3">
        <f t="shared" si="23"/>
        <v>-1.8953472222222223</v>
      </c>
    </row>
    <row r="221" spans="1:49">
      <c r="A221">
        <v>1</v>
      </c>
      <c r="B221" t="s">
        <v>340</v>
      </c>
      <c r="C221">
        <v>1</v>
      </c>
      <c r="D221" t="s">
        <v>134</v>
      </c>
      <c r="E221" t="s">
        <v>135</v>
      </c>
      <c r="F221" t="str">
        <f t="shared" si="18"/>
        <v>London</v>
      </c>
      <c r="G221">
        <v>284</v>
      </c>
      <c r="H221" t="s">
        <v>419</v>
      </c>
      <c r="I221" t="s">
        <v>49</v>
      </c>
      <c r="J221">
        <v>2</v>
      </c>
      <c r="K221">
        <v>568</v>
      </c>
      <c r="L221">
        <v>217849</v>
      </c>
      <c r="M221">
        <v>384</v>
      </c>
      <c r="N221">
        <v>384</v>
      </c>
      <c r="O221">
        <v>5046.91</v>
      </c>
      <c r="P221">
        <v>4478.91</v>
      </c>
      <c r="Q221">
        <v>5772</v>
      </c>
      <c r="R221" t="s">
        <v>420</v>
      </c>
      <c r="S221" t="s">
        <v>421</v>
      </c>
      <c r="T221">
        <v>10</v>
      </c>
      <c r="U221">
        <v>1.28</v>
      </c>
      <c r="V221">
        <v>278434.56</v>
      </c>
      <c r="W221" t="s">
        <v>300</v>
      </c>
      <c r="X221">
        <v>1</v>
      </c>
      <c r="Y221" s="3">
        <f t="shared" si="19"/>
        <v>-8.2687733246422729E-2</v>
      </c>
      <c r="Z221" t="s">
        <v>422</v>
      </c>
      <c r="AA221">
        <v>5050</v>
      </c>
      <c r="AB221">
        <v>5050</v>
      </c>
      <c r="AC221">
        <v>5000</v>
      </c>
      <c r="AD221">
        <v>4916</v>
      </c>
      <c r="AE221" s="3">
        <f t="shared" si="20"/>
        <v>-0.23075359538028609</v>
      </c>
      <c r="AF221" t="s">
        <v>423</v>
      </c>
      <c r="AG221">
        <v>5062</v>
      </c>
      <c r="AH221">
        <v>5062</v>
      </c>
      <c r="AI221">
        <v>5030</v>
      </c>
      <c r="AJ221">
        <v>5062</v>
      </c>
      <c r="AK221" s="3">
        <f t="shared" si="21"/>
        <v>2.6598974519047854E-2</v>
      </c>
      <c r="AL221" t="s">
        <v>424</v>
      </c>
      <c r="AM221">
        <v>5310</v>
      </c>
      <c r="AN221">
        <v>5310</v>
      </c>
      <c r="AO221">
        <v>5100</v>
      </c>
      <c r="AP221">
        <v>5300</v>
      </c>
      <c r="AQ221" s="3">
        <f t="shared" si="22"/>
        <v>0.44611891723166069</v>
      </c>
      <c r="AR221" t="s">
        <v>425</v>
      </c>
      <c r="AS221">
        <v>5604</v>
      </c>
      <c r="AT221">
        <v>5604</v>
      </c>
      <c r="AU221">
        <v>5310</v>
      </c>
      <c r="AV221">
        <v>5496</v>
      </c>
      <c r="AW221" s="3">
        <f t="shared" si="23"/>
        <v>0.79160592887734194</v>
      </c>
    </row>
    <row r="222" spans="1:49">
      <c r="A222">
        <v>1</v>
      </c>
      <c r="B222" t="s">
        <v>426</v>
      </c>
      <c r="C222">
        <v>1</v>
      </c>
      <c r="D222" t="s">
        <v>70</v>
      </c>
      <c r="E222" t="s">
        <v>71</v>
      </c>
      <c r="F222" t="str">
        <f t="shared" si="18"/>
        <v>Germany</v>
      </c>
      <c r="G222">
        <v>2.117</v>
      </c>
      <c r="H222" t="s">
        <v>48</v>
      </c>
      <c r="I222" t="s">
        <v>49</v>
      </c>
      <c r="J222">
        <v>1</v>
      </c>
      <c r="K222">
        <v>2.12</v>
      </c>
      <c r="L222">
        <v>2492</v>
      </c>
      <c r="M222">
        <v>1177</v>
      </c>
      <c r="N222">
        <v>1177</v>
      </c>
      <c r="O222">
        <v>60.59</v>
      </c>
      <c r="P222">
        <v>58.47</v>
      </c>
      <c r="Q222">
        <v>67.22</v>
      </c>
      <c r="R222" t="s">
        <v>427</v>
      </c>
      <c r="S222" t="s">
        <v>421</v>
      </c>
      <c r="T222">
        <v>16</v>
      </c>
      <c r="U222">
        <v>3.13</v>
      </c>
      <c r="V222">
        <v>7803.51</v>
      </c>
      <c r="W222" t="s">
        <v>293</v>
      </c>
      <c r="X222">
        <v>1</v>
      </c>
      <c r="Y222" s="3">
        <f t="shared" si="19"/>
        <v>2.0262158908507186</v>
      </c>
      <c r="Z222" t="s">
        <v>176</v>
      </c>
      <c r="AA222">
        <v>66.150000000000006</v>
      </c>
      <c r="AB222">
        <v>66.150000000000006</v>
      </c>
      <c r="AC222">
        <v>64.88</v>
      </c>
      <c r="AD222">
        <v>65.900000000000006</v>
      </c>
      <c r="AE222" s="3">
        <f t="shared" si="20"/>
        <v>2.5079735152487972</v>
      </c>
      <c r="AF222" t="s">
        <v>428</v>
      </c>
      <c r="AG222">
        <v>67.11</v>
      </c>
      <c r="AH222">
        <v>67.11</v>
      </c>
      <c r="AI222">
        <v>65.989999999999995</v>
      </c>
      <c r="AJ222">
        <v>66.989999999999995</v>
      </c>
      <c r="AK222" s="3">
        <f t="shared" si="21"/>
        <v>3.0227929373996751</v>
      </c>
      <c r="AL222" t="s">
        <v>429</v>
      </c>
      <c r="AM222">
        <v>67.44</v>
      </c>
      <c r="AN222">
        <v>67.44</v>
      </c>
      <c r="AO222">
        <v>67</v>
      </c>
      <c r="AP222">
        <v>66.400000000000006</v>
      </c>
      <c r="AQ222" s="3">
        <f t="shared" si="22"/>
        <v>2.7441292134831472</v>
      </c>
      <c r="AR222" t="s">
        <v>430</v>
      </c>
      <c r="AS222">
        <v>66.25</v>
      </c>
      <c r="AT222">
        <v>66.25</v>
      </c>
      <c r="AU222">
        <v>66.11</v>
      </c>
      <c r="AV222">
        <v>65.8</v>
      </c>
      <c r="AW222" s="3">
        <f t="shared" si="23"/>
        <v>2.4607423756019231</v>
      </c>
    </row>
    <row r="223" spans="1:49">
      <c r="A223">
        <v>1</v>
      </c>
      <c r="B223" t="s">
        <v>431</v>
      </c>
      <c r="C223">
        <v>0</v>
      </c>
      <c r="D223" t="s">
        <v>432</v>
      </c>
      <c r="E223" t="e">
        <v>#N/A</v>
      </c>
      <c r="F223" t="e">
        <f t="shared" si="18"/>
        <v>#N/A</v>
      </c>
      <c r="G223">
        <v>253.1</v>
      </c>
      <c r="H223" t="s">
        <v>64</v>
      </c>
      <c r="I223" t="s">
        <v>105</v>
      </c>
      <c r="J223">
        <v>1</v>
      </c>
      <c r="K223">
        <v>253.1</v>
      </c>
      <c r="L223">
        <v>2887</v>
      </c>
      <c r="M223">
        <v>11</v>
      </c>
      <c r="N223">
        <v>25</v>
      </c>
      <c r="O223">
        <v>13531</v>
      </c>
      <c r="P223">
        <v>13784.1</v>
      </c>
      <c r="Q223">
        <v>13998</v>
      </c>
      <c r="R223" t="s">
        <v>433</v>
      </c>
      <c r="S223" t="s">
        <v>421</v>
      </c>
      <c r="T223">
        <v>18</v>
      </c>
      <c r="U223">
        <v>-4.04</v>
      </c>
      <c r="V223">
        <v>-11675</v>
      </c>
      <c r="W223" t="s">
        <v>293</v>
      </c>
      <c r="X223">
        <v>0</v>
      </c>
      <c r="Y223" s="3">
        <f t="shared" si="19"/>
        <v>-0.98718392795289223</v>
      </c>
      <c r="Z223" t="s">
        <v>161</v>
      </c>
      <c r="AA223">
        <v>13876</v>
      </c>
      <c r="AB223">
        <v>13876</v>
      </c>
      <c r="AC223">
        <v>13645</v>
      </c>
      <c r="AD223">
        <v>13825</v>
      </c>
      <c r="AE223" s="3">
        <f t="shared" si="20"/>
        <v>-2.5458953931416697</v>
      </c>
      <c r="AF223" t="s">
        <v>172</v>
      </c>
      <c r="AG223">
        <v>13983</v>
      </c>
      <c r="AH223">
        <v>13983</v>
      </c>
      <c r="AI223">
        <v>13881</v>
      </c>
      <c r="AJ223">
        <v>13916</v>
      </c>
      <c r="AK223" s="3">
        <f t="shared" si="21"/>
        <v>-3.3339106338759956</v>
      </c>
      <c r="AL223" t="s">
        <v>176</v>
      </c>
      <c r="AM223">
        <v>14061</v>
      </c>
      <c r="AN223">
        <v>14061</v>
      </c>
      <c r="AO223">
        <v>13960</v>
      </c>
      <c r="AP223">
        <v>14044</v>
      </c>
      <c r="AQ223" s="3">
        <f t="shared" si="22"/>
        <v>-4.4423276757880155</v>
      </c>
      <c r="AR223" t="s">
        <v>428</v>
      </c>
      <c r="AS223">
        <v>14105</v>
      </c>
      <c r="AT223">
        <v>14105</v>
      </c>
      <c r="AU223">
        <v>14049</v>
      </c>
      <c r="AV223">
        <v>14041</v>
      </c>
      <c r="AW223" s="3">
        <f t="shared" si="23"/>
        <v>-4.4163491513682027</v>
      </c>
    </row>
    <row r="224" spans="1:49">
      <c r="A224">
        <v>1</v>
      </c>
      <c r="B224" t="s">
        <v>434</v>
      </c>
      <c r="C224">
        <v>1</v>
      </c>
      <c r="D224" t="s">
        <v>70</v>
      </c>
      <c r="E224" t="s">
        <v>71</v>
      </c>
      <c r="F224" t="str">
        <f t="shared" si="18"/>
        <v>Germany</v>
      </c>
      <c r="G224">
        <v>4.1399999999999997</v>
      </c>
      <c r="H224" t="s">
        <v>178</v>
      </c>
      <c r="I224" t="s">
        <v>49</v>
      </c>
      <c r="J224">
        <v>2</v>
      </c>
      <c r="K224">
        <v>8.2799999999999994</v>
      </c>
      <c r="L224">
        <v>2472</v>
      </c>
      <c r="M224">
        <v>299</v>
      </c>
      <c r="N224">
        <v>299</v>
      </c>
      <c r="O224">
        <v>110.46</v>
      </c>
      <c r="P224">
        <v>102.18</v>
      </c>
      <c r="Q224">
        <v>124.2</v>
      </c>
      <c r="R224" t="s">
        <v>435</v>
      </c>
      <c r="S224" t="s">
        <v>421</v>
      </c>
      <c r="T224">
        <v>3</v>
      </c>
      <c r="U224">
        <v>1.66</v>
      </c>
      <c r="V224">
        <v>4107.3599999999997</v>
      </c>
      <c r="W224" t="s">
        <v>293</v>
      </c>
      <c r="X224">
        <v>1</v>
      </c>
      <c r="Y224" s="3">
        <f t="shared" si="19"/>
        <v>1.5651537216828493</v>
      </c>
      <c r="Z224" t="s">
        <v>436</v>
      </c>
      <c r="AA224">
        <v>123.8</v>
      </c>
      <c r="AB224">
        <v>123.8</v>
      </c>
      <c r="AC224">
        <v>123.4</v>
      </c>
      <c r="AD224">
        <v>120.6</v>
      </c>
      <c r="AE224" s="3">
        <f t="shared" si="20"/>
        <v>1.2264805825242719</v>
      </c>
      <c r="AF224" t="s">
        <v>437</v>
      </c>
      <c r="AG224">
        <v>121.4</v>
      </c>
      <c r="AH224">
        <v>121.4</v>
      </c>
      <c r="AI224">
        <v>121.2</v>
      </c>
      <c r="AJ224">
        <v>116.4</v>
      </c>
      <c r="AK224" s="3">
        <f t="shared" si="21"/>
        <v>0.71847087378640917</v>
      </c>
      <c r="AL224" t="s">
        <v>438</v>
      </c>
      <c r="AM224">
        <v>125.8</v>
      </c>
      <c r="AN224">
        <v>125.8</v>
      </c>
      <c r="AO224">
        <v>116.6</v>
      </c>
      <c r="AP224">
        <v>124.2</v>
      </c>
      <c r="AQ224" s="3">
        <f t="shared" si="22"/>
        <v>1.6619174757281565</v>
      </c>
      <c r="AR224" t="s">
        <v>439</v>
      </c>
      <c r="AS224">
        <v>130</v>
      </c>
      <c r="AT224">
        <v>130</v>
      </c>
      <c r="AU224">
        <v>130</v>
      </c>
      <c r="AV224">
        <v>120.4</v>
      </c>
      <c r="AW224" s="3">
        <f t="shared" si="23"/>
        <v>1.2022896440129465</v>
      </c>
    </row>
    <row r="225" spans="1:49">
      <c r="A225">
        <v>1</v>
      </c>
      <c r="B225" t="s">
        <v>440</v>
      </c>
      <c r="C225">
        <v>1</v>
      </c>
      <c r="D225" t="s">
        <v>70</v>
      </c>
      <c r="E225" t="s">
        <v>71</v>
      </c>
      <c r="F225" t="str">
        <f t="shared" si="18"/>
        <v>Germany</v>
      </c>
      <c r="G225">
        <v>0.32950000000000002</v>
      </c>
      <c r="H225" t="s">
        <v>60</v>
      </c>
      <c r="I225" t="s">
        <v>105</v>
      </c>
      <c r="J225">
        <v>3</v>
      </c>
      <c r="K225">
        <v>0.98850000000000005</v>
      </c>
      <c r="L225">
        <v>2479</v>
      </c>
      <c r="M225">
        <v>2479</v>
      </c>
      <c r="N225">
        <v>2500</v>
      </c>
      <c r="O225">
        <v>10.73</v>
      </c>
      <c r="P225">
        <v>11.718500000000001</v>
      </c>
      <c r="Q225">
        <v>10.82</v>
      </c>
      <c r="R225" t="s">
        <v>421</v>
      </c>
      <c r="S225" t="s">
        <v>421</v>
      </c>
      <c r="T225">
        <v>0</v>
      </c>
      <c r="U225">
        <v>-0.09</v>
      </c>
      <c r="V225">
        <v>-225.25</v>
      </c>
      <c r="W225" t="s">
        <v>293</v>
      </c>
      <c r="X225">
        <v>0</v>
      </c>
      <c r="Y225" s="3">
        <f t="shared" si="19"/>
        <v>-0.32271077047196478</v>
      </c>
      <c r="Z225" t="s">
        <v>439</v>
      </c>
      <c r="AA225">
        <v>11.42</v>
      </c>
      <c r="AB225">
        <v>11.42</v>
      </c>
      <c r="AC225">
        <v>11.05</v>
      </c>
      <c r="AD225">
        <v>11.42</v>
      </c>
      <c r="AE225" s="3">
        <f t="shared" si="20"/>
        <v>-0.69584509883017298</v>
      </c>
      <c r="AF225" t="s">
        <v>441</v>
      </c>
      <c r="AG225">
        <v>12.175000000000001</v>
      </c>
      <c r="AH225">
        <v>12.175000000000001</v>
      </c>
      <c r="AI225">
        <v>11.55</v>
      </c>
      <c r="AJ225">
        <v>11.66</v>
      </c>
      <c r="AK225" s="3">
        <f t="shared" si="21"/>
        <v>-0.93787817668414641</v>
      </c>
      <c r="AL225" t="s">
        <v>442</v>
      </c>
      <c r="AM225">
        <v>12.11</v>
      </c>
      <c r="AN225">
        <v>12.11</v>
      </c>
      <c r="AO225">
        <v>11.68</v>
      </c>
      <c r="AP225">
        <v>12.07</v>
      </c>
      <c r="AQ225" s="3">
        <f t="shared" si="22"/>
        <v>-1.3513513513513511</v>
      </c>
      <c r="AR225" t="s">
        <v>443</v>
      </c>
      <c r="AS225">
        <v>12.47</v>
      </c>
      <c r="AT225">
        <v>12.47</v>
      </c>
      <c r="AU225">
        <v>12.25</v>
      </c>
      <c r="AV225">
        <v>12.07</v>
      </c>
      <c r="AW225" s="3">
        <f t="shared" si="23"/>
        <v>-1.3513513513513511</v>
      </c>
    </row>
    <row r="226" spans="1:49">
      <c r="A226">
        <v>1</v>
      </c>
      <c r="B226" t="s">
        <v>444</v>
      </c>
      <c r="C226">
        <v>1</v>
      </c>
      <c r="D226" t="s">
        <v>77</v>
      </c>
      <c r="E226" t="s">
        <v>78</v>
      </c>
      <c r="F226" t="str">
        <f t="shared" si="18"/>
        <v>France</v>
      </c>
      <c r="G226">
        <v>0.40899999999999997</v>
      </c>
      <c r="H226" t="s">
        <v>178</v>
      </c>
      <c r="I226" t="s">
        <v>49</v>
      </c>
      <c r="J226">
        <v>2</v>
      </c>
      <c r="K226">
        <v>0.82</v>
      </c>
      <c r="L226">
        <v>2474</v>
      </c>
      <c r="M226">
        <v>3024</v>
      </c>
      <c r="N226">
        <v>3024</v>
      </c>
      <c r="O226">
        <v>14.04</v>
      </c>
      <c r="P226">
        <v>13.22</v>
      </c>
      <c r="Q226">
        <v>15.56</v>
      </c>
      <c r="R226" t="s">
        <v>445</v>
      </c>
      <c r="S226" t="s">
        <v>421</v>
      </c>
      <c r="T226">
        <v>8</v>
      </c>
      <c r="U226">
        <v>1.86</v>
      </c>
      <c r="V226">
        <v>4596.4799999999996</v>
      </c>
      <c r="W226" t="s">
        <v>293</v>
      </c>
      <c r="X226">
        <v>1</v>
      </c>
      <c r="Y226" s="3">
        <f t="shared" si="19"/>
        <v>0.56837510105093159</v>
      </c>
      <c r="Z226" t="s">
        <v>424</v>
      </c>
      <c r="AA226">
        <v>15.164999999999999</v>
      </c>
      <c r="AB226">
        <v>15.164999999999999</v>
      </c>
      <c r="AC226">
        <v>14.505000000000001</v>
      </c>
      <c r="AD226">
        <v>15.154999999999999</v>
      </c>
      <c r="AE226" s="3">
        <f t="shared" si="20"/>
        <v>1.3628779304769607</v>
      </c>
      <c r="AF226" t="s">
        <v>425</v>
      </c>
      <c r="AG226">
        <v>15.6</v>
      </c>
      <c r="AH226">
        <v>15.6</v>
      </c>
      <c r="AI226">
        <v>15.28</v>
      </c>
      <c r="AJ226">
        <v>15.6</v>
      </c>
      <c r="AK226" s="3">
        <f t="shared" si="21"/>
        <v>1.9068067906224744</v>
      </c>
      <c r="AL226" t="s">
        <v>446</v>
      </c>
      <c r="AM226">
        <v>15.81</v>
      </c>
      <c r="AN226">
        <v>15.81</v>
      </c>
      <c r="AO226">
        <v>15.565</v>
      </c>
      <c r="AP226">
        <v>15.54</v>
      </c>
      <c r="AQ226" s="3">
        <f t="shared" si="22"/>
        <v>1.8334680679062247</v>
      </c>
      <c r="AR226" t="s">
        <v>436</v>
      </c>
      <c r="AS226">
        <v>15.824999999999999</v>
      </c>
      <c r="AT226">
        <v>15.824999999999999</v>
      </c>
      <c r="AU226">
        <v>15.605</v>
      </c>
      <c r="AV226">
        <v>15.51</v>
      </c>
      <c r="AW226" s="3">
        <f t="shared" si="23"/>
        <v>1.7967987065481008</v>
      </c>
    </row>
    <row r="227" spans="1:49">
      <c r="A227">
        <v>1</v>
      </c>
      <c r="B227" t="s">
        <v>316</v>
      </c>
      <c r="C227">
        <v>1</v>
      </c>
      <c r="D227" t="s">
        <v>70</v>
      </c>
      <c r="E227" t="s">
        <v>71</v>
      </c>
      <c r="F227" t="str">
        <f t="shared" si="18"/>
        <v>Germany</v>
      </c>
      <c r="G227">
        <v>0.82450000000000001</v>
      </c>
      <c r="H227" t="s">
        <v>178</v>
      </c>
      <c r="I227" t="s">
        <v>49</v>
      </c>
      <c r="J227">
        <v>4</v>
      </c>
      <c r="K227">
        <v>3.3</v>
      </c>
      <c r="L227">
        <v>2880</v>
      </c>
      <c r="M227">
        <v>873</v>
      </c>
      <c r="N227">
        <v>874</v>
      </c>
      <c r="O227">
        <v>45.36</v>
      </c>
      <c r="P227">
        <v>42.06</v>
      </c>
      <c r="Q227">
        <v>46.8</v>
      </c>
      <c r="R227" t="s">
        <v>160</v>
      </c>
      <c r="S227" t="s">
        <v>421</v>
      </c>
      <c r="T227">
        <v>23</v>
      </c>
      <c r="U227">
        <v>0.44</v>
      </c>
      <c r="V227">
        <v>1258.56</v>
      </c>
      <c r="W227" t="s">
        <v>293</v>
      </c>
      <c r="X227">
        <v>1</v>
      </c>
      <c r="Y227" s="3">
        <f t="shared" si="19"/>
        <v>4.2486111111111287E-2</v>
      </c>
      <c r="Z227" t="s">
        <v>149</v>
      </c>
      <c r="AA227">
        <v>46.23</v>
      </c>
      <c r="AB227">
        <v>46.23</v>
      </c>
      <c r="AC227">
        <v>45.5</v>
      </c>
      <c r="AD227">
        <v>46.185000000000002</v>
      </c>
      <c r="AE227" s="3">
        <f t="shared" si="20"/>
        <v>0.25036458333333417</v>
      </c>
      <c r="AF227" t="s">
        <v>150</v>
      </c>
      <c r="AG227">
        <v>46.505000000000003</v>
      </c>
      <c r="AH227">
        <v>46.505000000000003</v>
      </c>
      <c r="AI227">
        <v>45.975000000000001</v>
      </c>
      <c r="AJ227">
        <v>46.28</v>
      </c>
      <c r="AK227" s="3">
        <f t="shared" si="21"/>
        <v>0.27919444444444497</v>
      </c>
      <c r="AL227" t="s">
        <v>158</v>
      </c>
      <c r="AM227">
        <v>47.47</v>
      </c>
      <c r="AN227">
        <v>47.47</v>
      </c>
      <c r="AO227">
        <v>46.64</v>
      </c>
      <c r="AP227">
        <v>47.07</v>
      </c>
      <c r="AQ227" s="3">
        <f t="shared" si="22"/>
        <v>0.51893750000000027</v>
      </c>
      <c r="AR227" t="s">
        <v>161</v>
      </c>
      <c r="AS227">
        <v>48.115000000000002</v>
      </c>
      <c r="AT227">
        <v>48.115000000000002</v>
      </c>
      <c r="AU227">
        <v>47.5</v>
      </c>
      <c r="AV227">
        <v>48.115000000000002</v>
      </c>
      <c r="AW227" s="3">
        <f t="shared" si="23"/>
        <v>0.83606597222222301</v>
      </c>
    </row>
    <row r="228" spans="1:49">
      <c r="A228">
        <v>1</v>
      </c>
      <c r="B228" t="s">
        <v>426</v>
      </c>
      <c r="C228">
        <v>1</v>
      </c>
      <c r="D228" t="s">
        <v>70</v>
      </c>
      <c r="E228" t="s">
        <v>71</v>
      </c>
      <c r="F228" t="str">
        <f t="shared" si="18"/>
        <v>Germany</v>
      </c>
      <c r="G228">
        <v>2.133</v>
      </c>
      <c r="H228" t="s">
        <v>178</v>
      </c>
      <c r="I228" t="s">
        <v>49</v>
      </c>
      <c r="J228">
        <v>1.5</v>
      </c>
      <c r="K228">
        <v>3.2</v>
      </c>
      <c r="L228">
        <v>2891</v>
      </c>
      <c r="M228">
        <v>904</v>
      </c>
      <c r="N228">
        <v>904</v>
      </c>
      <c r="O228">
        <v>56.89</v>
      </c>
      <c r="P228">
        <v>53.69</v>
      </c>
      <c r="Q228">
        <v>67.22</v>
      </c>
      <c r="R228" t="s">
        <v>175</v>
      </c>
      <c r="S228" t="s">
        <v>421</v>
      </c>
      <c r="T228">
        <v>21</v>
      </c>
      <c r="U228">
        <v>3.23</v>
      </c>
      <c r="V228">
        <v>9338.32</v>
      </c>
      <c r="W228" t="s">
        <v>293</v>
      </c>
      <c r="X228">
        <v>1</v>
      </c>
      <c r="Y228" s="3">
        <f t="shared" si="19"/>
        <v>0.59724662746454404</v>
      </c>
      <c r="Z228" t="s">
        <v>158</v>
      </c>
      <c r="AA228">
        <v>58.81</v>
      </c>
      <c r="AB228">
        <v>58.81</v>
      </c>
      <c r="AC228">
        <v>58.8</v>
      </c>
      <c r="AD228">
        <v>58.39</v>
      </c>
      <c r="AE228" s="3">
        <f t="shared" si="20"/>
        <v>0.46904185402974752</v>
      </c>
      <c r="AF228" t="s">
        <v>161</v>
      </c>
      <c r="AG228">
        <v>60.22</v>
      </c>
      <c r="AH228">
        <v>60.22</v>
      </c>
      <c r="AI228">
        <v>58.9</v>
      </c>
      <c r="AJ228">
        <v>59.28</v>
      </c>
      <c r="AK228" s="3">
        <f t="shared" si="21"/>
        <v>0.74734002075406447</v>
      </c>
      <c r="AL228" t="s">
        <v>172</v>
      </c>
      <c r="AM228">
        <v>65</v>
      </c>
      <c r="AN228">
        <v>65</v>
      </c>
      <c r="AO228">
        <v>60.59</v>
      </c>
      <c r="AP228">
        <v>64.56</v>
      </c>
      <c r="AQ228" s="3">
        <f t="shared" si="22"/>
        <v>2.3983673469387758</v>
      </c>
      <c r="AR228" t="s">
        <v>176</v>
      </c>
      <c r="AS228">
        <v>66.150000000000006</v>
      </c>
      <c r="AT228">
        <v>66.150000000000006</v>
      </c>
      <c r="AU228">
        <v>64.88</v>
      </c>
      <c r="AV228">
        <v>65.900000000000006</v>
      </c>
      <c r="AW228" s="3">
        <f t="shared" si="23"/>
        <v>2.8173780698720181</v>
      </c>
    </row>
    <row r="229" spans="1:49">
      <c r="A229">
        <v>1</v>
      </c>
      <c r="B229" t="s">
        <v>447</v>
      </c>
      <c r="C229">
        <v>1</v>
      </c>
      <c r="D229" t="s">
        <v>70</v>
      </c>
      <c r="E229" t="s">
        <v>71</v>
      </c>
      <c r="F229" t="str">
        <f t="shared" si="18"/>
        <v>Germany</v>
      </c>
      <c r="G229">
        <v>1.98</v>
      </c>
      <c r="H229" t="s">
        <v>178</v>
      </c>
      <c r="I229" t="s">
        <v>49</v>
      </c>
      <c r="J229">
        <v>3</v>
      </c>
      <c r="K229">
        <v>5.94</v>
      </c>
      <c r="L229">
        <v>2887</v>
      </c>
      <c r="M229">
        <v>486</v>
      </c>
      <c r="N229">
        <v>486</v>
      </c>
      <c r="O229">
        <v>130.18</v>
      </c>
      <c r="P229">
        <v>124.24</v>
      </c>
      <c r="Q229">
        <v>132.47999999999999</v>
      </c>
      <c r="R229" t="s">
        <v>390</v>
      </c>
      <c r="S229" t="s">
        <v>421</v>
      </c>
      <c r="T229">
        <v>28</v>
      </c>
      <c r="U229">
        <v>0.39</v>
      </c>
      <c r="V229">
        <v>1120.1300000000001</v>
      </c>
      <c r="W229" t="s">
        <v>293</v>
      </c>
      <c r="X229">
        <v>1</v>
      </c>
      <c r="Y229" s="3">
        <f t="shared" si="19"/>
        <v>0.42758572913058407</v>
      </c>
      <c r="Z229" t="s">
        <v>122</v>
      </c>
      <c r="AA229">
        <v>133.26</v>
      </c>
      <c r="AB229">
        <v>133.26</v>
      </c>
      <c r="AC229">
        <v>132.72</v>
      </c>
      <c r="AD229">
        <v>128.36000000000001</v>
      </c>
      <c r="AE229" s="3">
        <f t="shared" si="20"/>
        <v>-0.30638032559750489</v>
      </c>
      <c r="AF229" t="s">
        <v>123</v>
      </c>
      <c r="AG229">
        <v>131.78</v>
      </c>
      <c r="AH229">
        <v>131.78</v>
      </c>
      <c r="AI229">
        <v>128.58000000000001</v>
      </c>
      <c r="AJ229">
        <v>130.66</v>
      </c>
      <c r="AK229" s="3">
        <f t="shared" si="21"/>
        <v>8.0803602355384488E-2</v>
      </c>
      <c r="AL229" t="s">
        <v>148</v>
      </c>
      <c r="AM229">
        <v>132.9</v>
      </c>
      <c r="AN229">
        <v>132.9</v>
      </c>
      <c r="AO229">
        <v>131.1</v>
      </c>
      <c r="AP229">
        <v>129.34</v>
      </c>
      <c r="AQ229" s="3">
        <f t="shared" si="22"/>
        <v>-0.14140630412192645</v>
      </c>
      <c r="AR229" t="s">
        <v>149</v>
      </c>
      <c r="AS229">
        <v>130.06</v>
      </c>
      <c r="AT229">
        <v>130.06</v>
      </c>
      <c r="AU229">
        <v>128.69999999999999</v>
      </c>
      <c r="AV229">
        <v>129.72</v>
      </c>
      <c r="AW229" s="3">
        <f t="shared" si="23"/>
        <v>-7.7436785590579801E-2</v>
      </c>
    </row>
    <row r="230" spans="1:49">
      <c r="A230">
        <v>1</v>
      </c>
      <c r="B230" t="s">
        <v>440</v>
      </c>
      <c r="C230">
        <v>1</v>
      </c>
      <c r="D230" t="s">
        <v>70</v>
      </c>
      <c r="E230" t="s">
        <v>71</v>
      </c>
      <c r="F230" t="str">
        <f t="shared" si="18"/>
        <v>Germany</v>
      </c>
      <c r="G230">
        <v>0.32950000000000002</v>
      </c>
      <c r="H230" t="s">
        <v>188</v>
      </c>
      <c r="I230" t="s">
        <v>105</v>
      </c>
      <c r="J230">
        <v>3</v>
      </c>
      <c r="K230">
        <v>0.99</v>
      </c>
      <c r="L230">
        <v>2479</v>
      </c>
      <c r="M230">
        <v>2507</v>
      </c>
      <c r="N230">
        <v>2515</v>
      </c>
      <c r="O230">
        <v>10.73</v>
      </c>
      <c r="P230">
        <v>11.72</v>
      </c>
      <c r="Q230">
        <v>11.42</v>
      </c>
      <c r="R230" t="s">
        <v>421</v>
      </c>
      <c r="S230" t="s">
        <v>448</v>
      </c>
      <c r="T230">
        <v>3</v>
      </c>
      <c r="U230">
        <v>-0.7</v>
      </c>
      <c r="V230">
        <v>-1735.35</v>
      </c>
      <c r="W230" t="s">
        <v>293</v>
      </c>
      <c r="X230">
        <v>0</v>
      </c>
      <c r="Y230" s="3">
        <f t="shared" si="19"/>
        <v>-0.32464703509479659</v>
      </c>
      <c r="Z230" t="s">
        <v>439</v>
      </c>
      <c r="AA230">
        <v>11.42</v>
      </c>
      <c r="AB230">
        <v>11.42</v>
      </c>
      <c r="AC230">
        <v>11.05</v>
      </c>
      <c r="AD230">
        <v>11.42</v>
      </c>
      <c r="AE230" s="3">
        <f t="shared" si="20"/>
        <v>-0.70002016942315404</v>
      </c>
      <c r="AF230" t="s">
        <v>441</v>
      </c>
      <c r="AG230">
        <v>12.175000000000001</v>
      </c>
      <c r="AH230">
        <v>12.175000000000001</v>
      </c>
      <c r="AI230">
        <v>11.55</v>
      </c>
      <c r="AJ230">
        <v>11.66</v>
      </c>
      <c r="AK230" s="3">
        <f t="shared" si="21"/>
        <v>-0.94350544574425144</v>
      </c>
      <c r="AL230" t="s">
        <v>442</v>
      </c>
      <c r="AM230">
        <v>12.11</v>
      </c>
      <c r="AN230">
        <v>12.11</v>
      </c>
      <c r="AO230">
        <v>11.68</v>
      </c>
      <c r="AP230">
        <v>12.07</v>
      </c>
      <c r="AQ230" s="3">
        <f t="shared" si="22"/>
        <v>-1.3594594594594593</v>
      </c>
      <c r="AR230" t="s">
        <v>443</v>
      </c>
      <c r="AS230">
        <v>12.47</v>
      </c>
      <c r="AT230">
        <v>12.47</v>
      </c>
      <c r="AU230">
        <v>12.25</v>
      </c>
      <c r="AV230">
        <v>12.07</v>
      </c>
      <c r="AW230" s="3">
        <f t="shared" si="23"/>
        <v>-1.3594594594594593</v>
      </c>
    </row>
    <row r="231" spans="1:49">
      <c r="A231">
        <v>1</v>
      </c>
      <c r="B231" t="s">
        <v>322</v>
      </c>
      <c r="C231">
        <v>1</v>
      </c>
      <c r="D231" t="s">
        <v>323</v>
      </c>
      <c r="E231" t="e">
        <v>#N/A</v>
      </c>
      <c r="F231" t="e">
        <f t="shared" si="18"/>
        <v>#N/A</v>
      </c>
      <c r="G231">
        <v>43.6</v>
      </c>
      <c r="H231" t="s">
        <v>191</v>
      </c>
      <c r="I231" t="s">
        <v>105</v>
      </c>
      <c r="J231">
        <v>2</v>
      </c>
      <c r="K231">
        <v>87.2</v>
      </c>
      <c r="L231">
        <v>2476</v>
      </c>
      <c r="M231">
        <v>28</v>
      </c>
      <c r="N231">
        <v>40</v>
      </c>
      <c r="O231">
        <v>3692</v>
      </c>
      <c r="P231">
        <v>3779.2</v>
      </c>
      <c r="Q231">
        <v>3701</v>
      </c>
      <c r="R231" t="s">
        <v>449</v>
      </c>
      <c r="S231" t="s">
        <v>449</v>
      </c>
      <c r="T231">
        <v>0</v>
      </c>
      <c r="U231">
        <v>-0.15</v>
      </c>
      <c r="V231">
        <v>-360</v>
      </c>
      <c r="W231" t="s">
        <v>293</v>
      </c>
      <c r="X231">
        <v>0</v>
      </c>
      <c r="Y231" s="3">
        <f t="shared" si="19"/>
        <v>0.14539579967689822</v>
      </c>
      <c r="Z231" t="s">
        <v>442</v>
      </c>
      <c r="AA231">
        <v>3715</v>
      </c>
      <c r="AB231">
        <v>3715</v>
      </c>
      <c r="AC231">
        <v>3683</v>
      </c>
      <c r="AD231">
        <v>3702</v>
      </c>
      <c r="AE231" s="3">
        <f t="shared" si="20"/>
        <v>-0.16155088852988692</v>
      </c>
      <c r="AF231" t="s">
        <v>443</v>
      </c>
      <c r="AG231">
        <v>3727</v>
      </c>
      <c r="AH231">
        <v>3727</v>
      </c>
      <c r="AI231">
        <v>3715</v>
      </c>
      <c r="AJ231">
        <v>3688</v>
      </c>
      <c r="AK231" s="3">
        <f t="shared" si="21"/>
        <v>6.4620355411954766E-2</v>
      </c>
      <c r="AL231" t="s">
        <v>450</v>
      </c>
      <c r="AM231">
        <v>3673</v>
      </c>
      <c r="AN231">
        <v>3673</v>
      </c>
      <c r="AO231">
        <v>3639</v>
      </c>
      <c r="AP231">
        <v>3627</v>
      </c>
      <c r="AQ231" s="3">
        <f t="shared" si="22"/>
        <v>1.0500807754442649</v>
      </c>
      <c r="AR231" t="s">
        <v>451</v>
      </c>
      <c r="AS231">
        <v>3713</v>
      </c>
      <c r="AT231">
        <v>3713</v>
      </c>
      <c r="AU231">
        <v>3660</v>
      </c>
      <c r="AV231">
        <v>3701</v>
      </c>
      <c r="AW231" s="3">
        <f t="shared" si="23"/>
        <v>-0.14539579967689822</v>
      </c>
    </row>
    <row r="232" spans="1:49">
      <c r="A232">
        <v>1</v>
      </c>
      <c r="B232" t="s">
        <v>452</v>
      </c>
      <c r="C232">
        <v>1</v>
      </c>
      <c r="D232" t="s">
        <v>101</v>
      </c>
      <c r="E232" t="s">
        <v>102</v>
      </c>
      <c r="F232" t="str">
        <f t="shared" si="18"/>
        <v>Spain</v>
      </c>
      <c r="G232">
        <v>3.1</v>
      </c>
      <c r="H232" t="s">
        <v>317</v>
      </c>
      <c r="I232" t="s">
        <v>49</v>
      </c>
      <c r="J232">
        <v>3</v>
      </c>
      <c r="K232">
        <v>9.3000000000000007</v>
      </c>
      <c r="L232">
        <v>2476</v>
      </c>
      <c r="M232">
        <v>266</v>
      </c>
      <c r="N232">
        <v>266</v>
      </c>
      <c r="O232">
        <v>130.69999999999999</v>
      </c>
      <c r="P232">
        <v>121.4</v>
      </c>
      <c r="Q232">
        <v>142.80000000000001</v>
      </c>
      <c r="R232" t="s">
        <v>448</v>
      </c>
      <c r="S232" t="s">
        <v>453</v>
      </c>
      <c r="T232">
        <v>3</v>
      </c>
      <c r="U232">
        <v>1.3</v>
      </c>
      <c r="V232">
        <v>3218.6</v>
      </c>
      <c r="W232" t="s">
        <v>293</v>
      </c>
      <c r="X232">
        <v>1</v>
      </c>
      <c r="Y232" s="3">
        <f t="shared" si="19"/>
        <v>0.6768174474959624</v>
      </c>
      <c r="Z232" t="s">
        <v>441</v>
      </c>
      <c r="AA232">
        <v>142.69999999999999</v>
      </c>
      <c r="AB232">
        <v>142.69999999999999</v>
      </c>
      <c r="AC232">
        <v>137</v>
      </c>
      <c r="AD232">
        <v>141.5</v>
      </c>
      <c r="AE232" s="3">
        <f t="shared" si="20"/>
        <v>1.160258481421649</v>
      </c>
      <c r="AF232" t="s">
        <v>442</v>
      </c>
      <c r="AG232">
        <v>145.30000000000001</v>
      </c>
      <c r="AH232">
        <v>145.30000000000001</v>
      </c>
      <c r="AI232">
        <v>143.1</v>
      </c>
      <c r="AJ232">
        <v>144.19999999999999</v>
      </c>
      <c r="AK232" s="3">
        <f t="shared" si="21"/>
        <v>1.4503231017770597</v>
      </c>
      <c r="AL232" t="s">
        <v>443</v>
      </c>
      <c r="AM232">
        <v>149.6</v>
      </c>
      <c r="AN232">
        <v>149.6</v>
      </c>
      <c r="AO232">
        <v>146.6</v>
      </c>
      <c r="AP232">
        <v>142.80000000000001</v>
      </c>
      <c r="AQ232" s="3">
        <f t="shared" si="22"/>
        <v>1.2999192245557374</v>
      </c>
      <c r="AR232" t="s">
        <v>450</v>
      </c>
      <c r="AS232">
        <v>143.19999999999999</v>
      </c>
      <c r="AT232">
        <v>143.19999999999999</v>
      </c>
      <c r="AU232">
        <v>140.30000000000001</v>
      </c>
      <c r="AV232">
        <v>140.9</v>
      </c>
      <c r="AW232" s="3">
        <f t="shared" si="23"/>
        <v>1.0957996768982248</v>
      </c>
    </row>
    <row r="233" spans="1:49">
      <c r="A233">
        <v>1</v>
      </c>
      <c r="B233" t="s">
        <v>452</v>
      </c>
      <c r="C233">
        <v>1</v>
      </c>
      <c r="D233" t="s">
        <v>101</v>
      </c>
      <c r="E233" t="s">
        <v>102</v>
      </c>
      <c r="F233" t="str">
        <f t="shared" si="18"/>
        <v>Spain</v>
      </c>
      <c r="G233">
        <v>3.1</v>
      </c>
      <c r="H233" t="s">
        <v>104</v>
      </c>
      <c r="I233" t="s">
        <v>49</v>
      </c>
      <c r="J233">
        <v>3</v>
      </c>
      <c r="K233">
        <v>9.3000000000000007</v>
      </c>
      <c r="L233">
        <v>2476</v>
      </c>
      <c r="M233">
        <v>266</v>
      </c>
      <c r="N233">
        <v>266</v>
      </c>
      <c r="O233">
        <v>139.91</v>
      </c>
      <c r="P233">
        <v>130.61000000000001</v>
      </c>
      <c r="Q233">
        <v>142.80000000000001</v>
      </c>
      <c r="R233" t="s">
        <v>449</v>
      </c>
      <c r="S233" t="s">
        <v>453</v>
      </c>
      <c r="T233">
        <v>2</v>
      </c>
      <c r="U233">
        <v>0.31</v>
      </c>
      <c r="V233">
        <v>768.1</v>
      </c>
      <c r="W233" t="s">
        <v>293</v>
      </c>
      <c r="X233">
        <v>1</v>
      </c>
      <c r="Y233" s="3">
        <f t="shared" si="19"/>
        <v>0.34270597738287534</v>
      </c>
      <c r="Z233" t="s">
        <v>442</v>
      </c>
      <c r="AA233">
        <v>145.30000000000001</v>
      </c>
      <c r="AB233">
        <v>145.30000000000001</v>
      </c>
      <c r="AC233">
        <v>143.1</v>
      </c>
      <c r="AD233">
        <v>144.19999999999999</v>
      </c>
      <c r="AE233" s="3">
        <f t="shared" si="20"/>
        <v>0.46088045234248698</v>
      </c>
      <c r="AF233" t="s">
        <v>443</v>
      </c>
      <c r="AG233">
        <v>149.6</v>
      </c>
      <c r="AH233">
        <v>149.6</v>
      </c>
      <c r="AI233">
        <v>146.6</v>
      </c>
      <c r="AJ233">
        <v>142.80000000000001</v>
      </c>
      <c r="AK233" s="3">
        <f t="shared" si="21"/>
        <v>0.31047657512116472</v>
      </c>
      <c r="AL233" t="s">
        <v>450</v>
      </c>
      <c r="AM233">
        <v>143.19999999999999</v>
      </c>
      <c r="AN233">
        <v>143.19999999999999</v>
      </c>
      <c r="AO233">
        <v>140.30000000000001</v>
      </c>
      <c r="AP233">
        <v>140.9</v>
      </c>
      <c r="AQ233" s="3">
        <f t="shared" si="22"/>
        <v>0.10635702746365203</v>
      </c>
      <c r="AR233" t="s">
        <v>451</v>
      </c>
      <c r="AS233">
        <v>142.30000000000001</v>
      </c>
      <c r="AT233">
        <v>142.30000000000001</v>
      </c>
      <c r="AU233">
        <v>141.4</v>
      </c>
      <c r="AV233">
        <v>141.1</v>
      </c>
      <c r="AW233" s="3">
        <f t="shared" si="23"/>
        <v>0.12784329563812577</v>
      </c>
    </row>
    <row r="234" spans="1:49">
      <c r="A234">
        <v>1</v>
      </c>
      <c r="B234" t="s">
        <v>454</v>
      </c>
      <c r="C234">
        <v>1</v>
      </c>
      <c r="D234" t="s">
        <v>138</v>
      </c>
      <c r="E234" t="s">
        <v>139</v>
      </c>
      <c r="F234" t="str">
        <f t="shared" si="18"/>
        <v>Belgium</v>
      </c>
      <c r="G234">
        <v>0.85799999999999998</v>
      </c>
      <c r="H234" t="s">
        <v>370</v>
      </c>
      <c r="I234" t="s">
        <v>105</v>
      </c>
      <c r="J234">
        <v>2</v>
      </c>
      <c r="K234">
        <v>1.72</v>
      </c>
      <c r="L234">
        <v>2468</v>
      </c>
      <c r="M234">
        <v>1438</v>
      </c>
      <c r="N234">
        <v>1438</v>
      </c>
      <c r="O234">
        <v>47.14</v>
      </c>
      <c r="P234">
        <v>48.86</v>
      </c>
      <c r="Q234">
        <v>46.84</v>
      </c>
      <c r="R234" t="s">
        <v>455</v>
      </c>
      <c r="S234" t="s">
        <v>453</v>
      </c>
      <c r="T234">
        <v>1</v>
      </c>
      <c r="U234">
        <v>0.17</v>
      </c>
      <c r="V234">
        <v>431.4</v>
      </c>
      <c r="W234" t="s">
        <v>293</v>
      </c>
      <c r="X234">
        <v>1</v>
      </c>
      <c r="Y234" s="3">
        <f t="shared" si="19"/>
        <v>0.18062398703403698</v>
      </c>
      <c r="Z234" t="s">
        <v>443</v>
      </c>
      <c r="AA234">
        <v>47.13</v>
      </c>
      <c r="AB234">
        <v>47.13</v>
      </c>
      <c r="AC234">
        <v>46.83</v>
      </c>
      <c r="AD234">
        <v>46.84</v>
      </c>
      <c r="AE234" s="3">
        <f t="shared" si="20"/>
        <v>0.1747974068071296</v>
      </c>
      <c r="AF234" t="s">
        <v>450</v>
      </c>
      <c r="AG234">
        <v>46.71</v>
      </c>
      <c r="AH234">
        <v>46.71</v>
      </c>
      <c r="AI234">
        <v>46.04</v>
      </c>
      <c r="AJ234">
        <v>46.46</v>
      </c>
      <c r="AK234" s="3">
        <f t="shared" si="21"/>
        <v>0.39620745542949742</v>
      </c>
      <c r="AL234" t="s">
        <v>451</v>
      </c>
      <c r="AM234">
        <v>48.3</v>
      </c>
      <c r="AN234">
        <v>48.3</v>
      </c>
      <c r="AO234">
        <v>47.1</v>
      </c>
      <c r="AP234">
        <v>48.17</v>
      </c>
      <c r="AQ234" s="3">
        <f t="shared" si="22"/>
        <v>-0.60013776337115143</v>
      </c>
      <c r="AR234" t="s">
        <v>456</v>
      </c>
      <c r="AS234">
        <v>48.88</v>
      </c>
      <c r="AT234">
        <v>48.88</v>
      </c>
      <c r="AU234">
        <v>47.98</v>
      </c>
      <c r="AV234">
        <v>48.83</v>
      </c>
      <c r="AW234" s="3">
        <f t="shared" si="23"/>
        <v>-0.98469205834683815</v>
      </c>
    </row>
    <row r="235" spans="1:49">
      <c r="A235">
        <v>1</v>
      </c>
      <c r="B235" t="s">
        <v>457</v>
      </c>
      <c r="C235">
        <v>1</v>
      </c>
      <c r="D235" t="s">
        <v>93</v>
      </c>
      <c r="E235" t="s">
        <v>94</v>
      </c>
      <c r="F235" t="str">
        <f t="shared" si="18"/>
        <v>Netherlands</v>
      </c>
      <c r="G235">
        <v>0.27900000000000003</v>
      </c>
      <c r="H235" t="s">
        <v>178</v>
      </c>
      <c r="I235" t="s">
        <v>49</v>
      </c>
      <c r="J235">
        <v>3</v>
      </c>
      <c r="K235">
        <v>0.84</v>
      </c>
      <c r="L235">
        <v>2476</v>
      </c>
      <c r="M235">
        <v>2958</v>
      </c>
      <c r="N235">
        <v>2958</v>
      </c>
      <c r="O235">
        <v>8.01</v>
      </c>
      <c r="P235">
        <v>7.17</v>
      </c>
      <c r="Q235">
        <v>8.3000000000000007</v>
      </c>
      <c r="R235" t="s">
        <v>448</v>
      </c>
      <c r="S235" t="s">
        <v>453</v>
      </c>
      <c r="T235">
        <v>3</v>
      </c>
      <c r="U235">
        <v>0.35</v>
      </c>
      <c r="V235">
        <v>857.82</v>
      </c>
      <c r="W235" t="s">
        <v>293</v>
      </c>
      <c r="X235">
        <v>1</v>
      </c>
      <c r="Y235" s="3">
        <f t="shared" si="19"/>
        <v>-7.1680129240710364E-2</v>
      </c>
      <c r="Z235" t="s">
        <v>441</v>
      </c>
      <c r="AA235">
        <v>8.3000000000000007</v>
      </c>
      <c r="AB235">
        <v>8.3000000000000007</v>
      </c>
      <c r="AC235">
        <v>7.95</v>
      </c>
      <c r="AD235">
        <v>8.07</v>
      </c>
      <c r="AE235" s="3">
        <f t="shared" si="20"/>
        <v>7.1680129240711418E-2</v>
      </c>
      <c r="AF235" t="s">
        <v>442</v>
      </c>
      <c r="AG235">
        <v>8.3000000000000007</v>
      </c>
      <c r="AH235">
        <v>8.3000000000000007</v>
      </c>
      <c r="AI235">
        <v>8.06</v>
      </c>
      <c r="AJ235">
        <v>8.3000000000000007</v>
      </c>
      <c r="AK235" s="3">
        <f t="shared" si="21"/>
        <v>0.34645395799677009</v>
      </c>
      <c r="AL235" t="s">
        <v>443</v>
      </c>
      <c r="AM235">
        <v>8.44</v>
      </c>
      <c r="AN235">
        <v>8.44</v>
      </c>
      <c r="AO235">
        <v>8.27</v>
      </c>
      <c r="AP235">
        <v>8.3000000000000007</v>
      </c>
      <c r="AQ235" s="3">
        <f t="shared" si="22"/>
        <v>0.34645395799677009</v>
      </c>
      <c r="AR235" t="s">
        <v>450</v>
      </c>
      <c r="AS235">
        <v>8.44</v>
      </c>
      <c r="AT235">
        <v>8.44</v>
      </c>
      <c r="AU235">
        <v>8.1</v>
      </c>
      <c r="AV235">
        <v>8.18</v>
      </c>
      <c r="AW235" s="3">
        <f t="shared" si="23"/>
        <v>0.20309369951534725</v>
      </c>
    </row>
    <row r="236" spans="1:49">
      <c r="A236">
        <v>1</v>
      </c>
      <c r="B236" t="s">
        <v>458</v>
      </c>
      <c r="C236">
        <v>1</v>
      </c>
      <c r="D236" t="s">
        <v>70</v>
      </c>
      <c r="E236" t="s">
        <v>71</v>
      </c>
      <c r="F236" t="str">
        <f t="shared" si="18"/>
        <v>Germany</v>
      </c>
      <c r="G236">
        <v>0.496</v>
      </c>
      <c r="H236" t="s">
        <v>370</v>
      </c>
      <c r="I236" t="s">
        <v>105</v>
      </c>
      <c r="J236">
        <v>3</v>
      </c>
      <c r="K236">
        <v>1.49</v>
      </c>
      <c r="L236">
        <v>2468</v>
      </c>
      <c r="M236">
        <v>1659</v>
      </c>
      <c r="N236">
        <v>1659</v>
      </c>
      <c r="O236">
        <v>14.14</v>
      </c>
      <c r="P236">
        <v>15.63</v>
      </c>
      <c r="Q236">
        <v>13.82</v>
      </c>
      <c r="R236" t="s">
        <v>455</v>
      </c>
      <c r="S236" t="s">
        <v>453</v>
      </c>
      <c r="T236">
        <v>1</v>
      </c>
      <c r="U236">
        <v>0.22</v>
      </c>
      <c r="V236">
        <v>530.88</v>
      </c>
      <c r="W236" t="s">
        <v>293</v>
      </c>
      <c r="X236">
        <v>1</v>
      </c>
      <c r="Y236" s="3">
        <f t="shared" si="19"/>
        <v>0.62514991896272265</v>
      </c>
      <c r="Z236" t="s">
        <v>443</v>
      </c>
      <c r="AA236">
        <v>13.98</v>
      </c>
      <c r="AB236">
        <v>13.98</v>
      </c>
      <c r="AC236">
        <v>13.21</v>
      </c>
      <c r="AD236">
        <v>13.82</v>
      </c>
      <c r="AE236" s="3">
        <f t="shared" si="20"/>
        <v>0.21510534846029192</v>
      </c>
      <c r="AF236" t="s">
        <v>450</v>
      </c>
      <c r="AG236">
        <v>13.98</v>
      </c>
      <c r="AH236">
        <v>13.98</v>
      </c>
      <c r="AI236">
        <v>13.98</v>
      </c>
      <c r="AJ236">
        <v>13.72</v>
      </c>
      <c r="AK236" s="3">
        <f t="shared" si="21"/>
        <v>0.28232576985413282</v>
      </c>
      <c r="AL236" t="s">
        <v>451</v>
      </c>
      <c r="AM236">
        <v>14.15</v>
      </c>
      <c r="AN236">
        <v>14.15</v>
      </c>
      <c r="AO236">
        <v>13.8</v>
      </c>
      <c r="AP236">
        <v>13.88</v>
      </c>
      <c r="AQ236" s="3">
        <f t="shared" si="22"/>
        <v>0.17477309562398688</v>
      </c>
      <c r="AR236" t="s">
        <v>456</v>
      </c>
      <c r="AS236">
        <v>14.48</v>
      </c>
      <c r="AT236">
        <v>14.48</v>
      </c>
      <c r="AU236">
        <v>14</v>
      </c>
      <c r="AV236">
        <v>14.38</v>
      </c>
      <c r="AW236" s="3">
        <f t="shared" si="23"/>
        <v>-0.16132901134521896</v>
      </c>
    </row>
    <row r="237" spans="1:49">
      <c r="A237">
        <v>1</v>
      </c>
      <c r="B237" t="s">
        <v>459</v>
      </c>
      <c r="C237">
        <v>1</v>
      </c>
      <c r="D237" t="s">
        <v>77</v>
      </c>
      <c r="E237" t="s">
        <v>78</v>
      </c>
      <c r="F237" t="str">
        <f t="shared" si="18"/>
        <v>France</v>
      </c>
      <c r="G237">
        <v>3.3050000000000002</v>
      </c>
      <c r="H237" t="s">
        <v>335</v>
      </c>
      <c r="I237" t="s">
        <v>105</v>
      </c>
      <c r="J237">
        <v>2</v>
      </c>
      <c r="K237">
        <v>6.61</v>
      </c>
      <c r="L237">
        <v>2060</v>
      </c>
      <c r="M237">
        <v>312</v>
      </c>
      <c r="N237">
        <v>312</v>
      </c>
      <c r="O237">
        <v>138.05000000000001</v>
      </c>
      <c r="P237">
        <v>144.66</v>
      </c>
      <c r="Q237">
        <v>137.5</v>
      </c>
      <c r="R237" t="s">
        <v>460</v>
      </c>
      <c r="S237" t="s">
        <v>453</v>
      </c>
      <c r="T237">
        <v>8</v>
      </c>
      <c r="U237">
        <v>0.08</v>
      </c>
      <c r="V237">
        <v>171.6</v>
      </c>
      <c r="W237" t="s">
        <v>293</v>
      </c>
      <c r="X237">
        <v>1</v>
      </c>
      <c r="Y237" s="3">
        <f t="shared" si="19"/>
        <v>0.15902912621359397</v>
      </c>
      <c r="Z237" t="s">
        <v>437</v>
      </c>
      <c r="AA237">
        <v>139.6</v>
      </c>
      <c r="AB237">
        <v>139.6</v>
      </c>
      <c r="AC237">
        <v>137</v>
      </c>
      <c r="AD237">
        <v>137.44999999999999</v>
      </c>
      <c r="AE237" s="3">
        <f t="shared" si="20"/>
        <v>9.087378640777044E-2</v>
      </c>
      <c r="AF237" t="s">
        <v>438</v>
      </c>
      <c r="AG237">
        <v>138.25</v>
      </c>
      <c r="AH237">
        <v>138.25</v>
      </c>
      <c r="AI237">
        <v>137.85</v>
      </c>
      <c r="AJ237">
        <v>136.44999999999999</v>
      </c>
      <c r="AK237" s="3">
        <f t="shared" si="21"/>
        <v>0.2423300970873821</v>
      </c>
      <c r="AL237" t="s">
        <v>439</v>
      </c>
      <c r="AM237">
        <v>137.19999999999999</v>
      </c>
      <c r="AN237">
        <v>137.19999999999999</v>
      </c>
      <c r="AO237">
        <v>135.65</v>
      </c>
      <c r="AP237">
        <v>136.94999999999999</v>
      </c>
      <c r="AQ237" s="3">
        <f t="shared" si="22"/>
        <v>0.16660194174757625</v>
      </c>
      <c r="AR237" t="s">
        <v>441</v>
      </c>
      <c r="AS237">
        <v>137.05000000000001</v>
      </c>
      <c r="AT237">
        <v>137.05000000000001</v>
      </c>
      <c r="AU237">
        <v>136.5</v>
      </c>
      <c r="AV237">
        <v>136.44999999999999</v>
      </c>
      <c r="AW237" s="3">
        <f t="shared" si="23"/>
        <v>0.2423300970873821</v>
      </c>
    </row>
    <row r="238" spans="1:49">
      <c r="A238">
        <v>1</v>
      </c>
      <c r="B238" t="s">
        <v>461</v>
      </c>
      <c r="C238">
        <v>1</v>
      </c>
      <c r="D238" t="s">
        <v>101</v>
      </c>
      <c r="E238" t="s">
        <v>102</v>
      </c>
      <c r="F238" t="str">
        <f t="shared" si="18"/>
        <v>Spain</v>
      </c>
      <c r="G238">
        <v>0.374</v>
      </c>
      <c r="H238" t="s">
        <v>462</v>
      </c>
      <c r="I238" t="s">
        <v>49</v>
      </c>
      <c r="J238">
        <v>2</v>
      </c>
      <c r="K238">
        <v>0.75</v>
      </c>
      <c r="L238">
        <v>2487</v>
      </c>
      <c r="M238">
        <v>3325</v>
      </c>
      <c r="N238">
        <v>3325</v>
      </c>
      <c r="O238">
        <v>22</v>
      </c>
      <c r="P238">
        <v>21.25</v>
      </c>
      <c r="Q238">
        <v>20.7</v>
      </c>
      <c r="R238" t="s">
        <v>463</v>
      </c>
      <c r="S238" t="s">
        <v>453</v>
      </c>
      <c r="T238">
        <v>7</v>
      </c>
      <c r="U238">
        <v>-1.74</v>
      </c>
      <c r="V238">
        <v>-4322.5</v>
      </c>
      <c r="W238" t="s">
        <v>293</v>
      </c>
      <c r="X238">
        <v>0</v>
      </c>
      <c r="Y238" s="3">
        <f t="shared" si="19"/>
        <v>-0.33423803779654204</v>
      </c>
      <c r="Z238" t="s">
        <v>438</v>
      </c>
      <c r="AA238">
        <v>21.93</v>
      </c>
      <c r="AB238">
        <v>21.93</v>
      </c>
      <c r="AC238">
        <v>21.75</v>
      </c>
      <c r="AD238">
        <v>21.71</v>
      </c>
      <c r="AE238" s="3">
        <f t="shared" si="20"/>
        <v>-0.38771612384398763</v>
      </c>
      <c r="AF238" t="s">
        <v>439</v>
      </c>
      <c r="AG238">
        <v>21.74</v>
      </c>
      <c r="AH238">
        <v>21.74</v>
      </c>
      <c r="AI238">
        <v>21.7</v>
      </c>
      <c r="AJ238">
        <v>21.38</v>
      </c>
      <c r="AK238" s="3">
        <f t="shared" si="21"/>
        <v>-0.82891033373542544</v>
      </c>
      <c r="AL238" t="s">
        <v>441</v>
      </c>
      <c r="AM238">
        <v>21.57</v>
      </c>
      <c r="AN238">
        <v>21.57</v>
      </c>
      <c r="AO238">
        <v>21.47</v>
      </c>
      <c r="AP238">
        <v>21.57</v>
      </c>
      <c r="AQ238" s="3">
        <f t="shared" si="22"/>
        <v>-0.57488942501005191</v>
      </c>
      <c r="AR238" t="s">
        <v>442</v>
      </c>
      <c r="AS238">
        <v>22.29</v>
      </c>
      <c r="AT238">
        <v>22.29</v>
      </c>
      <c r="AU238">
        <v>22.17</v>
      </c>
      <c r="AV238">
        <v>21.22</v>
      </c>
      <c r="AW238" s="3">
        <f t="shared" si="23"/>
        <v>-1.0428226779252125</v>
      </c>
    </row>
    <row r="239" spans="1:49">
      <c r="A239">
        <v>1</v>
      </c>
      <c r="B239" t="s">
        <v>461</v>
      </c>
      <c r="C239">
        <v>1</v>
      </c>
      <c r="D239" t="s">
        <v>101</v>
      </c>
      <c r="E239" t="s">
        <v>102</v>
      </c>
      <c r="F239" t="str">
        <f t="shared" si="18"/>
        <v>Spain</v>
      </c>
      <c r="G239">
        <v>0.42799999999999999</v>
      </c>
      <c r="H239" t="s">
        <v>285</v>
      </c>
      <c r="I239" t="s">
        <v>49</v>
      </c>
      <c r="J239">
        <v>2</v>
      </c>
      <c r="K239">
        <v>0.86</v>
      </c>
      <c r="L239">
        <v>2473</v>
      </c>
      <c r="M239">
        <v>2889</v>
      </c>
      <c r="N239">
        <v>2889</v>
      </c>
      <c r="O239">
        <v>21.56</v>
      </c>
      <c r="P239">
        <v>20.7</v>
      </c>
      <c r="Q239">
        <v>20.7</v>
      </c>
      <c r="R239" t="s">
        <v>464</v>
      </c>
      <c r="S239" t="s">
        <v>453</v>
      </c>
      <c r="T239">
        <v>15</v>
      </c>
      <c r="U239">
        <v>-1</v>
      </c>
      <c r="V239">
        <v>-2479.92</v>
      </c>
      <c r="W239" t="s">
        <v>293</v>
      </c>
      <c r="X239">
        <v>0</v>
      </c>
      <c r="Y239" s="3">
        <f t="shared" si="19"/>
        <v>0.18691467852810367</v>
      </c>
      <c r="Z239" t="s">
        <v>423</v>
      </c>
      <c r="AA239">
        <v>21.72</v>
      </c>
      <c r="AB239">
        <v>21.72</v>
      </c>
      <c r="AC239">
        <v>21.72</v>
      </c>
      <c r="AD239">
        <v>21.46</v>
      </c>
      <c r="AE239" s="3">
        <f t="shared" si="20"/>
        <v>-0.11682167408006221</v>
      </c>
      <c r="AF239" t="s">
        <v>424</v>
      </c>
      <c r="AG239">
        <v>21.93</v>
      </c>
      <c r="AH239">
        <v>21.93</v>
      </c>
      <c r="AI239">
        <v>21.49</v>
      </c>
      <c r="AJ239">
        <v>21.93</v>
      </c>
      <c r="AK239" s="3">
        <f t="shared" si="21"/>
        <v>0.43224019409624054</v>
      </c>
      <c r="AL239" t="s">
        <v>425</v>
      </c>
      <c r="AM239">
        <v>21.95</v>
      </c>
      <c r="AN239">
        <v>21.95</v>
      </c>
      <c r="AO239">
        <v>21.95</v>
      </c>
      <c r="AP239">
        <v>21.83</v>
      </c>
      <c r="AQ239" s="3">
        <f t="shared" si="22"/>
        <v>0.31541852001617415</v>
      </c>
      <c r="AR239" t="s">
        <v>446</v>
      </c>
      <c r="AS239">
        <v>21.89</v>
      </c>
      <c r="AT239">
        <v>21.89</v>
      </c>
      <c r="AU239">
        <v>21.89</v>
      </c>
      <c r="AV239">
        <v>21.64</v>
      </c>
      <c r="AW239" s="3">
        <f t="shared" si="23"/>
        <v>9.3457339264053918E-2</v>
      </c>
    </row>
    <row r="240" spans="1:49">
      <c r="A240">
        <v>1</v>
      </c>
      <c r="B240" t="s">
        <v>465</v>
      </c>
      <c r="C240">
        <v>1</v>
      </c>
      <c r="D240" t="s">
        <v>116</v>
      </c>
      <c r="E240" t="s">
        <v>117</v>
      </c>
      <c r="F240" t="str">
        <f t="shared" si="18"/>
        <v>Sweden</v>
      </c>
      <c r="G240">
        <v>11.26</v>
      </c>
      <c r="H240" t="s">
        <v>178</v>
      </c>
      <c r="I240" t="s">
        <v>49</v>
      </c>
      <c r="J240">
        <v>2</v>
      </c>
      <c r="K240">
        <v>22.52</v>
      </c>
      <c r="L240">
        <v>24993</v>
      </c>
      <c r="M240">
        <v>1110</v>
      </c>
      <c r="N240">
        <v>1110</v>
      </c>
      <c r="O240">
        <v>254</v>
      </c>
      <c r="P240">
        <v>231.48</v>
      </c>
      <c r="Q240">
        <v>230.8</v>
      </c>
      <c r="R240" t="s">
        <v>463</v>
      </c>
      <c r="S240" t="s">
        <v>453</v>
      </c>
      <c r="T240">
        <v>7</v>
      </c>
      <c r="U240">
        <v>-1.03</v>
      </c>
      <c r="V240">
        <v>-25752</v>
      </c>
      <c r="W240" t="s">
        <v>303</v>
      </c>
      <c r="X240">
        <v>0</v>
      </c>
      <c r="Y240" s="3">
        <f t="shared" si="19"/>
        <v>-0.20429720321690048</v>
      </c>
      <c r="Z240" t="s">
        <v>438</v>
      </c>
      <c r="AA240">
        <v>257.8</v>
      </c>
      <c r="AB240">
        <v>257.8</v>
      </c>
      <c r="AC240">
        <v>249.4</v>
      </c>
      <c r="AD240">
        <v>255</v>
      </c>
      <c r="AE240" s="3">
        <f t="shared" si="20"/>
        <v>4.4412435481934943E-2</v>
      </c>
      <c r="AF240" t="s">
        <v>439</v>
      </c>
      <c r="AG240">
        <v>256.89999999999998</v>
      </c>
      <c r="AH240">
        <v>256.89999999999998</v>
      </c>
      <c r="AI240">
        <v>256.8</v>
      </c>
      <c r="AJ240">
        <v>249.1</v>
      </c>
      <c r="AK240" s="3">
        <f t="shared" si="21"/>
        <v>-0.21762093386148146</v>
      </c>
      <c r="AL240" t="s">
        <v>441</v>
      </c>
      <c r="AM240">
        <v>248.4</v>
      </c>
      <c r="AN240">
        <v>248.4</v>
      </c>
      <c r="AO240">
        <v>248</v>
      </c>
      <c r="AP240">
        <v>235.5</v>
      </c>
      <c r="AQ240" s="3">
        <f t="shared" si="22"/>
        <v>-0.82163005641579645</v>
      </c>
      <c r="AR240" t="s">
        <v>442</v>
      </c>
      <c r="AS240">
        <v>239.9</v>
      </c>
      <c r="AT240">
        <v>239.9</v>
      </c>
      <c r="AU240">
        <v>235</v>
      </c>
      <c r="AV240">
        <v>231.5</v>
      </c>
      <c r="AW240" s="3">
        <f t="shared" si="23"/>
        <v>-0.9992797983435362</v>
      </c>
    </row>
    <row r="241" spans="1:49">
      <c r="A241">
        <v>1</v>
      </c>
      <c r="B241" t="s">
        <v>349</v>
      </c>
      <c r="C241">
        <v>1</v>
      </c>
      <c r="D241" t="s">
        <v>70</v>
      </c>
      <c r="E241" t="s">
        <v>71</v>
      </c>
      <c r="F241" t="str">
        <f t="shared" si="18"/>
        <v>Germany</v>
      </c>
      <c r="G241">
        <v>0.96599999999999997</v>
      </c>
      <c r="H241" t="s">
        <v>350</v>
      </c>
      <c r="I241" t="s">
        <v>49</v>
      </c>
      <c r="J241">
        <v>2</v>
      </c>
      <c r="K241">
        <v>1.93</v>
      </c>
      <c r="L241">
        <v>2060</v>
      </c>
      <c r="M241">
        <v>1066</v>
      </c>
      <c r="N241">
        <v>1066</v>
      </c>
      <c r="O241">
        <v>32.590000000000003</v>
      </c>
      <c r="P241">
        <v>30.66</v>
      </c>
      <c r="Q241">
        <v>30.48</v>
      </c>
      <c r="R241" t="s">
        <v>460</v>
      </c>
      <c r="S241" t="s">
        <v>453</v>
      </c>
      <c r="T241">
        <v>8</v>
      </c>
      <c r="U241">
        <v>-1.0900000000000001</v>
      </c>
      <c r="V241">
        <v>-2249.2600000000002</v>
      </c>
      <c r="W241" t="s">
        <v>293</v>
      </c>
      <c r="X241">
        <v>0</v>
      </c>
      <c r="Y241" s="3">
        <f t="shared" si="19"/>
        <v>0.21216504854368756</v>
      </c>
      <c r="Z241" t="s">
        <v>437</v>
      </c>
      <c r="AA241">
        <v>33.630000000000003</v>
      </c>
      <c r="AB241">
        <v>33.630000000000003</v>
      </c>
      <c r="AC241">
        <v>33</v>
      </c>
      <c r="AD241">
        <v>32.51</v>
      </c>
      <c r="AE241" s="3">
        <f t="shared" si="20"/>
        <v>-4.1398058252429981E-2</v>
      </c>
      <c r="AF241" t="s">
        <v>438</v>
      </c>
      <c r="AG241">
        <v>32.97</v>
      </c>
      <c r="AH241">
        <v>32.97</v>
      </c>
      <c r="AI241">
        <v>32.5</v>
      </c>
      <c r="AJ241">
        <v>32.32</v>
      </c>
      <c r="AK241" s="3">
        <f t="shared" si="21"/>
        <v>-0.13971844660194338</v>
      </c>
      <c r="AL241" t="s">
        <v>439</v>
      </c>
      <c r="AM241">
        <v>32.200000000000003</v>
      </c>
      <c r="AN241">
        <v>32.200000000000003</v>
      </c>
      <c r="AO241">
        <v>32.200000000000003</v>
      </c>
      <c r="AP241">
        <v>31.43</v>
      </c>
      <c r="AQ241" s="3">
        <f t="shared" si="22"/>
        <v>-0.60027184466019612</v>
      </c>
      <c r="AR241" t="s">
        <v>441</v>
      </c>
      <c r="AS241">
        <v>32</v>
      </c>
      <c r="AT241">
        <v>32</v>
      </c>
      <c r="AU241">
        <v>31.53</v>
      </c>
      <c r="AV241">
        <v>30.32</v>
      </c>
      <c r="AW241" s="3">
        <f t="shared" si="23"/>
        <v>-1.1746699029126231</v>
      </c>
    </row>
    <row r="242" spans="1:49">
      <c r="A242">
        <v>1</v>
      </c>
      <c r="B242" t="s">
        <v>466</v>
      </c>
      <c r="C242">
        <v>1</v>
      </c>
      <c r="D242" t="s">
        <v>77</v>
      </c>
      <c r="E242" t="s">
        <v>78</v>
      </c>
      <c r="F242" t="str">
        <f t="shared" si="18"/>
        <v>France</v>
      </c>
      <c r="G242">
        <v>0.96</v>
      </c>
      <c r="H242" t="s">
        <v>178</v>
      </c>
      <c r="I242" t="s">
        <v>49</v>
      </c>
      <c r="J242">
        <v>2</v>
      </c>
      <c r="K242">
        <v>1.92</v>
      </c>
      <c r="L242">
        <v>2484</v>
      </c>
      <c r="M242">
        <v>1294</v>
      </c>
      <c r="N242">
        <v>1294</v>
      </c>
      <c r="O242">
        <v>36.17</v>
      </c>
      <c r="P242">
        <v>34.25</v>
      </c>
      <c r="Q242">
        <v>39.46</v>
      </c>
      <c r="R242" t="s">
        <v>420</v>
      </c>
      <c r="S242" t="s">
        <v>453</v>
      </c>
      <c r="T242">
        <v>16</v>
      </c>
      <c r="U242">
        <v>1.71</v>
      </c>
      <c r="V242">
        <v>4246.13</v>
      </c>
      <c r="W242" t="s">
        <v>293</v>
      </c>
      <c r="X242">
        <v>1</v>
      </c>
      <c r="Y242" s="3">
        <f t="shared" si="19"/>
        <v>-0.7319122383252824</v>
      </c>
      <c r="Z242" t="s">
        <v>422</v>
      </c>
      <c r="AA242">
        <v>34.89</v>
      </c>
      <c r="AB242">
        <v>34.89</v>
      </c>
      <c r="AC242">
        <v>34.765000000000001</v>
      </c>
      <c r="AD242">
        <v>34.744999999999997</v>
      </c>
      <c r="AE242" s="3">
        <f t="shared" si="20"/>
        <v>-0.74233091787439831</v>
      </c>
      <c r="AF242" t="s">
        <v>423</v>
      </c>
      <c r="AG242">
        <v>34.89</v>
      </c>
      <c r="AH242">
        <v>34.89</v>
      </c>
      <c r="AI242">
        <v>34.76</v>
      </c>
      <c r="AJ242">
        <v>34.64</v>
      </c>
      <c r="AK242" s="3">
        <f t="shared" si="21"/>
        <v>-0.79702898550724699</v>
      </c>
      <c r="AL242" t="s">
        <v>424</v>
      </c>
      <c r="AM242">
        <v>35.055</v>
      </c>
      <c r="AN242">
        <v>35.055</v>
      </c>
      <c r="AO242">
        <v>34.53</v>
      </c>
      <c r="AP242">
        <v>34.975000000000001</v>
      </c>
      <c r="AQ242" s="3">
        <f t="shared" si="22"/>
        <v>-0.62251610305958149</v>
      </c>
      <c r="AR242" t="s">
        <v>425</v>
      </c>
      <c r="AS242">
        <v>36.54</v>
      </c>
      <c r="AT242">
        <v>36.54</v>
      </c>
      <c r="AU242">
        <v>35.6</v>
      </c>
      <c r="AV242">
        <v>36.54</v>
      </c>
      <c r="AW242" s="3">
        <f t="shared" si="23"/>
        <v>0.19274557165861381</v>
      </c>
    </row>
    <row r="243" spans="1:49">
      <c r="A243">
        <v>1</v>
      </c>
      <c r="B243" t="s">
        <v>467</v>
      </c>
      <c r="C243">
        <v>1</v>
      </c>
      <c r="D243" t="s">
        <v>93</v>
      </c>
      <c r="E243" t="s">
        <v>94</v>
      </c>
      <c r="F243" t="str">
        <f t="shared" si="18"/>
        <v>Netherlands</v>
      </c>
      <c r="G243">
        <v>0.71399999999999997</v>
      </c>
      <c r="H243" t="s">
        <v>48</v>
      </c>
      <c r="I243" t="s">
        <v>49</v>
      </c>
      <c r="J243">
        <v>2</v>
      </c>
      <c r="K243">
        <v>1.43</v>
      </c>
      <c r="L243">
        <v>2471</v>
      </c>
      <c r="M243">
        <v>1731</v>
      </c>
      <c r="N243">
        <v>1731</v>
      </c>
      <c r="O243">
        <v>19.16</v>
      </c>
      <c r="P243">
        <v>17.73</v>
      </c>
      <c r="Q243">
        <v>20.2</v>
      </c>
      <c r="R243" t="s">
        <v>468</v>
      </c>
      <c r="S243" t="s">
        <v>453</v>
      </c>
      <c r="T243">
        <v>10</v>
      </c>
      <c r="U243">
        <v>0.73</v>
      </c>
      <c r="V243">
        <v>1795.05</v>
      </c>
      <c r="W243" t="s">
        <v>293</v>
      </c>
      <c r="X243">
        <v>1</v>
      </c>
      <c r="Y243" s="3">
        <f t="shared" si="19"/>
        <v>0.30823148522865329</v>
      </c>
      <c r="Z243" t="s">
        <v>446</v>
      </c>
      <c r="AA243">
        <v>19.824000000000002</v>
      </c>
      <c r="AB243">
        <v>19.824000000000002</v>
      </c>
      <c r="AC243">
        <v>19.600000000000001</v>
      </c>
      <c r="AD243">
        <v>19.763999999999999</v>
      </c>
      <c r="AE243" s="3">
        <f t="shared" si="20"/>
        <v>0.42311776608660401</v>
      </c>
      <c r="AF243" t="s">
        <v>436</v>
      </c>
      <c r="AG243">
        <v>20.114999999999998</v>
      </c>
      <c r="AH243">
        <v>20.114999999999998</v>
      </c>
      <c r="AI243">
        <v>19.788</v>
      </c>
      <c r="AJ243">
        <v>19.584</v>
      </c>
      <c r="AK243" s="3">
        <f t="shared" si="21"/>
        <v>0.29702306758397379</v>
      </c>
      <c r="AL243" t="s">
        <v>437</v>
      </c>
      <c r="AM243">
        <v>19.87</v>
      </c>
      <c r="AN243">
        <v>19.87</v>
      </c>
      <c r="AO243">
        <v>19.577999999999999</v>
      </c>
      <c r="AP243">
        <v>19.038</v>
      </c>
      <c r="AQ243" s="3">
        <f t="shared" si="22"/>
        <v>-8.5464184540671714E-2</v>
      </c>
      <c r="AR243" t="s">
        <v>438</v>
      </c>
      <c r="AS243">
        <v>19.824000000000002</v>
      </c>
      <c r="AT243">
        <v>19.824000000000002</v>
      </c>
      <c r="AU243">
        <v>19.065999999999999</v>
      </c>
      <c r="AV243">
        <v>19.771999999999998</v>
      </c>
      <c r="AW243" s="3">
        <f t="shared" si="23"/>
        <v>0.42872197490894259</v>
      </c>
    </row>
    <row r="244" spans="1:49">
      <c r="A244">
        <v>1</v>
      </c>
      <c r="B244" t="s">
        <v>469</v>
      </c>
      <c r="C244">
        <v>1</v>
      </c>
      <c r="D244" t="s">
        <v>77</v>
      </c>
      <c r="E244" t="s">
        <v>78</v>
      </c>
      <c r="F244" t="str">
        <f t="shared" si="18"/>
        <v>France</v>
      </c>
      <c r="G244">
        <v>1.615</v>
      </c>
      <c r="H244" t="s">
        <v>470</v>
      </c>
      <c r="I244" t="s">
        <v>49</v>
      </c>
      <c r="J244">
        <v>2</v>
      </c>
      <c r="K244">
        <v>3.23</v>
      </c>
      <c r="L244">
        <v>2487</v>
      </c>
      <c r="M244">
        <v>770</v>
      </c>
      <c r="N244">
        <v>770</v>
      </c>
      <c r="O244">
        <v>71.05</v>
      </c>
      <c r="P244">
        <v>67.819999999999993</v>
      </c>
      <c r="Q244">
        <v>62.65</v>
      </c>
      <c r="R244" t="s">
        <v>463</v>
      </c>
      <c r="S244" t="s">
        <v>453</v>
      </c>
      <c r="T244">
        <v>7</v>
      </c>
      <c r="U244">
        <v>-2.6</v>
      </c>
      <c r="V244">
        <v>-6468</v>
      </c>
      <c r="W244" t="s">
        <v>293</v>
      </c>
      <c r="X244">
        <v>0</v>
      </c>
      <c r="Y244" s="3">
        <f t="shared" si="19"/>
        <v>-1.0681544028950551</v>
      </c>
      <c r="Z244" t="s">
        <v>438</v>
      </c>
      <c r="AA244">
        <v>68</v>
      </c>
      <c r="AB244">
        <v>68</v>
      </c>
      <c r="AC244">
        <v>67.599999999999994</v>
      </c>
      <c r="AD244">
        <v>65.849999999999994</v>
      </c>
      <c r="AE244" s="3">
        <f t="shared" si="20"/>
        <v>-1.6099718536389234</v>
      </c>
      <c r="AF244" t="s">
        <v>439</v>
      </c>
      <c r="AG244">
        <v>67.25</v>
      </c>
      <c r="AH244">
        <v>67.25</v>
      </c>
      <c r="AI244">
        <v>66</v>
      </c>
      <c r="AJ244">
        <v>66.7</v>
      </c>
      <c r="AK244" s="3">
        <f t="shared" si="21"/>
        <v>-1.3468033775633275</v>
      </c>
      <c r="AL244" t="s">
        <v>441</v>
      </c>
      <c r="AM244">
        <v>67.849999999999994</v>
      </c>
      <c r="AN244">
        <v>67.849999999999994</v>
      </c>
      <c r="AO244">
        <v>67.400000000000006</v>
      </c>
      <c r="AP244">
        <v>62.6</v>
      </c>
      <c r="AQ244" s="3">
        <f t="shared" si="22"/>
        <v>-2.6162042621632473</v>
      </c>
      <c r="AR244" t="s">
        <v>442</v>
      </c>
      <c r="AS244">
        <v>64.900000000000006</v>
      </c>
      <c r="AT244">
        <v>64.900000000000006</v>
      </c>
      <c r="AU244">
        <v>63.4</v>
      </c>
      <c r="AV244">
        <v>62.65</v>
      </c>
      <c r="AW244" s="3">
        <f t="shared" si="23"/>
        <v>-2.6007237635705667</v>
      </c>
    </row>
    <row r="245" spans="1:49">
      <c r="A245">
        <v>1</v>
      </c>
      <c r="B245" t="s">
        <v>471</v>
      </c>
      <c r="C245">
        <v>1</v>
      </c>
      <c r="D245" t="s">
        <v>124</v>
      </c>
      <c r="E245" t="s">
        <v>125</v>
      </c>
      <c r="F245" t="str">
        <f t="shared" si="18"/>
        <v>Denmark</v>
      </c>
      <c r="G245">
        <v>9.7799999999999994</v>
      </c>
      <c r="H245" t="s">
        <v>370</v>
      </c>
      <c r="I245" t="s">
        <v>105</v>
      </c>
      <c r="J245">
        <v>3</v>
      </c>
      <c r="K245">
        <v>29.34</v>
      </c>
      <c r="L245">
        <v>18360</v>
      </c>
      <c r="M245">
        <v>626</v>
      </c>
      <c r="N245">
        <v>626</v>
      </c>
      <c r="O245">
        <v>248</v>
      </c>
      <c r="P245">
        <v>277.33999999999997</v>
      </c>
      <c r="Q245">
        <v>244</v>
      </c>
      <c r="R245" t="s">
        <v>455</v>
      </c>
      <c r="S245" t="s">
        <v>453</v>
      </c>
      <c r="T245">
        <v>1</v>
      </c>
      <c r="U245">
        <v>0.14000000000000001</v>
      </c>
      <c r="V245">
        <v>2504</v>
      </c>
      <c r="W245" t="s">
        <v>290</v>
      </c>
      <c r="X245">
        <v>1</v>
      </c>
      <c r="Y245" s="3">
        <f t="shared" si="19"/>
        <v>0</v>
      </c>
      <c r="Z245" t="s">
        <v>443</v>
      </c>
      <c r="AA245">
        <v>255.6</v>
      </c>
      <c r="AB245">
        <v>255.6</v>
      </c>
      <c r="AC245">
        <v>248</v>
      </c>
      <c r="AD245">
        <v>244</v>
      </c>
      <c r="AE245" s="3">
        <f t="shared" si="20"/>
        <v>0.13638344226579521</v>
      </c>
      <c r="AF245" t="s">
        <v>450</v>
      </c>
      <c r="AG245">
        <v>243.4</v>
      </c>
      <c r="AH245">
        <v>243.4</v>
      </c>
      <c r="AI245">
        <v>237</v>
      </c>
      <c r="AJ245">
        <v>240.4</v>
      </c>
      <c r="AK245" s="3">
        <f t="shared" si="21"/>
        <v>0.2591285403050107</v>
      </c>
      <c r="AL245" t="s">
        <v>451</v>
      </c>
      <c r="AM245">
        <v>248</v>
      </c>
      <c r="AN245">
        <v>248</v>
      </c>
      <c r="AO245">
        <v>243.2</v>
      </c>
      <c r="AP245">
        <v>239.6</v>
      </c>
      <c r="AQ245" s="3">
        <f t="shared" si="22"/>
        <v>0.28640522875817009</v>
      </c>
      <c r="AR245" t="s">
        <v>456</v>
      </c>
      <c r="AS245">
        <v>241.2</v>
      </c>
      <c r="AT245">
        <v>241.2</v>
      </c>
      <c r="AU245">
        <v>240.2</v>
      </c>
      <c r="AV245">
        <v>237.8</v>
      </c>
      <c r="AW245" s="3">
        <f t="shared" si="23"/>
        <v>0.34777777777777735</v>
      </c>
    </row>
    <row r="246" spans="1:49">
      <c r="A246">
        <v>1</v>
      </c>
      <c r="B246" t="s">
        <v>472</v>
      </c>
      <c r="C246">
        <v>1</v>
      </c>
      <c r="D246" t="s">
        <v>101</v>
      </c>
      <c r="E246" t="s">
        <v>102</v>
      </c>
      <c r="F246" t="str">
        <f t="shared" si="18"/>
        <v>Spain</v>
      </c>
      <c r="G246">
        <v>0.29360000000000003</v>
      </c>
      <c r="H246" t="s">
        <v>178</v>
      </c>
      <c r="I246" t="s">
        <v>49</v>
      </c>
      <c r="J246">
        <v>2</v>
      </c>
      <c r="K246">
        <v>0.59</v>
      </c>
      <c r="L246">
        <v>2487</v>
      </c>
      <c r="M246">
        <v>4235</v>
      </c>
      <c r="N246">
        <v>4235</v>
      </c>
      <c r="O246">
        <v>9.5</v>
      </c>
      <c r="P246">
        <v>8.91</v>
      </c>
      <c r="Q246">
        <v>10.62</v>
      </c>
      <c r="R246" t="s">
        <v>463</v>
      </c>
      <c r="S246" t="s">
        <v>453</v>
      </c>
      <c r="T246">
        <v>7</v>
      </c>
      <c r="U246">
        <v>1.91</v>
      </c>
      <c r="V246">
        <v>4743.2</v>
      </c>
      <c r="W246" t="s">
        <v>293</v>
      </c>
      <c r="X246">
        <v>1</v>
      </c>
      <c r="Y246" s="3">
        <f t="shared" si="19"/>
        <v>-2.3839967832729084E-2</v>
      </c>
      <c r="Z246" t="s">
        <v>438</v>
      </c>
      <c r="AA246">
        <v>9.9640000000000004</v>
      </c>
      <c r="AB246">
        <v>9.9640000000000004</v>
      </c>
      <c r="AC246">
        <v>9.4860000000000007</v>
      </c>
      <c r="AD246">
        <v>9.94</v>
      </c>
      <c r="AE246" s="3">
        <f t="shared" si="20"/>
        <v>0.74925613188580531</v>
      </c>
      <c r="AF246" t="s">
        <v>439</v>
      </c>
      <c r="AG246">
        <v>10.210000000000001</v>
      </c>
      <c r="AH246">
        <v>10.210000000000001</v>
      </c>
      <c r="AI246">
        <v>9.91</v>
      </c>
      <c r="AJ246">
        <v>10.15</v>
      </c>
      <c r="AK246" s="3">
        <f t="shared" si="21"/>
        <v>1.1068556493767596</v>
      </c>
      <c r="AL246" t="s">
        <v>441</v>
      </c>
      <c r="AM246">
        <v>10.4</v>
      </c>
      <c r="AN246">
        <v>10.4</v>
      </c>
      <c r="AO246">
        <v>10.19</v>
      </c>
      <c r="AP246">
        <v>10.145</v>
      </c>
      <c r="AQ246" s="3">
        <f t="shared" si="22"/>
        <v>1.0983413751507833</v>
      </c>
      <c r="AR246" t="s">
        <v>442</v>
      </c>
      <c r="AS246">
        <v>10.324999999999999</v>
      </c>
      <c r="AT246">
        <v>10.324999999999999</v>
      </c>
      <c r="AU246">
        <v>10.225</v>
      </c>
      <c r="AV246">
        <v>10.32</v>
      </c>
      <c r="AW246" s="3">
        <f t="shared" si="23"/>
        <v>1.3963409730599121</v>
      </c>
    </row>
    <row r="247" spans="1:49">
      <c r="A247">
        <v>1</v>
      </c>
      <c r="B247" t="s">
        <v>473</v>
      </c>
      <c r="C247">
        <v>1</v>
      </c>
      <c r="D247" t="s">
        <v>70</v>
      </c>
      <c r="E247" t="s">
        <v>71</v>
      </c>
      <c r="F247" t="str">
        <f t="shared" si="18"/>
        <v>Germany</v>
      </c>
      <c r="G247">
        <v>0.93500000000000005</v>
      </c>
      <c r="H247" t="s">
        <v>474</v>
      </c>
      <c r="I247" t="s">
        <v>49</v>
      </c>
      <c r="J247">
        <v>2</v>
      </c>
      <c r="K247">
        <v>1.87</v>
      </c>
      <c r="L247">
        <v>2479</v>
      </c>
      <c r="M247">
        <v>1325</v>
      </c>
      <c r="N247">
        <v>1325</v>
      </c>
      <c r="O247">
        <v>31.7</v>
      </c>
      <c r="P247">
        <v>29.83</v>
      </c>
      <c r="Q247">
        <v>31.3</v>
      </c>
      <c r="R247" t="s">
        <v>421</v>
      </c>
      <c r="S247" t="s">
        <v>453</v>
      </c>
      <c r="T247">
        <v>6</v>
      </c>
      <c r="U247">
        <v>-0.21</v>
      </c>
      <c r="V247">
        <v>-530</v>
      </c>
      <c r="W247" t="s">
        <v>293</v>
      </c>
      <c r="X247">
        <v>0</v>
      </c>
      <c r="Y247" s="3">
        <f t="shared" si="19"/>
        <v>0.40621218233158612</v>
      </c>
      <c r="Z247" t="s">
        <v>439</v>
      </c>
      <c r="AA247">
        <v>32.5</v>
      </c>
      <c r="AB247">
        <v>32.5</v>
      </c>
      <c r="AC247">
        <v>32.46</v>
      </c>
      <c r="AD247">
        <v>31.73</v>
      </c>
      <c r="AE247" s="3">
        <f t="shared" si="20"/>
        <v>1.6034691407826342E-2</v>
      </c>
      <c r="AF247" t="s">
        <v>441</v>
      </c>
      <c r="AG247">
        <v>32.049999999999997</v>
      </c>
      <c r="AH247">
        <v>32.049999999999997</v>
      </c>
      <c r="AI247">
        <v>31.9</v>
      </c>
      <c r="AJ247">
        <v>31.54</v>
      </c>
      <c r="AK247" s="3">
        <f t="shared" si="21"/>
        <v>-8.5518354175070671E-2</v>
      </c>
      <c r="AL247" t="s">
        <v>442</v>
      </c>
      <c r="AM247">
        <v>31.88</v>
      </c>
      <c r="AN247">
        <v>31.88</v>
      </c>
      <c r="AO247">
        <v>31.55</v>
      </c>
      <c r="AP247">
        <v>31.52</v>
      </c>
      <c r="AQ247" s="3">
        <f t="shared" si="22"/>
        <v>-9.6208148446954272E-2</v>
      </c>
      <c r="AR247" t="s">
        <v>443</v>
      </c>
      <c r="AS247">
        <v>31.83</v>
      </c>
      <c r="AT247">
        <v>31.83</v>
      </c>
      <c r="AU247">
        <v>31.83</v>
      </c>
      <c r="AV247">
        <v>31.3</v>
      </c>
      <c r="AW247" s="3">
        <f t="shared" si="23"/>
        <v>-0.21379588543767569</v>
      </c>
    </row>
    <row r="248" spans="1:49">
      <c r="A248">
        <v>1</v>
      </c>
      <c r="B248" t="s">
        <v>475</v>
      </c>
      <c r="C248">
        <v>1</v>
      </c>
      <c r="D248" t="s">
        <v>70</v>
      </c>
      <c r="E248" t="s">
        <v>71</v>
      </c>
      <c r="F248" t="str">
        <f t="shared" si="18"/>
        <v>Germany</v>
      </c>
      <c r="G248">
        <v>0.73299999999999998</v>
      </c>
      <c r="H248" t="s">
        <v>48</v>
      </c>
      <c r="I248" t="s">
        <v>49</v>
      </c>
      <c r="J248">
        <v>2</v>
      </c>
      <c r="K248">
        <v>1.47</v>
      </c>
      <c r="L248">
        <v>2491</v>
      </c>
      <c r="M248">
        <v>1699</v>
      </c>
      <c r="N248">
        <v>1699</v>
      </c>
      <c r="O248">
        <v>38.799999999999997</v>
      </c>
      <c r="P248">
        <v>37.33</v>
      </c>
      <c r="Q248">
        <v>36.97</v>
      </c>
      <c r="R248" t="s">
        <v>476</v>
      </c>
      <c r="S248" t="s">
        <v>453</v>
      </c>
      <c r="T248">
        <v>17</v>
      </c>
      <c r="U248">
        <v>-1.25</v>
      </c>
      <c r="V248">
        <v>-3109.17</v>
      </c>
      <c r="W248" t="s">
        <v>293</v>
      </c>
      <c r="X248">
        <v>0</v>
      </c>
      <c r="Y248" s="3">
        <f t="shared" si="19"/>
        <v>-0.25236049779204967</v>
      </c>
      <c r="Z248" t="s">
        <v>430</v>
      </c>
      <c r="AA248">
        <v>38.5</v>
      </c>
      <c r="AB248">
        <v>38.5</v>
      </c>
      <c r="AC248">
        <v>38.43</v>
      </c>
      <c r="AD248">
        <v>37.54</v>
      </c>
      <c r="AE248" s="3">
        <f t="shared" si="20"/>
        <v>-0.85938980329184933</v>
      </c>
      <c r="AF248" t="s">
        <v>422</v>
      </c>
      <c r="AG248">
        <v>37.71</v>
      </c>
      <c r="AH248">
        <v>37.71</v>
      </c>
      <c r="AI248">
        <v>37.67</v>
      </c>
      <c r="AJ248">
        <v>37.58</v>
      </c>
      <c r="AK248" s="3">
        <f t="shared" si="21"/>
        <v>-0.83210758731433077</v>
      </c>
      <c r="AL248" t="s">
        <v>423</v>
      </c>
      <c r="AM248">
        <v>38.46</v>
      </c>
      <c r="AN248">
        <v>38.46</v>
      </c>
      <c r="AO248">
        <v>37.65</v>
      </c>
      <c r="AP248">
        <v>38.1</v>
      </c>
      <c r="AQ248" s="3">
        <f t="shared" si="22"/>
        <v>-0.47743877960658077</v>
      </c>
      <c r="AR248" t="s">
        <v>424</v>
      </c>
      <c r="AS248">
        <v>38.08</v>
      </c>
      <c r="AT248">
        <v>38.08</v>
      </c>
      <c r="AU248">
        <v>38.08</v>
      </c>
      <c r="AV248">
        <v>37.89</v>
      </c>
      <c r="AW248" s="3">
        <f t="shared" si="23"/>
        <v>-0.62067041348855645</v>
      </c>
    </row>
    <row r="249" spans="1:49">
      <c r="A249">
        <v>1</v>
      </c>
      <c r="B249" t="s">
        <v>418</v>
      </c>
      <c r="C249">
        <v>1</v>
      </c>
      <c r="D249" t="s">
        <v>70</v>
      </c>
      <c r="E249" t="s">
        <v>71</v>
      </c>
      <c r="F249" t="str">
        <f t="shared" si="18"/>
        <v>Germany</v>
      </c>
      <c r="G249">
        <v>5.96</v>
      </c>
      <c r="H249" t="s">
        <v>370</v>
      </c>
      <c r="I249" t="s">
        <v>105</v>
      </c>
      <c r="J249">
        <v>3</v>
      </c>
      <c r="K249">
        <v>17.88</v>
      </c>
      <c r="L249">
        <v>2487</v>
      </c>
      <c r="M249">
        <v>139</v>
      </c>
      <c r="N249">
        <v>139</v>
      </c>
      <c r="O249">
        <v>142.46</v>
      </c>
      <c r="P249">
        <v>160.34</v>
      </c>
      <c r="Q249">
        <v>115.8</v>
      </c>
      <c r="R249" t="s">
        <v>463</v>
      </c>
      <c r="S249" t="s">
        <v>453</v>
      </c>
      <c r="T249">
        <v>7</v>
      </c>
      <c r="U249">
        <v>1.49</v>
      </c>
      <c r="V249">
        <v>3705.25</v>
      </c>
      <c r="W249" t="s">
        <v>293</v>
      </c>
      <c r="X249">
        <v>1</v>
      </c>
      <c r="Y249" s="3">
        <f t="shared" si="19"/>
        <v>0.46165661439485428</v>
      </c>
      <c r="Z249" t="s">
        <v>438</v>
      </c>
      <c r="AA249">
        <v>134.6</v>
      </c>
      <c r="AB249">
        <v>134.6</v>
      </c>
      <c r="AC249">
        <v>134.19999999999999</v>
      </c>
      <c r="AD249">
        <v>131.30000000000001</v>
      </c>
      <c r="AE249" s="3">
        <f t="shared" si="20"/>
        <v>0.62373944511459567</v>
      </c>
      <c r="AF249" t="s">
        <v>439</v>
      </c>
      <c r="AG249">
        <v>124.6</v>
      </c>
      <c r="AH249">
        <v>124.6</v>
      </c>
      <c r="AI249">
        <v>122.9</v>
      </c>
      <c r="AJ249">
        <v>117.3</v>
      </c>
      <c r="AK249" s="3">
        <f t="shared" si="21"/>
        <v>1.4062082830719749</v>
      </c>
      <c r="AL249" t="s">
        <v>441</v>
      </c>
      <c r="AM249">
        <v>118.7</v>
      </c>
      <c r="AN249">
        <v>118.7</v>
      </c>
      <c r="AO249">
        <v>115</v>
      </c>
      <c r="AP249">
        <v>113.6</v>
      </c>
      <c r="AQ249" s="3">
        <f t="shared" si="22"/>
        <v>1.6130036188178536</v>
      </c>
      <c r="AR249" t="s">
        <v>442</v>
      </c>
      <c r="AS249">
        <v>119.4</v>
      </c>
      <c r="AT249">
        <v>119.4</v>
      </c>
      <c r="AU249">
        <v>115.4</v>
      </c>
      <c r="AV249">
        <v>114.8</v>
      </c>
      <c r="AW249" s="3">
        <f t="shared" si="23"/>
        <v>1.5459348612786497</v>
      </c>
    </row>
    <row r="250" spans="1:49">
      <c r="A250">
        <v>1</v>
      </c>
      <c r="B250" t="s">
        <v>418</v>
      </c>
      <c r="C250">
        <v>1</v>
      </c>
      <c r="D250" t="s">
        <v>70</v>
      </c>
      <c r="E250" t="s">
        <v>71</v>
      </c>
      <c r="F250" t="str">
        <f t="shared" si="18"/>
        <v>Germany</v>
      </c>
      <c r="G250">
        <v>5.96</v>
      </c>
      <c r="H250" t="s">
        <v>104</v>
      </c>
      <c r="I250" t="s">
        <v>105</v>
      </c>
      <c r="J250">
        <v>3</v>
      </c>
      <c r="K250">
        <v>17.88</v>
      </c>
      <c r="L250">
        <v>2479</v>
      </c>
      <c r="M250">
        <v>139</v>
      </c>
      <c r="N250">
        <v>139</v>
      </c>
      <c r="O250">
        <v>126.9</v>
      </c>
      <c r="P250">
        <v>144.78</v>
      </c>
      <c r="Q250">
        <v>115.8</v>
      </c>
      <c r="R250" t="s">
        <v>421</v>
      </c>
      <c r="S250" t="s">
        <v>453</v>
      </c>
      <c r="T250">
        <v>6</v>
      </c>
      <c r="U250">
        <v>0.62</v>
      </c>
      <c r="V250">
        <v>1542.9</v>
      </c>
      <c r="W250" t="s">
        <v>293</v>
      </c>
      <c r="X250">
        <v>1</v>
      </c>
      <c r="Y250" s="3">
        <f t="shared" si="19"/>
        <v>0.22428398547801534</v>
      </c>
      <c r="Z250" t="s">
        <v>439</v>
      </c>
      <c r="AA250">
        <v>124.6</v>
      </c>
      <c r="AB250">
        <v>124.6</v>
      </c>
      <c r="AC250">
        <v>122.9</v>
      </c>
      <c r="AD250">
        <v>117.3</v>
      </c>
      <c r="AE250" s="3">
        <f t="shared" si="20"/>
        <v>0.53828156514723724</v>
      </c>
      <c r="AF250" t="s">
        <v>441</v>
      </c>
      <c r="AG250">
        <v>118.7</v>
      </c>
      <c r="AH250">
        <v>118.7</v>
      </c>
      <c r="AI250">
        <v>115</v>
      </c>
      <c r="AJ250">
        <v>113.6</v>
      </c>
      <c r="AK250" s="3">
        <f t="shared" si="21"/>
        <v>0.74574425171440162</v>
      </c>
      <c r="AL250" t="s">
        <v>442</v>
      </c>
      <c r="AM250">
        <v>119.4</v>
      </c>
      <c r="AN250">
        <v>119.4</v>
      </c>
      <c r="AO250">
        <v>115.4</v>
      </c>
      <c r="AP250">
        <v>114.8</v>
      </c>
      <c r="AQ250" s="3">
        <f t="shared" si="22"/>
        <v>0.67845905607099688</v>
      </c>
      <c r="AR250" t="s">
        <v>443</v>
      </c>
      <c r="AS250">
        <v>122.9</v>
      </c>
      <c r="AT250">
        <v>122.9</v>
      </c>
      <c r="AU250">
        <v>118</v>
      </c>
      <c r="AV250">
        <v>115.8</v>
      </c>
      <c r="AW250" s="3">
        <f t="shared" si="23"/>
        <v>0.62238805970149302</v>
      </c>
    </row>
    <row r="251" spans="1:49">
      <c r="A251">
        <v>1</v>
      </c>
      <c r="B251" t="s">
        <v>477</v>
      </c>
      <c r="C251">
        <v>1</v>
      </c>
      <c r="D251" t="s">
        <v>46</v>
      </c>
      <c r="E251" t="s">
        <v>47</v>
      </c>
      <c r="F251" t="str">
        <f t="shared" si="18"/>
        <v>USA</v>
      </c>
      <c r="G251">
        <v>0.72</v>
      </c>
      <c r="H251" t="s">
        <v>478</v>
      </c>
      <c r="I251" t="s">
        <v>49</v>
      </c>
      <c r="J251">
        <v>2</v>
      </c>
      <c r="K251">
        <v>1.44</v>
      </c>
      <c r="L251">
        <v>1200</v>
      </c>
      <c r="M251">
        <v>833.33</v>
      </c>
      <c r="N251">
        <v>831</v>
      </c>
      <c r="O251">
        <v>16.28</v>
      </c>
      <c r="P251">
        <v>14.84</v>
      </c>
      <c r="Q251">
        <v>15.25</v>
      </c>
      <c r="R251" t="s">
        <v>464</v>
      </c>
      <c r="S251" t="s">
        <v>464</v>
      </c>
      <c r="T251">
        <v>0</v>
      </c>
      <c r="U251">
        <v>-0.71</v>
      </c>
      <c r="V251">
        <v>-855.93</v>
      </c>
      <c r="W251" t="s">
        <v>52</v>
      </c>
      <c r="X251">
        <v>0</v>
      </c>
      <c r="Y251" s="3">
        <f t="shared" si="19"/>
        <v>-6.426400000000001</v>
      </c>
      <c r="Z251" t="s">
        <v>423</v>
      </c>
      <c r="AA251">
        <v>7.7</v>
      </c>
      <c r="AB251">
        <v>7.7</v>
      </c>
      <c r="AC251">
        <v>7</v>
      </c>
      <c r="AD251">
        <v>7.04</v>
      </c>
      <c r="AE251" s="3">
        <f t="shared" si="20"/>
        <v>-6.3987000000000016</v>
      </c>
      <c r="AF251" t="s">
        <v>424</v>
      </c>
      <c r="AG251">
        <v>7.03</v>
      </c>
      <c r="AH251">
        <v>7.03</v>
      </c>
      <c r="AI251">
        <v>6.9389000000000003</v>
      </c>
      <c r="AJ251">
        <v>6.72</v>
      </c>
      <c r="AK251" s="3">
        <f t="shared" si="21"/>
        <v>-6.6203000000000012</v>
      </c>
      <c r="AL251" t="s">
        <v>446</v>
      </c>
      <c r="AM251">
        <v>7.2</v>
      </c>
      <c r="AN251">
        <v>7.2</v>
      </c>
      <c r="AO251">
        <v>7.0115999999999996</v>
      </c>
      <c r="AP251">
        <v>7.18</v>
      </c>
      <c r="AQ251" s="3">
        <f t="shared" si="22"/>
        <v>-6.3017500000000011</v>
      </c>
      <c r="AR251" t="s">
        <v>436</v>
      </c>
      <c r="AS251">
        <v>6.95</v>
      </c>
      <c r="AT251">
        <v>6.95</v>
      </c>
      <c r="AU251">
        <v>6.8630000000000004</v>
      </c>
      <c r="AV251">
        <v>6.55</v>
      </c>
      <c r="AW251" s="3">
        <f t="shared" si="23"/>
        <v>-6.7380250000000004</v>
      </c>
    </row>
    <row r="252" spans="1:49">
      <c r="A252">
        <v>1</v>
      </c>
      <c r="B252" t="s">
        <v>477</v>
      </c>
      <c r="C252">
        <v>1</v>
      </c>
      <c r="D252" t="s">
        <v>46</v>
      </c>
      <c r="E252" t="s">
        <v>47</v>
      </c>
      <c r="F252" t="str">
        <f t="shared" si="18"/>
        <v>USA</v>
      </c>
      <c r="G252">
        <v>0.72</v>
      </c>
      <c r="H252" t="s">
        <v>478</v>
      </c>
      <c r="I252" t="s">
        <v>49</v>
      </c>
      <c r="J252">
        <v>3</v>
      </c>
      <c r="K252">
        <v>2.16</v>
      </c>
      <c r="L252">
        <v>1200</v>
      </c>
      <c r="M252">
        <v>555.55999999999995</v>
      </c>
      <c r="N252">
        <v>554</v>
      </c>
      <c r="O252">
        <v>16.3</v>
      </c>
      <c r="P252">
        <v>14.14</v>
      </c>
      <c r="Q252">
        <v>14.08</v>
      </c>
      <c r="R252" t="s">
        <v>464</v>
      </c>
      <c r="S252" t="s">
        <v>464</v>
      </c>
      <c r="T252">
        <v>0</v>
      </c>
      <c r="U252">
        <v>-1.02</v>
      </c>
      <c r="V252">
        <v>-1229.8800000000001</v>
      </c>
      <c r="W252" t="s">
        <v>52</v>
      </c>
      <c r="X252">
        <v>0</v>
      </c>
      <c r="Y252" s="3">
        <f t="shared" si="19"/>
        <v>-4.2935000000000008</v>
      </c>
      <c r="Z252" t="s">
        <v>423</v>
      </c>
      <c r="AA252">
        <v>7.7</v>
      </c>
      <c r="AB252">
        <v>7.7</v>
      </c>
      <c r="AC252">
        <v>7</v>
      </c>
      <c r="AD252">
        <v>7.04</v>
      </c>
      <c r="AE252" s="3">
        <f t="shared" si="20"/>
        <v>-4.2750333333333339</v>
      </c>
      <c r="AF252" t="s">
        <v>424</v>
      </c>
      <c r="AG252">
        <v>7.03</v>
      </c>
      <c r="AH252">
        <v>7.03</v>
      </c>
      <c r="AI252">
        <v>6.9389000000000003</v>
      </c>
      <c r="AJ252">
        <v>6.72</v>
      </c>
      <c r="AK252" s="3">
        <f t="shared" si="21"/>
        <v>-4.422766666666667</v>
      </c>
      <c r="AL252" t="s">
        <v>446</v>
      </c>
      <c r="AM252">
        <v>7.2</v>
      </c>
      <c r="AN252">
        <v>7.2</v>
      </c>
      <c r="AO252">
        <v>7.0115999999999996</v>
      </c>
      <c r="AP252">
        <v>7.18</v>
      </c>
      <c r="AQ252" s="3">
        <f t="shared" si="22"/>
        <v>-4.2104000000000008</v>
      </c>
      <c r="AR252" t="s">
        <v>436</v>
      </c>
      <c r="AS252">
        <v>6.95</v>
      </c>
      <c r="AT252">
        <v>6.95</v>
      </c>
      <c r="AU252">
        <v>6.8630000000000004</v>
      </c>
      <c r="AV252">
        <v>6.55</v>
      </c>
      <c r="AW252" s="3">
        <f t="shared" si="23"/>
        <v>-4.5012499999999998</v>
      </c>
    </row>
    <row r="253" spans="1:49">
      <c r="A253">
        <v>1</v>
      </c>
      <c r="B253" t="s">
        <v>479</v>
      </c>
      <c r="C253">
        <v>1</v>
      </c>
      <c r="D253" t="s">
        <v>46</v>
      </c>
      <c r="E253" t="s">
        <v>47</v>
      </c>
      <c r="F253" t="str">
        <f t="shared" si="18"/>
        <v>USA</v>
      </c>
      <c r="G253">
        <v>0.3</v>
      </c>
      <c r="H253" t="s">
        <v>478</v>
      </c>
      <c r="I253" t="s">
        <v>105</v>
      </c>
      <c r="J253">
        <v>2</v>
      </c>
      <c r="K253">
        <v>0.6</v>
      </c>
      <c r="L253">
        <v>1200</v>
      </c>
      <c r="M253">
        <v>2006.69</v>
      </c>
      <c r="N253">
        <v>1337</v>
      </c>
      <c r="O253">
        <v>13.43</v>
      </c>
      <c r="P253">
        <v>14.03</v>
      </c>
      <c r="Q253">
        <v>16.010000000000002</v>
      </c>
      <c r="R253" t="s">
        <v>460</v>
      </c>
      <c r="S253" t="s">
        <v>460</v>
      </c>
      <c r="T253">
        <v>0</v>
      </c>
      <c r="U253">
        <v>-2.87</v>
      </c>
      <c r="V253">
        <v>-3449.46</v>
      </c>
      <c r="W253" t="s">
        <v>52</v>
      </c>
      <c r="X253">
        <v>0</v>
      </c>
      <c r="Y253" s="3">
        <f t="shared" si="19"/>
        <v>4.4455249999999999</v>
      </c>
      <c r="Z253" t="s">
        <v>437</v>
      </c>
      <c r="AA253">
        <v>9.8000000000000007</v>
      </c>
      <c r="AB253">
        <v>9.8000000000000007</v>
      </c>
      <c r="AC253">
        <v>9.44</v>
      </c>
      <c r="AD253">
        <v>9.3000000000000007</v>
      </c>
      <c r="AE253" s="3">
        <f t="shared" si="20"/>
        <v>4.6015083333333324</v>
      </c>
      <c r="AF253" t="s">
        <v>438</v>
      </c>
      <c r="AG253">
        <v>9.6999999999999993</v>
      </c>
      <c r="AH253">
        <v>9.6999999999999993</v>
      </c>
      <c r="AI253">
        <v>9.42</v>
      </c>
      <c r="AJ253">
        <v>8.2100000000000009</v>
      </c>
      <c r="AK253" s="3">
        <f t="shared" si="21"/>
        <v>5.8159499999999991</v>
      </c>
      <c r="AL253" t="s">
        <v>439</v>
      </c>
      <c r="AM253">
        <v>8.36</v>
      </c>
      <c r="AN253">
        <v>8.36</v>
      </c>
      <c r="AO253">
        <v>8</v>
      </c>
      <c r="AP253">
        <v>7.66</v>
      </c>
      <c r="AQ253" s="3">
        <f t="shared" si="22"/>
        <v>6.4287416666666664</v>
      </c>
      <c r="AR253" t="s">
        <v>441</v>
      </c>
      <c r="AS253">
        <v>7.56</v>
      </c>
      <c r="AT253">
        <v>7.56</v>
      </c>
      <c r="AU253">
        <v>7.47</v>
      </c>
      <c r="AV253">
        <v>6.76</v>
      </c>
      <c r="AW253" s="3">
        <f t="shared" si="23"/>
        <v>7.4314916666666662</v>
      </c>
    </row>
    <row r="254" spans="1:49">
      <c r="A254">
        <v>1</v>
      </c>
      <c r="B254" t="s">
        <v>479</v>
      </c>
      <c r="C254">
        <v>1</v>
      </c>
      <c r="D254" t="s">
        <v>46</v>
      </c>
      <c r="E254" t="s">
        <v>47</v>
      </c>
      <c r="F254" t="str">
        <f t="shared" si="18"/>
        <v>USA</v>
      </c>
      <c r="G254">
        <v>0.26</v>
      </c>
      <c r="H254" t="s">
        <v>478</v>
      </c>
      <c r="I254" t="s">
        <v>49</v>
      </c>
      <c r="J254">
        <v>2</v>
      </c>
      <c r="K254">
        <v>0.51</v>
      </c>
      <c r="L254">
        <v>800</v>
      </c>
      <c r="M254">
        <v>1556.42</v>
      </c>
      <c r="N254">
        <v>1337</v>
      </c>
      <c r="O254">
        <v>13.15</v>
      </c>
      <c r="P254">
        <v>12.64</v>
      </c>
      <c r="Q254">
        <v>13.06</v>
      </c>
      <c r="R254" t="s">
        <v>460</v>
      </c>
      <c r="S254" t="s">
        <v>460</v>
      </c>
      <c r="T254">
        <v>0</v>
      </c>
      <c r="U254">
        <v>-0.16</v>
      </c>
      <c r="V254">
        <v>-124.47</v>
      </c>
      <c r="W254" t="s">
        <v>52</v>
      </c>
      <c r="X254">
        <v>0</v>
      </c>
      <c r="Y254" s="3">
        <f t="shared" si="19"/>
        <v>-6.2003375000000016</v>
      </c>
      <c r="Z254" t="s">
        <v>437</v>
      </c>
      <c r="AA254">
        <v>9.8000000000000007</v>
      </c>
      <c r="AB254">
        <v>9.8000000000000007</v>
      </c>
      <c r="AC254">
        <v>9.44</v>
      </c>
      <c r="AD254">
        <v>9.3000000000000007</v>
      </c>
      <c r="AE254" s="3">
        <f t="shared" si="20"/>
        <v>-6.4343124999999999</v>
      </c>
      <c r="AF254" t="s">
        <v>438</v>
      </c>
      <c r="AG254">
        <v>9.6999999999999993</v>
      </c>
      <c r="AH254">
        <v>9.6999999999999993</v>
      </c>
      <c r="AI254">
        <v>9.42</v>
      </c>
      <c r="AJ254">
        <v>8.2100000000000009</v>
      </c>
      <c r="AK254" s="3">
        <f t="shared" si="21"/>
        <v>-8.2559749999999994</v>
      </c>
      <c r="AL254" t="s">
        <v>439</v>
      </c>
      <c r="AM254">
        <v>8.36</v>
      </c>
      <c r="AN254">
        <v>8.36</v>
      </c>
      <c r="AO254">
        <v>8</v>
      </c>
      <c r="AP254">
        <v>7.66</v>
      </c>
      <c r="AQ254" s="3">
        <f t="shared" si="22"/>
        <v>-9.1751625000000008</v>
      </c>
      <c r="AR254" t="s">
        <v>441</v>
      </c>
      <c r="AS254">
        <v>7.56</v>
      </c>
      <c r="AT254">
        <v>7.56</v>
      </c>
      <c r="AU254">
        <v>7.47</v>
      </c>
      <c r="AV254">
        <v>6.76</v>
      </c>
      <c r="AW254" s="3">
        <f t="shared" si="23"/>
        <v>-10.679287500000001</v>
      </c>
    </row>
    <row r="255" spans="1:49">
      <c r="A255">
        <v>1</v>
      </c>
      <c r="B255" t="s">
        <v>480</v>
      </c>
      <c r="C255">
        <v>1</v>
      </c>
      <c r="D255" t="s">
        <v>46</v>
      </c>
      <c r="E255" t="s">
        <v>47</v>
      </c>
      <c r="F255" t="str">
        <f t="shared" si="18"/>
        <v>USA</v>
      </c>
      <c r="G255">
        <v>0.25</v>
      </c>
      <c r="H255" t="s">
        <v>478</v>
      </c>
      <c r="I255" t="s">
        <v>105</v>
      </c>
      <c r="J255">
        <v>2</v>
      </c>
      <c r="K255">
        <v>0.5</v>
      </c>
      <c r="L255">
        <v>800</v>
      </c>
      <c r="M255">
        <v>1589.83</v>
      </c>
      <c r="N255">
        <v>1285</v>
      </c>
      <c r="O255">
        <v>8.66</v>
      </c>
      <c r="P255">
        <v>9.16</v>
      </c>
      <c r="Q255">
        <v>8.5</v>
      </c>
      <c r="R255" t="s">
        <v>460</v>
      </c>
      <c r="S255" t="s">
        <v>460</v>
      </c>
      <c r="T255">
        <v>0</v>
      </c>
      <c r="U255">
        <v>0.26</v>
      </c>
      <c r="V255">
        <v>209.46</v>
      </c>
      <c r="W255" t="s">
        <v>52</v>
      </c>
      <c r="X255">
        <v>1</v>
      </c>
      <c r="Y255" s="3">
        <f t="shared" si="19"/>
        <v>6.7221562500000003</v>
      </c>
      <c r="Z255" t="s">
        <v>437</v>
      </c>
      <c r="AA255">
        <v>4.6391999999999998</v>
      </c>
      <c r="AB255">
        <v>4.6391999999999998</v>
      </c>
      <c r="AC255">
        <v>4.4749999999999996</v>
      </c>
      <c r="AD255">
        <v>3.65</v>
      </c>
      <c r="AE255" s="3">
        <f t="shared" si="20"/>
        <v>8.0473124999999985</v>
      </c>
      <c r="AF255" t="s">
        <v>438</v>
      </c>
      <c r="AG255">
        <v>4.0999999999999996</v>
      </c>
      <c r="AH255">
        <v>4.0999999999999996</v>
      </c>
      <c r="AI255">
        <v>3.6</v>
      </c>
      <c r="AJ255">
        <v>3.6</v>
      </c>
      <c r="AK255" s="3">
        <f t="shared" si="21"/>
        <v>8.1276250000000001</v>
      </c>
      <c r="AL255" t="s">
        <v>439</v>
      </c>
      <c r="AM255">
        <v>3.5398999999999998</v>
      </c>
      <c r="AN255">
        <v>3.5398999999999998</v>
      </c>
      <c r="AO255">
        <v>3.45</v>
      </c>
      <c r="AP255">
        <v>3.1</v>
      </c>
      <c r="AQ255" s="3">
        <f t="shared" si="22"/>
        <v>8.9307499999999997</v>
      </c>
      <c r="AR255" t="s">
        <v>441</v>
      </c>
      <c r="AS255">
        <v>3.03</v>
      </c>
      <c r="AT255">
        <v>3.03</v>
      </c>
      <c r="AU255">
        <v>2.92</v>
      </c>
      <c r="AV255">
        <v>2.62</v>
      </c>
      <c r="AW255" s="3">
        <f t="shared" si="23"/>
        <v>9.7017499999999988</v>
      </c>
    </row>
    <row r="256" spans="1:49">
      <c r="A256">
        <v>1</v>
      </c>
      <c r="B256" t="s">
        <v>481</v>
      </c>
      <c r="C256">
        <v>1</v>
      </c>
      <c r="D256" t="s">
        <v>46</v>
      </c>
      <c r="E256" t="s">
        <v>47</v>
      </c>
      <c r="F256" t="str">
        <f t="shared" si="18"/>
        <v>USA</v>
      </c>
      <c r="G256">
        <v>0.62</v>
      </c>
      <c r="H256" t="s">
        <v>478</v>
      </c>
      <c r="I256" t="s">
        <v>49</v>
      </c>
      <c r="J256">
        <v>2</v>
      </c>
      <c r="K256">
        <v>1.25</v>
      </c>
      <c r="L256">
        <v>800</v>
      </c>
      <c r="M256">
        <v>641.19000000000005</v>
      </c>
      <c r="N256">
        <v>1105</v>
      </c>
      <c r="O256">
        <v>9.74</v>
      </c>
      <c r="P256">
        <v>8.49</v>
      </c>
      <c r="Q256">
        <v>8.59</v>
      </c>
      <c r="R256" t="s">
        <v>460</v>
      </c>
      <c r="S256" t="s">
        <v>460</v>
      </c>
      <c r="T256">
        <v>0</v>
      </c>
      <c r="U256">
        <v>-1.59</v>
      </c>
      <c r="V256">
        <v>-1271.74</v>
      </c>
      <c r="W256" t="s">
        <v>52</v>
      </c>
      <c r="X256">
        <v>0</v>
      </c>
      <c r="Y256" s="3">
        <f t="shared" si="19"/>
        <v>-5.9255624999999998</v>
      </c>
      <c r="Z256" t="s">
        <v>437</v>
      </c>
      <c r="AA256">
        <v>5.47</v>
      </c>
      <c r="AB256">
        <v>5.47</v>
      </c>
      <c r="AC256">
        <v>5.45</v>
      </c>
      <c r="AD256">
        <v>4.55</v>
      </c>
      <c r="AE256" s="3">
        <f t="shared" si="20"/>
        <v>-7.1686875000000008</v>
      </c>
      <c r="AF256" t="s">
        <v>438</v>
      </c>
      <c r="AG256">
        <v>6.29</v>
      </c>
      <c r="AH256">
        <v>6.29</v>
      </c>
      <c r="AI256">
        <v>5.01</v>
      </c>
      <c r="AJ256">
        <v>5.67</v>
      </c>
      <c r="AK256" s="3">
        <f t="shared" si="21"/>
        <v>-5.6216875000000002</v>
      </c>
      <c r="AL256" t="s">
        <v>439</v>
      </c>
      <c r="AM256">
        <v>6.1</v>
      </c>
      <c r="AN256">
        <v>6.1</v>
      </c>
      <c r="AO256">
        <v>5.69</v>
      </c>
      <c r="AP256">
        <v>5.44</v>
      </c>
      <c r="AQ256" s="3">
        <f t="shared" si="22"/>
        <v>-5.9393750000000001</v>
      </c>
      <c r="AR256" t="s">
        <v>441</v>
      </c>
      <c r="AS256">
        <v>6.35</v>
      </c>
      <c r="AT256">
        <v>6.35</v>
      </c>
      <c r="AU256">
        <v>5.13</v>
      </c>
      <c r="AV256">
        <v>6.34</v>
      </c>
      <c r="AW256" s="3">
        <f t="shared" si="23"/>
        <v>-4.6962500000000009</v>
      </c>
    </row>
    <row r="257" spans="1:49">
      <c r="A257">
        <v>1</v>
      </c>
      <c r="B257" t="s">
        <v>482</v>
      </c>
      <c r="C257">
        <v>1</v>
      </c>
      <c r="D257" t="s">
        <v>46</v>
      </c>
      <c r="E257" t="s">
        <v>47</v>
      </c>
      <c r="F257" t="str">
        <f t="shared" si="18"/>
        <v>USA</v>
      </c>
      <c r="G257">
        <v>0.15</v>
      </c>
      <c r="H257" t="s">
        <v>478</v>
      </c>
      <c r="I257" t="s">
        <v>49</v>
      </c>
      <c r="J257">
        <v>2</v>
      </c>
      <c r="K257">
        <v>0.28999999999999998</v>
      </c>
      <c r="L257">
        <v>800</v>
      </c>
      <c r="M257">
        <v>2752.17</v>
      </c>
      <c r="N257">
        <v>2678</v>
      </c>
      <c r="O257">
        <v>3.71</v>
      </c>
      <c r="P257">
        <v>3.42</v>
      </c>
      <c r="Q257">
        <v>3.41</v>
      </c>
      <c r="R257" t="s">
        <v>460</v>
      </c>
      <c r="S257" t="s">
        <v>460</v>
      </c>
      <c r="T257">
        <v>0</v>
      </c>
      <c r="U257">
        <v>-1.02</v>
      </c>
      <c r="V257">
        <v>-815.72</v>
      </c>
      <c r="W257" t="s">
        <v>52</v>
      </c>
      <c r="X257">
        <v>0</v>
      </c>
      <c r="Y257" s="3">
        <f t="shared" si="19"/>
        <v>-3.9835249999999998</v>
      </c>
      <c r="Z257" t="s">
        <v>437</v>
      </c>
      <c r="AA257">
        <v>2.71</v>
      </c>
      <c r="AB257">
        <v>2.71</v>
      </c>
      <c r="AC257">
        <v>2.52</v>
      </c>
      <c r="AD257">
        <v>2.5099999999999998</v>
      </c>
      <c r="AE257" s="3">
        <f t="shared" si="20"/>
        <v>-4.0170000000000003</v>
      </c>
      <c r="AF257" t="s">
        <v>438</v>
      </c>
      <c r="AG257">
        <v>2.6</v>
      </c>
      <c r="AH257">
        <v>2.6</v>
      </c>
      <c r="AI257">
        <v>2.5299999999999998</v>
      </c>
      <c r="AJ257">
        <v>2.4</v>
      </c>
      <c r="AK257" s="3">
        <f t="shared" si="21"/>
        <v>-4.3852250000000002</v>
      </c>
      <c r="AL257" t="s">
        <v>439</v>
      </c>
      <c r="AM257">
        <v>2.5299999999999998</v>
      </c>
      <c r="AN257">
        <v>2.5299999999999998</v>
      </c>
      <c r="AO257">
        <v>2.39</v>
      </c>
      <c r="AP257">
        <v>2.48</v>
      </c>
      <c r="AQ257" s="3">
        <f t="shared" si="22"/>
        <v>-4.1174249999999999</v>
      </c>
      <c r="AR257" t="s">
        <v>441</v>
      </c>
      <c r="AS257">
        <v>2.2400000000000002</v>
      </c>
      <c r="AT257">
        <v>2.2400000000000002</v>
      </c>
      <c r="AU257">
        <v>2.2200000000000002</v>
      </c>
      <c r="AV257">
        <v>2.09</v>
      </c>
      <c r="AW257" s="3">
        <f t="shared" si="23"/>
        <v>-5.422950000000001</v>
      </c>
    </row>
    <row r="258" spans="1:49">
      <c r="A258">
        <v>1</v>
      </c>
      <c r="B258" t="s">
        <v>482</v>
      </c>
      <c r="C258">
        <v>1</v>
      </c>
      <c r="D258" t="s">
        <v>46</v>
      </c>
      <c r="E258" t="s">
        <v>47</v>
      </c>
      <c r="F258" t="str">
        <f t="shared" si="18"/>
        <v>USA</v>
      </c>
      <c r="G258">
        <v>0.15</v>
      </c>
      <c r="H258" t="s">
        <v>478</v>
      </c>
      <c r="I258" t="s">
        <v>49</v>
      </c>
      <c r="J258">
        <v>2</v>
      </c>
      <c r="K258">
        <v>0.28999999999999998</v>
      </c>
      <c r="L258">
        <v>800</v>
      </c>
      <c r="M258">
        <v>2752.17</v>
      </c>
      <c r="N258">
        <v>2678</v>
      </c>
      <c r="O258">
        <v>3.77</v>
      </c>
      <c r="P258">
        <v>3.48</v>
      </c>
      <c r="Q258">
        <v>3.4</v>
      </c>
      <c r="R258" t="s">
        <v>460</v>
      </c>
      <c r="S258" t="s">
        <v>460</v>
      </c>
      <c r="T258">
        <v>0</v>
      </c>
      <c r="U258">
        <v>-1.25</v>
      </c>
      <c r="V258">
        <v>-1003.71</v>
      </c>
      <c r="W258" t="s">
        <v>52</v>
      </c>
      <c r="X258">
        <v>0</v>
      </c>
      <c r="Y258" s="3">
        <f t="shared" si="19"/>
        <v>-4.1843750000000002</v>
      </c>
      <c r="Z258" t="s">
        <v>437</v>
      </c>
      <c r="AA258">
        <v>2.71</v>
      </c>
      <c r="AB258">
        <v>2.71</v>
      </c>
      <c r="AC258">
        <v>2.52</v>
      </c>
      <c r="AD258">
        <v>2.5099999999999998</v>
      </c>
      <c r="AE258" s="3">
        <f t="shared" si="20"/>
        <v>-4.2178500000000012</v>
      </c>
      <c r="AF258" t="s">
        <v>438</v>
      </c>
      <c r="AG258">
        <v>2.6</v>
      </c>
      <c r="AH258">
        <v>2.6</v>
      </c>
      <c r="AI258">
        <v>2.5299999999999998</v>
      </c>
      <c r="AJ258">
        <v>2.4</v>
      </c>
      <c r="AK258" s="3">
        <f t="shared" si="21"/>
        <v>-4.5860750000000001</v>
      </c>
      <c r="AL258" t="s">
        <v>439</v>
      </c>
      <c r="AM258">
        <v>2.5299999999999998</v>
      </c>
      <c r="AN258">
        <v>2.5299999999999998</v>
      </c>
      <c r="AO258">
        <v>2.39</v>
      </c>
      <c r="AP258">
        <v>2.48</v>
      </c>
      <c r="AQ258" s="3">
        <f t="shared" si="22"/>
        <v>-4.3182749999999999</v>
      </c>
      <c r="AR258" t="s">
        <v>441</v>
      </c>
      <c r="AS258">
        <v>2.2400000000000002</v>
      </c>
      <c r="AT258">
        <v>2.2400000000000002</v>
      </c>
      <c r="AU258">
        <v>2.2200000000000002</v>
      </c>
      <c r="AV258">
        <v>2.09</v>
      </c>
      <c r="AW258" s="3">
        <f t="shared" si="23"/>
        <v>-5.623800000000001</v>
      </c>
    </row>
    <row r="259" spans="1:49">
      <c r="A259">
        <v>1</v>
      </c>
      <c r="B259" t="s">
        <v>483</v>
      </c>
      <c r="C259">
        <v>1</v>
      </c>
      <c r="D259" t="s">
        <v>46</v>
      </c>
      <c r="E259" t="s">
        <v>47</v>
      </c>
      <c r="F259" t="str">
        <f t="shared" ref="F259:F322" si="24">VLOOKUP(D259,$AZ$1:$BA$20,2,FALSE)</f>
        <v>USA</v>
      </c>
      <c r="G259">
        <v>0.08</v>
      </c>
      <c r="H259" t="s">
        <v>478</v>
      </c>
      <c r="I259" t="s">
        <v>105</v>
      </c>
      <c r="J259">
        <v>2</v>
      </c>
      <c r="K259">
        <v>0.16</v>
      </c>
      <c r="L259">
        <v>1200</v>
      </c>
      <c r="M259">
        <v>7317.07</v>
      </c>
      <c r="N259">
        <v>7317</v>
      </c>
      <c r="O259">
        <v>2.33</v>
      </c>
      <c r="P259">
        <v>2.4900000000000002</v>
      </c>
      <c r="Q259">
        <v>2.2400000000000002</v>
      </c>
      <c r="R259" t="s">
        <v>435</v>
      </c>
      <c r="S259" t="s">
        <v>435</v>
      </c>
      <c r="T259">
        <v>0</v>
      </c>
      <c r="U259">
        <v>0.55000000000000004</v>
      </c>
      <c r="V259">
        <v>664.38</v>
      </c>
      <c r="W259" t="s">
        <v>52</v>
      </c>
      <c r="X259">
        <v>1</v>
      </c>
      <c r="Y259" s="3">
        <f t="shared" ref="Y259:Y322" si="25">IF(I259="long",((AC259-O259)*N259)/L259,((O259-AC259)*N259)/L259)</f>
        <v>3.841425000000001</v>
      </c>
      <c r="Z259" t="s">
        <v>436</v>
      </c>
      <c r="AA259">
        <v>1.87</v>
      </c>
      <c r="AB259">
        <v>1.87</v>
      </c>
      <c r="AC259">
        <v>1.7</v>
      </c>
      <c r="AD259">
        <v>1.82</v>
      </c>
      <c r="AE259" s="3">
        <f t="shared" ref="AE259:AE322" si="26">IF(I259="long",((AD259-O259)*N259)/L259,((O259-AD259)*N259)/L259)</f>
        <v>3.1097250000000001</v>
      </c>
      <c r="AF259" t="s">
        <v>437</v>
      </c>
      <c r="AG259">
        <v>1.8</v>
      </c>
      <c r="AH259">
        <v>1.8</v>
      </c>
      <c r="AI259">
        <v>1.76</v>
      </c>
      <c r="AJ259">
        <v>1.69</v>
      </c>
      <c r="AK259" s="3">
        <f t="shared" ref="AK259:AK322" si="27">IF(I259="long",((AJ259-O259)*N259)/L259,((O259-AJ259)*N259)/L259)</f>
        <v>3.902400000000001</v>
      </c>
      <c r="AL259" t="s">
        <v>438</v>
      </c>
      <c r="AM259">
        <v>1.73</v>
      </c>
      <c r="AN259">
        <v>1.73</v>
      </c>
      <c r="AO259">
        <v>1.67</v>
      </c>
      <c r="AP259">
        <v>1.61</v>
      </c>
      <c r="AQ259" s="3">
        <f t="shared" ref="AQ259:AQ322" si="28">IF(I259="long",((AP259-O259)*N259)/L259,((O259-AP259)*N259)/L259)</f>
        <v>4.3902000000000001</v>
      </c>
      <c r="AR259" t="s">
        <v>439</v>
      </c>
      <c r="AS259">
        <v>1.75</v>
      </c>
      <c r="AT259">
        <v>1.75</v>
      </c>
      <c r="AU259">
        <v>1.6</v>
      </c>
      <c r="AV259">
        <v>1.63</v>
      </c>
      <c r="AW259" s="3">
        <f t="shared" ref="AW259:AW322" si="29">IF(I259="long",((AV259-O259)*N259)/L259,((O259-AV259)*N259)/L259)</f>
        <v>4.268250000000001</v>
      </c>
    </row>
    <row r="260" spans="1:49">
      <c r="A260">
        <v>1</v>
      </c>
      <c r="B260" t="s">
        <v>483</v>
      </c>
      <c r="C260">
        <v>1</v>
      </c>
      <c r="D260" t="s">
        <v>46</v>
      </c>
      <c r="E260" t="s">
        <v>47</v>
      </c>
      <c r="F260" t="str">
        <f t="shared" si="24"/>
        <v>USA</v>
      </c>
      <c r="G260">
        <v>0.08</v>
      </c>
      <c r="H260" t="s">
        <v>478</v>
      </c>
      <c r="I260" t="s">
        <v>105</v>
      </c>
      <c r="J260">
        <v>2</v>
      </c>
      <c r="K260">
        <v>0.16</v>
      </c>
      <c r="L260">
        <v>1200</v>
      </c>
      <c r="M260">
        <v>7317.07</v>
      </c>
      <c r="N260">
        <v>7317</v>
      </c>
      <c r="O260">
        <v>2.06</v>
      </c>
      <c r="P260">
        <v>2.23</v>
      </c>
      <c r="Q260">
        <v>2.25</v>
      </c>
      <c r="R260" t="s">
        <v>435</v>
      </c>
      <c r="S260" t="s">
        <v>435</v>
      </c>
      <c r="T260">
        <v>0</v>
      </c>
      <c r="U260">
        <v>-1.1299999999999999</v>
      </c>
      <c r="V260">
        <v>-1355.84</v>
      </c>
      <c r="W260" t="s">
        <v>52</v>
      </c>
      <c r="X260">
        <v>0</v>
      </c>
      <c r="Y260" s="3">
        <f t="shared" si="25"/>
        <v>2.1951000000000005</v>
      </c>
      <c r="Z260" t="s">
        <v>436</v>
      </c>
      <c r="AA260">
        <v>1.87</v>
      </c>
      <c r="AB260">
        <v>1.87</v>
      </c>
      <c r="AC260">
        <v>1.7</v>
      </c>
      <c r="AD260">
        <v>1.82</v>
      </c>
      <c r="AE260" s="3">
        <f t="shared" si="26"/>
        <v>1.4634</v>
      </c>
      <c r="AF260" t="s">
        <v>437</v>
      </c>
      <c r="AG260">
        <v>1.8</v>
      </c>
      <c r="AH260">
        <v>1.8</v>
      </c>
      <c r="AI260">
        <v>1.76</v>
      </c>
      <c r="AJ260">
        <v>1.69</v>
      </c>
      <c r="AK260" s="3">
        <f t="shared" si="27"/>
        <v>2.2560750000000009</v>
      </c>
      <c r="AL260" t="s">
        <v>438</v>
      </c>
      <c r="AM260">
        <v>1.73</v>
      </c>
      <c r="AN260">
        <v>1.73</v>
      </c>
      <c r="AO260">
        <v>1.67</v>
      </c>
      <c r="AP260">
        <v>1.61</v>
      </c>
      <c r="AQ260" s="3">
        <f t="shared" si="28"/>
        <v>2.7438749999999996</v>
      </c>
      <c r="AR260" t="s">
        <v>439</v>
      </c>
      <c r="AS260">
        <v>1.75</v>
      </c>
      <c r="AT260">
        <v>1.75</v>
      </c>
      <c r="AU260">
        <v>1.6</v>
      </c>
      <c r="AV260">
        <v>1.63</v>
      </c>
      <c r="AW260" s="3">
        <f t="shared" si="29"/>
        <v>2.6219250000000009</v>
      </c>
    </row>
    <row r="261" spans="1:49">
      <c r="A261">
        <v>1</v>
      </c>
      <c r="B261" t="s">
        <v>483</v>
      </c>
      <c r="C261">
        <v>1</v>
      </c>
      <c r="D261" t="s">
        <v>46</v>
      </c>
      <c r="E261" t="s">
        <v>47</v>
      </c>
      <c r="F261" t="str">
        <f t="shared" si="24"/>
        <v>USA</v>
      </c>
      <c r="G261">
        <v>0.08</v>
      </c>
      <c r="H261" t="s">
        <v>478</v>
      </c>
      <c r="I261" t="s">
        <v>105</v>
      </c>
      <c r="J261">
        <v>2</v>
      </c>
      <c r="K261">
        <v>0.16</v>
      </c>
      <c r="L261">
        <v>1200</v>
      </c>
      <c r="M261">
        <v>7317.07</v>
      </c>
      <c r="N261">
        <v>7317</v>
      </c>
      <c r="O261">
        <v>2.4300000000000002</v>
      </c>
      <c r="P261">
        <v>2.6</v>
      </c>
      <c r="Q261">
        <v>2.46</v>
      </c>
      <c r="R261" t="s">
        <v>435</v>
      </c>
      <c r="S261" t="s">
        <v>435</v>
      </c>
      <c r="T261">
        <v>0</v>
      </c>
      <c r="U261">
        <v>-0.16</v>
      </c>
      <c r="V261">
        <v>-188.05</v>
      </c>
      <c r="W261" t="s">
        <v>52</v>
      </c>
      <c r="X261">
        <v>0</v>
      </c>
      <c r="Y261" s="3">
        <f t="shared" si="25"/>
        <v>4.451175000000001</v>
      </c>
      <c r="Z261" t="s">
        <v>436</v>
      </c>
      <c r="AA261">
        <v>1.87</v>
      </c>
      <c r="AB261">
        <v>1.87</v>
      </c>
      <c r="AC261">
        <v>1.7</v>
      </c>
      <c r="AD261">
        <v>1.82</v>
      </c>
      <c r="AE261" s="3">
        <f t="shared" si="26"/>
        <v>3.7194750000000005</v>
      </c>
      <c r="AF261" t="s">
        <v>437</v>
      </c>
      <c r="AG261">
        <v>1.8</v>
      </c>
      <c r="AH261">
        <v>1.8</v>
      </c>
      <c r="AI261">
        <v>1.76</v>
      </c>
      <c r="AJ261">
        <v>1.69</v>
      </c>
      <c r="AK261" s="3">
        <f t="shared" si="27"/>
        <v>4.5121500000000019</v>
      </c>
      <c r="AL261" t="s">
        <v>438</v>
      </c>
      <c r="AM261">
        <v>1.73</v>
      </c>
      <c r="AN261">
        <v>1.73</v>
      </c>
      <c r="AO261">
        <v>1.67</v>
      </c>
      <c r="AP261">
        <v>1.61</v>
      </c>
      <c r="AQ261" s="3">
        <f t="shared" si="28"/>
        <v>4.9999500000000001</v>
      </c>
      <c r="AR261" t="s">
        <v>439</v>
      </c>
      <c r="AS261">
        <v>1.75</v>
      </c>
      <c r="AT261">
        <v>1.75</v>
      </c>
      <c r="AU261">
        <v>1.6</v>
      </c>
      <c r="AV261">
        <v>1.63</v>
      </c>
      <c r="AW261" s="3">
        <f t="shared" si="29"/>
        <v>4.8780000000000019</v>
      </c>
    </row>
    <row r="262" spans="1:49">
      <c r="A262">
        <v>1</v>
      </c>
      <c r="B262" t="s">
        <v>484</v>
      </c>
      <c r="C262">
        <v>1</v>
      </c>
      <c r="D262" t="s">
        <v>46</v>
      </c>
      <c r="E262" t="s">
        <v>47</v>
      </c>
      <c r="F262" t="str">
        <f t="shared" si="24"/>
        <v>USA</v>
      </c>
      <c r="G262">
        <v>2.5299999999999998</v>
      </c>
      <c r="H262" t="s">
        <v>478</v>
      </c>
      <c r="I262" t="s">
        <v>105</v>
      </c>
      <c r="J262">
        <v>1</v>
      </c>
      <c r="K262">
        <v>2.5299999999999998</v>
      </c>
      <c r="L262">
        <v>1400</v>
      </c>
      <c r="M262">
        <v>553.55999999999995</v>
      </c>
      <c r="N262">
        <v>237</v>
      </c>
      <c r="O262">
        <v>22.85</v>
      </c>
      <c r="P262">
        <v>25.38</v>
      </c>
      <c r="Q262">
        <v>24.64</v>
      </c>
      <c r="R262" t="s">
        <v>435</v>
      </c>
      <c r="S262" t="s">
        <v>435</v>
      </c>
      <c r="T262">
        <v>0</v>
      </c>
      <c r="U262">
        <v>-0.3</v>
      </c>
      <c r="V262">
        <v>-423.8</v>
      </c>
      <c r="W262" t="s">
        <v>52</v>
      </c>
      <c r="X262">
        <v>0</v>
      </c>
      <c r="Y262" s="3">
        <f t="shared" si="25"/>
        <v>1.2103928571428575</v>
      </c>
      <c r="Z262" t="s">
        <v>436</v>
      </c>
      <c r="AA262">
        <v>17.440000000000001</v>
      </c>
      <c r="AB262">
        <v>17.440000000000001</v>
      </c>
      <c r="AC262">
        <v>15.7</v>
      </c>
      <c r="AD262">
        <v>13.05</v>
      </c>
      <c r="AE262" s="3">
        <f t="shared" si="26"/>
        <v>1.6590000000000003</v>
      </c>
      <c r="AF262" t="s">
        <v>437</v>
      </c>
      <c r="AG262">
        <v>15.8</v>
      </c>
      <c r="AH262">
        <v>15.8</v>
      </c>
      <c r="AI262">
        <v>12.18</v>
      </c>
      <c r="AJ262">
        <v>13.79</v>
      </c>
      <c r="AK262" s="3">
        <f t="shared" si="27"/>
        <v>1.533728571428572</v>
      </c>
      <c r="AL262" t="s">
        <v>438</v>
      </c>
      <c r="AM262">
        <v>13.79</v>
      </c>
      <c r="AN262">
        <v>13.79</v>
      </c>
      <c r="AO262">
        <v>13.5335</v>
      </c>
      <c r="AP262">
        <v>12.22</v>
      </c>
      <c r="AQ262" s="3">
        <f t="shared" si="28"/>
        <v>1.7995071428571432</v>
      </c>
      <c r="AR262" t="s">
        <v>439</v>
      </c>
      <c r="AS262">
        <v>12.62</v>
      </c>
      <c r="AT262">
        <v>12.62</v>
      </c>
      <c r="AU262">
        <v>11.85</v>
      </c>
      <c r="AV262">
        <v>11.1</v>
      </c>
      <c r="AW262" s="3">
        <f t="shared" si="29"/>
        <v>1.9891071428571432</v>
      </c>
    </row>
    <row r="263" spans="1:49">
      <c r="A263">
        <v>1</v>
      </c>
      <c r="B263" t="s">
        <v>485</v>
      </c>
      <c r="C263">
        <v>1</v>
      </c>
      <c r="D263" t="s">
        <v>46</v>
      </c>
      <c r="E263" t="s">
        <v>47</v>
      </c>
      <c r="F263" t="str">
        <f t="shared" si="24"/>
        <v>USA</v>
      </c>
      <c r="G263">
        <v>0.1</v>
      </c>
      <c r="H263" t="s">
        <v>478</v>
      </c>
      <c r="I263" t="s">
        <v>105</v>
      </c>
      <c r="J263">
        <v>2</v>
      </c>
      <c r="K263">
        <v>0.21</v>
      </c>
      <c r="L263">
        <v>1200</v>
      </c>
      <c r="M263">
        <v>5741.63</v>
      </c>
      <c r="N263">
        <v>3677</v>
      </c>
      <c r="O263">
        <v>4.0199999999999996</v>
      </c>
      <c r="P263">
        <v>4.2300000000000004</v>
      </c>
      <c r="Q263">
        <v>3.74</v>
      </c>
      <c r="R263" t="s">
        <v>460</v>
      </c>
      <c r="S263" t="s">
        <v>460</v>
      </c>
      <c r="T263">
        <v>0</v>
      </c>
      <c r="U263">
        <v>0.84</v>
      </c>
      <c r="V263">
        <v>1008.97</v>
      </c>
      <c r="W263" t="s">
        <v>52</v>
      </c>
      <c r="X263">
        <v>1</v>
      </c>
      <c r="Y263" s="3">
        <f t="shared" si="25"/>
        <v>1.3788749999999992</v>
      </c>
      <c r="Z263" t="s">
        <v>437</v>
      </c>
      <c r="AA263">
        <v>3.75</v>
      </c>
      <c r="AB263">
        <v>3.75</v>
      </c>
      <c r="AC263">
        <v>3.57</v>
      </c>
      <c r="AD263">
        <v>3.63</v>
      </c>
      <c r="AE263" s="3">
        <f t="shared" si="26"/>
        <v>1.1950249999999991</v>
      </c>
      <c r="AF263" t="s">
        <v>438</v>
      </c>
      <c r="AG263">
        <v>3.74</v>
      </c>
      <c r="AH263">
        <v>3.74</v>
      </c>
      <c r="AI263">
        <v>3.62</v>
      </c>
      <c r="AJ263">
        <v>3.72</v>
      </c>
      <c r="AK263" s="3">
        <f t="shared" si="27"/>
        <v>0.91924999999999801</v>
      </c>
      <c r="AL263" t="s">
        <v>439</v>
      </c>
      <c r="AM263">
        <v>3.77</v>
      </c>
      <c r="AN263">
        <v>3.77</v>
      </c>
      <c r="AO263">
        <v>3.64</v>
      </c>
      <c r="AP263">
        <v>3.59</v>
      </c>
      <c r="AQ263" s="3">
        <f t="shared" si="28"/>
        <v>1.3175916666666658</v>
      </c>
      <c r="AR263" t="s">
        <v>441</v>
      </c>
      <c r="AS263">
        <v>3.57</v>
      </c>
      <c r="AT263">
        <v>3.57</v>
      </c>
      <c r="AU263">
        <v>3.55</v>
      </c>
      <c r="AV263">
        <v>3.5</v>
      </c>
      <c r="AW263" s="3">
        <f t="shared" si="29"/>
        <v>1.5933666666666653</v>
      </c>
    </row>
    <row r="264" spans="1:49">
      <c r="A264">
        <v>1</v>
      </c>
      <c r="B264" t="s">
        <v>486</v>
      </c>
      <c r="C264">
        <v>1</v>
      </c>
      <c r="D264" t="s">
        <v>46</v>
      </c>
      <c r="E264" t="s">
        <v>47</v>
      </c>
      <c r="F264" t="str">
        <f t="shared" si="24"/>
        <v>USA</v>
      </c>
      <c r="G264">
        <v>0.19</v>
      </c>
      <c r="H264" t="s">
        <v>478</v>
      </c>
      <c r="I264" t="s">
        <v>105</v>
      </c>
      <c r="J264">
        <v>2</v>
      </c>
      <c r="K264">
        <v>0.38</v>
      </c>
      <c r="L264">
        <v>1200</v>
      </c>
      <c r="M264">
        <v>3126.79</v>
      </c>
      <c r="N264">
        <v>1861</v>
      </c>
      <c r="O264">
        <v>4.66</v>
      </c>
      <c r="P264">
        <v>5.04</v>
      </c>
      <c r="Q264">
        <v>3.82</v>
      </c>
      <c r="R264" t="s">
        <v>460</v>
      </c>
      <c r="S264" t="s">
        <v>460</v>
      </c>
      <c r="T264">
        <v>0</v>
      </c>
      <c r="U264">
        <v>1.3</v>
      </c>
      <c r="V264">
        <v>1562.31</v>
      </c>
      <c r="W264" t="s">
        <v>52</v>
      </c>
      <c r="X264">
        <v>1</v>
      </c>
      <c r="Y264" s="3">
        <f t="shared" si="25"/>
        <v>1.4577833333333332</v>
      </c>
      <c r="Z264" t="s">
        <v>437</v>
      </c>
      <c r="AA264">
        <v>3.76</v>
      </c>
      <c r="AB264">
        <v>3.76</v>
      </c>
      <c r="AC264">
        <v>3.72</v>
      </c>
      <c r="AD264">
        <v>3.5</v>
      </c>
      <c r="AE264" s="3">
        <f t="shared" si="26"/>
        <v>1.7989666666666668</v>
      </c>
      <c r="AF264" t="s">
        <v>438</v>
      </c>
      <c r="AG264">
        <v>3.504</v>
      </c>
      <c r="AH264">
        <v>3.504</v>
      </c>
      <c r="AI264">
        <v>3.5</v>
      </c>
      <c r="AJ264">
        <v>3.39</v>
      </c>
      <c r="AK264" s="3">
        <f t="shared" si="27"/>
        <v>1.9695583333333335</v>
      </c>
      <c r="AL264" t="s">
        <v>439</v>
      </c>
      <c r="AM264">
        <v>3.48</v>
      </c>
      <c r="AN264">
        <v>3.48</v>
      </c>
      <c r="AO264">
        <v>3.3671000000000002</v>
      </c>
      <c r="AP264">
        <v>3.3</v>
      </c>
      <c r="AQ264" s="3">
        <f t="shared" si="28"/>
        <v>2.1091333333333337</v>
      </c>
      <c r="AR264" t="s">
        <v>441</v>
      </c>
      <c r="AS264">
        <v>3.75</v>
      </c>
      <c r="AT264">
        <v>3.75</v>
      </c>
      <c r="AU264">
        <v>3.43</v>
      </c>
      <c r="AV264">
        <v>3.73</v>
      </c>
      <c r="AW264" s="3">
        <f t="shared" si="29"/>
        <v>1.4422750000000002</v>
      </c>
    </row>
    <row r="265" spans="1:49">
      <c r="A265">
        <v>1</v>
      </c>
      <c r="B265" t="s">
        <v>484</v>
      </c>
      <c r="C265">
        <v>1</v>
      </c>
      <c r="D265" t="s">
        <v>46</v>
      </c>
      <c r="E265" t="s">
        <v>47</v>
      </c>
      <c r="F265" t="str">
        <f t="shared" si="24"/>
        <v>USA</v>
      </c>
      <c r="G265">
        <v>2.5299999999999998</v>
      </c>
      <c r="H265" t="s">
        <v>478</v>
      </c>
      <c r="I265" t="s">
        <v>105</v>
      </c>
      <c r="J265">
        <v>1.5</v>
      </c>
      <c r="K265">
        <v>3.79</v>
      </c>
      <c r="L265">
        <v>1200</v>
      </c>
      <c r="M265">
        <v>316.32</v>
      </c>
      <c r="N265">
        <v>237</v>
      </c>
      <c r="O265">
        <v>21.63</v>
      </c>
      <c r="P265">
        <v>25.42</v>
      </c>
      <c r="Q265">
        <v>25.57</v>
      </c>
      <c r="R265" t="s">
        <v>435</v>
      </c>
      <c r="S265" t="s">
        <v>435</v>
      </c>
      <c r="T265">
        <v>0</v>
      </c>
      <c r="U265">
        <v>-0.78</v>
      </c>
      <c r="V265">
        <v>-933.78</v>
      </c>
      <c r="W265" t="s">
        <v>52</v>
      </c>
      <c r="X265">
        <v>0</v>
      </c>
      <c r="Y265" s="3">
        <f t="shared" si="25"/>
        <v>1.1711749999999999</v>
      </c>
      <c r="Z265" t="s">
        <v>436</v>
      </c>
      <c r="AA265">
        <v>17.440000000000001</v>
      </c>
      <c r="AB265">
        <v>17.440000000000001</v>
      </c>
      <c r="AC265">
        <v>15.7</v>
      </c>
      <c r="AD265">
        <v>13.05</v>
      </c>
      <c r="AE265" s="3">
        <f t="shared" si="26"/>
        <v>1.6945499999999996</v>
      </c>
      <c r="AF265" t="s">
        <v>437</v>
      </c>
      <c r="AG265">
        <v>15.8</v>
      </c>
      <c r="AH265">
        <v>15.8</v>
      </c>
      <c r="AI265">
        <v>12.18</v>
      </c>
      <c r="AJ265">
        <v>13.79</v>
      </c>
      <c r="AK265" s="3">
        <f t="shared" si="27"/>
        <v>1.5484</v>
      </c>
      <c r="AL265" t="s">
        <v>438</v>
      </c>
      <c r="AM265">
        <v>13.79</v>
      </c>
      <c r="AN265">
        <v>13.79</v>
      </c>
      <c r="AO265">
        <v>13.5335</v>
      </c>
      <c r="AP265">
        <v>12.22</v>
      </c>
      <c r="AQ265" s="3">
        <f t="shared" si="28"/>
        <v>1.8584749999999997</v>
      </c>
      <c r="AR265" t="s">
        <v>439</v>
      </c>
      <c r="AS265">
        <v>12.62</v>
      </c>
      <c r="AT265">
        <v>12.62</v>
      </c>
      <c r="AU265">
        <v>11.85</v>
      </c>
      <c r="AV265">
        <v>11.1</v>
      </c>
      <c r="AW265" s="3">
        <f t="shared" si="29"/>
        <v>2.0796749999999999</v>
      </c>
    </row>
    <row r="266" spans="1:49">
      <c r="A266">
        <v>1</v>
      </c>
      <c r="B266" t="s">
        <v>484</v>
      </c>
      <c r="C266">
        <v>1</v>
      </c>
      <c r="D266" t="s">
        <v>46</v>
      </c>
      <c r="E266" t="s">
        <v>47</v>
      </c>
      <c r="F266" t="str">
        <f t="shared" si="24"/>
        <v>USA</v>
      </c>
      <c r="G266">
        <v>0.24</v>
      </c>
      <c r="H266" t="s">
        <v>478</v>
      </c>
      <c r="I266" t="s">
        <v>105</v>
      </c>
      <c r="J266">
        <v>3</v>
      </c>
      <c r="K266">
        <v>0.72</v>
      </c>
      <c r="L266">
        <v>1200</v>
      </c>
      <c r="M266">
        <v>1666.67</v>
      </c>
      <c r="N266">
        <v>1635</v>
      </c>
      <c r="O266">
        <v>11.21</v>
      </c>
      <c r="P266">
        <v>11.93</v>
      </c>
      <c r="Q266">
        <v>11.17</v>
      </c>
      <c r="R266" t="s">
        <v>435</v>
      </c>
      <c r="S266" t="s">
        <v>435</v>
      </c>
      <c r="T266">
        <v>0</v>
      </c>
      <c r="U266">
        <v>0.06</v>
      </c>
      <c r="V266">
        <v>72.430000000000007</v>
      </c>
      <c r="W266" t="s">
        <v>52</v>
      </c>
      <c r="X266">
        <v>1</v>
      </c>
      <c r="Y266" s="3">
        <f t="shared" si="25"/>
        <v>-6.1176249999999985</v>
      </c>
      <c r="Z266" t="s">
        <v>436</v>
      </c>
      <c r="AA266">
        <v>17.440000000000001</v>
      </c>
      <c r="AB266">
        <v>17.440000000000001</v>
      </c>
      <c r="AC266">
        <v>15.7</v>
      </c>
      <c r="AD266">
        <v>13.05</v>
      </c>
      <c r="AE266" s="3">
        <f t="shared" si="26"/>
        <v>-2.5069999999999997</v>
      </c>
      <c r="AF266" t="s">
        <v>437</v>
      </c>
      <c r="AG266">
        <v>15.8</v>
      </c>
      <c r="AH266">
        <v>15.8</v>
      </c>
      <c r="AI266">
        <v>12.18</v>
      </c>
      <c r="AJ266">
        <v>13.79</v>
      </c>
      <c r="AK266" s="3">
        <f t="shared" si="27"/>
        <v>-3.5152499999999978</v>
      </c>
      <c r="AL266" t="s">
        <v>438</v>
      </c>
      <c r="AM266">
        <v>13.79</v>
      </c>
      <c r="AN266">
        <v>13.79</v>
      </c>
      <c r="AO266">
        <v>13.5335</v>
      </c>
      <c r="AP266">
        <v>12.22</v>
      </c>
      <c r="AQ266" s="3">
        <f t="shared" si="28"/>
        <v>-1.3761249999999998</v>
      </c>
      <c r="AR266" t="s">
        <v>439</v>
      </c>
      <c r="AS266">
        <v>12.62</v>
      </c>
      <c r="AT266">
        <v>12.62</v>
      </c>
      <c r="AU266">
        <v>11.85</v>
      </c>
      <c r="AV266">
        <v>11.1</v>
      </c>
      <c r="AW266" s="3">
        <f t="shared" si="29"/>
        <v>0.14987500000000165</v>
      </c>
    </row>
    <row r="267" spans="1:49">
      <c r="A267">
        <v>1</v>
      </c>
      <c r="B267" t="s">
        <v>484</v>
      </c>
      <c r="C267">
        <v>1</v>
      </c>
      <c r="D267" t="s">
        <v>46</v>
      </c>
      <c r="E267" t="s">
        <v>47</v>
      </c>
      <c r="F267" t="str">
        <f t="shared" si="24"/>
        <v>USA</v>
      </c>
      <c r="G267">
        <v>2.5299999999999998</v>
      </c>
      <c r="H267" t="s">
        <v>478</v>
      </c>
      <c r="I267" t="s">
        <v>105</v>
      </c>
      <c r="J267">
        <v>1</v>
      </c>
      <c r="K267">
        <v>2.5299999999999998</v>
      </c>
      <c r="L267">
        <v>800</v>
      </c>
      <c r="M267">
        <v>316.20999999999998</v>
      </c>
      <c r="N267">
        <v>316</v>
      </c>
      <c r="O267">
        <v>21.33</v>
      </c>
      <c r="P267">
        <v>23.86</v>
      </c>
      <c r="Q267">
        <v>24.64</v>
      </c>
      <c r="R267" t="s">
        <v>435</v>
      </c>
      <c r="S267" t="s">
        <v>435</v>
      </c>
      <c r="T267">
        <v>0</v>
      </c>
      <c r="U267">
        <v>-1.31</v>
      </c>
      <c r="V267">
        <v>-1045.3900000000001</v>
      </c>
      <c r="W267" t="s">
        <v>52</v>
      </c>
      <c r="X267">
        <v>0</v>
      </c>
      <c r="Y267" s="3">
        <f t="shared" si="25"/>
        <v>2.2238499999999997</v>
      </c>
      <c r="Z267" t="s">
        <v>436</v>
      </c>
      <c r="AA267">
        <v>17.440000000000001</v>
      </c>
      <c r="AB267">
        <v>17.440000000000001</v>
      </c>
      <c r="AC267">
        <v>15.7</v>
      </c>
      <c r="AD267">
        <v>13.05</v>
      </c>
      <c r="AE267" s="3">
        <f t="shared" si="26"/>
        <v>3.2705999999999991</v>
      </c>
      <c r="AF267" t="s">
        <v>437</v>
      </c>
      <c r="AG267">
        <v>15.8</v>
      </c>
      <c r="AH267">
        <v>15.8</v>
      </c>
      <c r="AI267">
        <v>12.18</v>
      </c>
      <c r="AJ267">
        <v>13.79</v>
      </c>
      <c r="AK267" s="3">
        <f t="shared" si="27"/>
        <v>2.9782999999999999</v>
      </c>
      <c r="AL267" t="s">
        <v>438</v>
      </c>
      <c r="AM267">
        <v>13.79</v>
      </c>
      <c r="AN267">
        <v>13.79</v>
      </c>
      <c r="AO267">
        <v>13.5335</v>
      </c>
      <c r="AP267">
        <v>12.22</v>
      </c>
      <c r="AQ267" s="3">
        <f t="shared" si="28"/>
        <v>3.5984499999999993</v>
      </c>
      <c r="AR267" t="s">
        <v>439</v>
      </c>
      <c r="AS267">
        <v>12.62</v>
      </c>
      <c r="AT267">
        <v>12.62</v>
      </c>
      <c r="AU267">
        <v>11.85</v>
      </c>
      <c r="AV267">
        <v>11.1</v>
      </c>
      <c r="AW267" s="3">
        <f t="shared" si="29"/>
        <v>4.0408499999999989</v>
      </c>
    </row>
    <row r="268" spans="1:49">
      <c r="A268">
        <v>1</v>
      </c>
      <c r="B268" t="s">
        <v>487</v>
      </c>
      <c r="C268">
        <v>1</v>
      </c>
      <c r="D268" t="s">
        <v>46</v>
      </c>
      <c r="E268" t="s">
        <v>47</v>
      </c>
      <c r="F268" t="str">
        <f t="shared" si="24"/>
        <v>USA</v>
      </c>
      <c r="G268">
        <v>0.42</v>
      </c>
      <c r="H268" t="s">
        <v>478</v>
      </c>
      <c r="I268" t="s">
        <v>49</v>
      </c>
      <c r="J268">
        <v>2</v>
      </c>
      <c r="K268">
        <v>0.84</v>
      </c>
      <c r="L268">
        <v>1200</v>
      </c>
      <c r="M268">
        <v>1429.73</v>
      </c>
      <c r="N268">
        <v>1430</v>
      </c>
      <c r="O268">
        <v>7.19</v>
      </c>
      <c r="P268">
        <v>6.35</v>
      </c>
      <c r="Q268">
        <v>7.28</v>
      </c>
      <c r="R268" t="s">
        <v>488</v>
      </c>
      <c r="S268" t="s">
        <v>488</v>
      </c>
      <c r="T268">
        <v>0</v>
      </c>
      <c r="U268">
        <v>0.1</v>
      </c>
      <c r="V268">
        <v>125.11</v>
      </c>
      <c r="W268" t="s">
        <v>52</v>
      </c>
      <c r="X268">
        <v>1</v>
      </c>
      <c r="Y268" s="3">
        <f t="shared" si="25"/>
        <v>-2.2522500000000005</v>
      </c>
      <c r="Z268" t="s">
        <v>446</v>
      </c>
      <c r="AA268">
        <v>5.75</v>
      </c>
      <c r="AB268">
        <v>5.75</v>
      </c>
      <c r="AC268">
        <v>5.3</v>
      </c>
      <c r="AD268">
        <v>5.2</v>
      </c>
      <c r="AE268" s="3">
        <f t="shared" si="26"/>
        <v>-2.3714166666666667</v>
      </c>
      <c r="AF268" t="s">
        <v>436</v>
      </c>
      <c r="AG268">
        <v>5.15</v>
      </c>
      <c r="AH268">
        <v>5.15</v>
      </c>
      <c r="AI268">
        <v>5.0599999999999996</v>
      </c>
      <c r="AJ268">
        <v>4.59</v>
      </c>
      <c r="AK268" s="3">
        <f t="shared" si="27"/>
        <v>-3.098333333333334</v>
      </c>
      <c r="AL268" t="s">
        <v>437</v>
      </c>
      <c r="AM268">
        <v>5.0999999999999996</v>
      </c>
      <c r="AN268">
        <v>5.0999999999999996</v>
      </c>
      <c r="AO268">
        <v>4.51</v>
      </c>
      <c r="AP268">
        <v>4.72</v>
      </c>
      <c r="AQ268" s="3">
        <f t="shared" si="28"/>
        <v>-2.9434166666666672</v>
      </c>
      <c r="AR268" t="s">
        <v>438</v>
      </c>
      <c r="AS268">
        <v>4.93</v>
      </c>
      <c r="AT268">
        <v>4.93</v>
      </c>
      <c r="AU268">
        <v>4.87</v>
      </c>
      <c r="AV268">
        <v>4.53</v>
      </c>
      <c r="AW268" s="3">
        <f t="shared" si="29"/>
        <v>-3.1698333333333335</v>
      </c>
    </row>
    <row r="269" spans="1:49">
      <c r="A269">
        <v>1</v>
      </c>
      <c r="B269" t="s">
        <v>487</v>
      </c>
      <c r="C269">
        <v>1</v>
      </c>
      <c r="D269" t="s">
        <v>46</v>
      </c>
      <c r="E269" t="s">
        <v>47</v>
      </c>
      <c r="F269" t="str">
        <f t="shared" si="24"/>
        <v>USA</v>
      </c>
      <c r="G269">
        <v>0.42</v>
      </c>
      <c r="H269" t="s">
        <v>478</v>
      </c>
      <c r="I269" t="s">
        <v>49</v>
      </c>
      <c r="J269">
        <v>2</v>
      </c>
      <c r="K269">
        <v>0.84</v>
      </c>
      <c r="L269">
        <v>1200</v>
      </c>
      <c r="M269">
        <v>1428.57</v>
      </c>
      <c r="N269">
        <v>1430</v>
      </c>
      <c r="O269">
        <v>7.76</v>
      </c>
      <c r="P269">
        <v>6.92</v>
      </c>
      <c r="Q269">
        <v>6.92</v>
      </c>
      <c r="R269" t="s">
        <v>488</v>
      </c>
      <c r="S269" t="s">
        <v>488</v>
      </c>
      <c r="T269">
        <v>0</v>
      </c>
      <c r="U269">
        <v>-1</v>
      </c>
      <c r="V269">
        <v>-1205.75</v>
      </c>
      <c r="W269" t="s">
        <v>52</v>
      </c>
      <c r="X269">
        <v>0</v>
      </c>
      <c r="Y269" s="3">
        <f t="shared" si="25"/>
        <v>-2.9314999999999998</v>
      </c>
      <c r="Z269" t="s">
        <v>446</v>
      </c>
      <c r="AA269">
        <v>5.75</v>
      </c>
      <c r="AB269">
        <v>5.75</v>
      </c>
      <c r="AC269">
        <v>5.3</v>
      </c>
      <c r="AD269">
        <v>5.2</v>
      </c>
      <c r="AE269" s="3">
        <f t="shared" si="26"/>
        <v>-3.050666666666666</v>
      </c>
      <c r="AF269" t="s">
        <v>436</v>
      </c>
      <c r="AG269">
        <v>5.15</v>
      </c>
      <c r="AH269">
        <v>5.15</v>
      </c>
      <c r="AI269">
        <v>5.0599999999999996</v>
      </c>
      <c r="AJ269">
        <v>4.59</v>
      </c>
      <c r="AK269" s="3">
        <f t="shared" si="27"/>
        <v>-3.7775833333333328</v>
      </c>
      <c r="AL269" t="s">
        <v>437</v>
      </c>
      <c r="AM269">
        <v>5.0999999999999996</v>
      </c>
      <c r="AN269">
        <v>5.0999999999999996</v>
      </c>
      <c r="AO269">
        <v>4.51</v>
      </c>
      <c r="AP269">
        <v>4.72</v>
      </c>
      <c r="AQ269" s="3">
        <f t="shared" si="28"/>
        <v>-3.6226666666666665</v>
      </c>
      <c r="AR269" t="s">
        <v>438</v>
      </c>
      <c r="AS269">
        <v>4.93</v>
      </c>
      <c r="AT269">
        <v>4.93</v>
      </c>
      <c r="AU269">
        <v>4.87</v>
      </c>
      <c r="AV269">
        <v>4.53</v>
      </c>
      <c r="AW269" s="3">
        <f t="shared" si="29"/>
        <v>-3.8490833333333332</v>
      </c>
    </row>
    <row r="270" spans="1:49">
      <c r="A270">
        <v>1</v>
      </c>
      <c r="B270" t="s">
        <v>489</v>
      </c>
      <c r="C270">
        <v>1</v>
      </c>
      <c r="D270" t="s">
        <v>46</v>
      </c>
      <c r="E270" t="s">
        <v>47</v>
      </c>
      <c r="F270" t="str">
        <f t="shared" si="24"/>
        <v>USA</v>
      </c>
      <c r="G270">
        <v>1.22</v>
      </c>
      <c r="H270" t="s">
        <v>478</v>
      </c>
      <c r="I270" t="s">
        <v>49</v>
      </c>
      <c r="J270">
        <v>1</v>
      </c>
      <c r="K270">
        <v>1.22</v>
      </c>
      <c r="L270">
        <v>1200</v>
      </c>
      <c r="M270">
        <v>980.47</v>
      </c>
      <c r="N270">
        <v>490</v>
      </c>
      <c r="O270">
        <v>7.9</v>
      </c>
      <c r="P270">
        <v>6.67</v>
      </c>
      <c r="Q270">
        <v>6.61</v>
      </c>
      <c r="R270" t="s">
        <v>445</v>
      </c>
      <c r="S270" t="s">
        <v>445</v>
      </c>
      <c r="T270">
        <v>0</v>
      </c>
      <c r="U270">
        <v>-0.52</v>
      </c>
      <c r="V270">
        <v>-629.30999999999995</v>
      </c>
      <c r="W270" t="s">
        <v>52</v>
      </c>
      <c r="X270">
        <v>0</v>
      </c>
      <c r="Y270" s="3">
        <f t="shared" si="25"/>
        <v>-0.94018750000000006</v>
      </c>
      <c r="Z270" t="s">
        <v>424</v>
      </c>
      <c r="AA270">
        <v>6.4999000000000002</v>
      </c>
      <c r="AB270">
        <v>6.4999000000000002</v>
      </c>
      <c r="AC270">
        <v>5.5975000000000001</v>
      </c>
      <c r="AD270">
        <v>5.94</v>
      </c>
      <c r="AE270" s="3">
        <f t="shared" si="26"/>
        <v>-0.80033333333333334</v>
      </c>
      <c r="AF270" t="s">
        <v>446</v>
      </c>
      <c r="AG270">
        <v>5.75</v>
      </c>
      <c r="AH270">
        <v>5.75</v>
      </c>
      <c r="AI270">
        <v>5.7</v>
      </c>
      <c r="AJ270">
        <v>5.2</v>
      </c>
      <c r="AK270" s="3">
        <f t="shared" si="27"/>
        <v>-1.1025</v>
      </c>
      <c r="AL270" t="s">
        <v>436</v>
      </c>
      <c r="AM270">
        <v>5.29</v>
      </c>
      <c r="AN270">
        <v>5.29</v>
      </c>
      <c r="AO270">
        <v>4.87</v>
      </c>
      <c r="AP270">
        <v>5.25</v>
      </c>
      <c r="AQ270" s="3">
        <f t="shared" si="28"/>
        <v>-1.0820833333333335</v>
      </c>
      <c r="AR270" t="s">
        <v>437</v>
      </c>
      <c r="AS270">
        <v>5.0994000000000002</v>
      </c>
      <c r="AT270">
        <v>5.0994000000000002</v>
      </c>
      <c r="AU270">
        <v>5.05</v>
      </c>
      <c r="AV270">
        <v>4.91</v>
      </c>
      <c r="AW270" s="3">
        <f t="shared" si="29"/>
        <v>-1.2209166666666669</v>
      </c>
    </row>
    <row r="271" spans="1:49">
      <c r="A271">
        <v>1</v>
      </c>
      <c r="B271" t="s">
        <v>489</v>
      </c>
      <c r="C271">
        <v>1</v>
      </c>
      <c r="D271" t="s">
        <v>46</v>
      </c>
      <c r="E271" t="s">
        <v>47</v>
      </c>
      <c r="F271" t="str">
        <f t="shared" si="24"/>
        <v>USA</v>
      </c>
      <c r="G271">
        <v>1.22</v>
      </c>
      <c r="H271" t="s">
        <v>478</v>
      </c>
      <c r="I271" t="s">
        <v>105</v>
      </c>
      <c r="J271">
        <v>2</v>
      </c>
      <c r="K271">
        <v>2.4500000000000002</v>
      </c>
      <c r="L271">
        <v>1200</v>
      </c>
      <c r="M271">
        <v>490.6</v>
      </c>
      <c r="N271">
        <v>1648</v>
      </c>
      <c r="O271">
        <v>7.9</v>
      </c>
      <c r="P271">
        <v>10.35</v>
      </c>
      <c r="Q271">
        <v>7.49</v>
      </c>
      <c r="R271" t="s">
        <v>464</v>
      </c>
      <c r="S271" t="s">
        <v>464</v>
      </c>
      <c r="T271">
        <v>0</v>
      </c>
      <c r="U271">
        <v>0.56000000000000005</v>
      </c>
      <c r="V271">
        <v>677.16</v>
      </c>
      <c r="W271" t="s">
        <v>52</v>
      </c>
      <c r="X271">
        <v>1</v>
      </c>
      <c r="Y271" s="3">
        <f t="shared" si="25"/>
        <v>-2.7397999999999989</v>
      </c>
      <c r="Z271" t="s">
        <v>423</v>
      </c>
      <c r="AA271">
        <v>12.49</v>
      </c>
      <c r="AB271">
        <v>12.49</v>
      </c>
      <c r="AC271">
        <v>9.8949999999999996</v>
      </c>
      <c r="AD271">
        <v>6.1</v>
      </c>
      <c r="AE271" s="3">
        <f t="shared" si="26"/>
        <v>2.4720000000000009</v>
      </c>
      <c r="AF271" t="s">
        <v>424</v>
      </c>
      <c r="AG271">
        <v>6.4999000000000002</v>
      </c>
      <c r="AH271">
        <v>6.4999000000000002</v>
      </c>
      <c r="AI271">
        <v>5.5975000000000001</v>
      </c>
      <c r="AJ271">
        <v>5.94</v>
      </c>
      <c r="AK271" s="3">
        <f t="shared" si="27"/>
        <v>2.6917333333333331</v>
      </c>
      <c r="AL271" t="s">
        <v>446</v>
      </c>
      <c r="AM271">
        <v>5.75</v>
      </c>
      <c r="AN271">
        <v>5.75</v>
      </c>
      <c r="AO271">
        <v>5.7</v>
      </c>
      <c r="AP271">
        <v>5.2</v>
      </c>
      <c r="AQ271" s="3">
        <f t="shared" si="28"/>
        <v>3.7080000000000002</v>
      </c>
      <c r="AR271" t="s">
        <v>436</v>
      </c>
      <c r="AS271">
        <v>5.29</v>
      </c>
      <c r="AT271">
        <v>5.29</v>
      </c>
      <c r="AU271">
        <v>4.87</v>
      </c>
      <c r="AV271">
        <v>5.25</v>
      </c>
      <c r="AW271" s="3">
        <f t="shared" si="29"/>
        <v>3.639333333333334</v>
      </c>
    </row>
    <row r="272" spans="1:49">
      <c r="A272">
        <v>1</v>
      </c>
      <c r="B272" t="s">
        <v>173</v>
      </c>
      <c r="C272">
        <v>1</v>
      </c>
      <c r="D272" t="s">
        <v>46</v>
      </c>
      <c r="E272" t="s">
        <v>47</v>
      </c>
      <c r="F272" t="str">
        <f t="shared" si="24"/>
        <v>USA</v>
      </c>
      <c r="G272">
        <v>0.4</v>
      </c>
      <c r="H272" t="s">
        <v>188</v>
      </c>
      <c r="I272" t="s">
        <v>105</v>
      </c>
      <c r="J272">
        <v>2</v>
      </c>
      <c r="K272">
        <v>0.8</v>
      </c>
      <c r="L272">
        <v>1200</v>
      </c>
      <c r="M272">
        <v>1500</v>
      </c>
      <c r="N272">
        <v>1403</v>
      </c>
      <c r="O272">
        <v>3.95</v>
      </c>
      <c r="P272">
        <v>4.75</v>
      </c>
      <c r="Q272">
        <v>3.12</v>
      </c>
      <c r="R272" t="s">
        <v>464</v>
      </c>
      <c r="S272" t="s">
        <v>464</v>
      </c>
      <c r="T272">
        <v>0</v>
      </c>
      <c r="U272">
        <v>0.97</v>
      </c>
      <c r="V272">
        <v>1164.49</v>
      </c>
      <c r="W272" t="s">
        <v>52</v>
      </c>
      <c r="X272">
        <v>1</v>
      </c>
      <c r="Y272" s="3">
        <f t="shared" si="25"/>
        <v>-1.1691666666666418E-2</v>
      </c>
      <c r="Z272" t="s">
        <v>423</v>
      </c>
      <c r="AA272">
        <v>3.96</v>
      </c>
      <c r="AB272">
        <v>3.96</v>
      </c>
      <c r="AC272">
        <v>3.96</v>
      </c>
      <c r="AD272">
        <v>2.38</v>
      </c>
      <c r="AE272" s="3">
        <f t="shared" si="26"/>
        <v>1.8355916666666672</v>
      </c>
      <c r="AF272" t="s">
        <v>424</v>
      </c>
      <c r="AG272">
        <v>2.2999999999999998</v>
      </c>
      <c r="AH272">
        <v>2.2999999999999998</v>
      </c>
      <c r="AI272">
        <v>1.93</v>
      </c>
      <c r="AJ272">
        <v>2.08</v>
      </c>
      <c r="AK272" s="3">
        <f t="shared" si="27"/>
        <v>2.1863416666666668</v>
      </c>
      <c r="AL272" t="s">
        <v>446</v>
      </c>
      <c r="AM272">
        <v>2.25</v>
      </c>
      <c r="AN272">
        <v>2.25</v>
      </c>
      <c r="AO272">
        <v>2.2400000000000002</v>
      </c>
      <c r="AP272">
        <v>2.19</v>
      </c>
      <c r="AQ272" s="3">
        <f t="shared" si="28"/>
        <v>2.0577333333333336</v>
      </c>
      <c r="AR272" t="s">
        <v>436</v>
      </c>
      <c r="AS272">
        <v>1.96</v>
      </c>
      <c r="AT272">
        <v>1.96</v>
      </c>
      <c r="AU272">
        <v>1.94</v>
      </c>
      <c r="AV272">
        <v>1.72</v>
      </c>
      <c r="AW272" s="3">
        <f t="shared" si="29"/>
        <v>2.6072416666666669</v>
      </c>
    </row>
    <row r="273" spans="1:49">
      <c r="A273">
        <v>1</v>
      </c>
      <c r="B273" t="s">
        <v>489</v>
      </c>
      <c r="C273">
        <v>1</v>
      </c>
      <c r="D273" t="s">
        <v>46</v>
      </c>
      <c r="E273" t="s">
        <v>47</v>
      </c>
      <c r="F273" t="str">
        <f t="shared" si="24"/>
        <v>USA</v>
      </c>
      <c r="G273">
        <v>0.36</v>
      </c>
      <c r="H273" t="s">
        <v>48</v>
      </c>
      <c r="I273" t="s">
        <v>105</v>
      </c>
      <c r="J273">
        <v>2</v>
      </c>
      <c r="K273">
        <v>0.73</v>
      </c>
      <c r="L273">
        <v>1200</v>
      </c>
      <c r="M273">
        <v>1648.94</v>
      </c>
      <c r="N273">
        <v>1648</v>
      </c>
      <c r="O273">
        <v>9.1</v>
      </c>
      <c r="P273">
        <v>9.83</v>
      </c>
      <c r="Q273">
        <v>10.45</v>
      </c>
      <c r="R273" t="s">
        <v>445</v>
      </c>
      <c r="S273" t="s">
        <v>445</v>
      </c>
      <c r="T273">
        <v>0</v>
      </c>
      <c r="U273">
        <v>-1.85</v>
      </c>
      <c r="V273">
        <v>-2218.87</v>
      </c>
      <c r="W273" t="s">
        <v>52</v>
      </c>
      <c r="X273">
        <v>0</v>
      </c>
      <c r="Y273" s="3">
        <f t="shared" si="25"/>
        <v>4.8100999999999994</v>
      </c>
      <c r="Z273" t="s">
        <v>424</v>
      </c>
      <c r="AA273">
        <v>6.4999000000000002</v>
      </c>
      <c r="AB273">
        <v>6.4999000000000002</v>
      </c>
      <c r="AC273">
        <v>5.5975000000000001</v>
      </c>
      <c r="AD273">
        <v>5.94</v>
      </c>
      <c r="AE273" s="3">
        <f t="shared" si="26"/>
        <v>4.3397333333333323</v>
      </c>
      <c r="AF273" t="s">
        <v>446</v>
      </c>
      <c r="AG273">
        <v>5.75</v>
      </c>
      <c r="AH273">
        <v>5.75</v>
      </c>
      <c r="AI273">
        <v>5.7</v>
      </c>
      <c r="AJ273">
        <v>5.2</v>
      </c>
      <c r="AK273" s="3">
        <f t="shared" si="27"/>
        <v>5.355999999999999</v>
      </c>
      <c r="AL273" t="s">
        <v>436</v>
      </c>
      <c r="AM273">
        <v>5.29</v>
      </c>
      <c r="AN273">
        <v>5.29</v>
      </c>
      <c r="AO273">
        <v>4.87</v>
      </c>
      <c r="AP273">
        <v>5.25</v>
      </c>
      <c r="AQ273" s="3">
        <f t="shared" si="28"/>
        <v>5.2873333333333328</v>
      </c>
      <c r="AR273" t="s">
        <v>437</v>
      </c>
      <c r="AS273">
        <v>5.0994000000000002</v>
      </c>
      <c r="AT273">
        <v>5.0994000000000002</v>
      </c>
      <c r="AU273">
        <v>5.05</v>
      </c>
      <c r="AV273">
        <v>4.91</v>
      </c>
      <c r="AW273" s="3">
        <f t="shared" si="29"/>
        <v>5.7542666666666662</v>
      </c>
    </row>
    <row r="274" spans="1:49">
      <c r="A274">
        <v>1</v>
      </c>
      <c r="B274" t="s">
        <v>489</v>
      </c>
      <c r="C274">
        <v>1</v>
      </c>
      <c r="D274" t="s">
        <v>46</v>
      </c>
      <c r="E274" t="s">
        <v>47</v>
      </c>
      <c r="F274" t="str">
        <f t="shared" si="24"/>
        <v>USA</v>
      </c>
      <c r="G274">
        <v>0.36</v>
      </c>
      <c r="H274" t="s">
        <v>490</v>
      </c>
      <c r="I274" t="s">
        <v>105</v>
      </c>
      <c r="J274">
        <v>2</v>
      </c>
      <c r="K274">
        <v>0.73</v>
      </c>
      <c r="L274">
        <v>1200</v>
      </c>
      <c r="M274">
        <v>1648.94</v>
      </c>
      <c r="N274">
        <v>1649</v>
      </c>
      <c r="O274">
        <v>6.87</v>
      </c>
      <c r="P274">
        <v>7.6</v>
      </c>
      <c r="Q274">
        <v>7.46</v>
      </c>
      <c r="R274" t="s">
        <v>445</v>
      </c>
      <c r="S274" t="s">
        <v>445</v>
      </c>
      <c r="T274">
        <v>0</v>
      </c>
      <c r="U274">
        <v>-0.81</v>
      </c>
      <c r="V274">
        <v>-971.92</v>
      </c>
      <c r="W274" t="s">
        <v>52</v>
      </c>
      <c r="X274">
        <v>0</v>
      </c>
      <c r="Y274" s="3">
        <f t="shared" si="25"/>
        <v>1.7486270833333333</v>
      </c>
      <c r="Z274" t="s">
        <v>424</v>
      </c>
      <c r="AA274">
        <v>6.4999000000000002</v>
      </c>
      <c r="AB274">
        <v>6.4999000000000002</v>
      </c>
      <c r="AC274">
        <v>5.5975000000000001</v>
      </c>
      <c r="AD274">
        <v>5.94</v>
      </c>
      <c r="AE274" s="3">
        <f t="shared" si="26"/>
        <v>1.2779749999999996</v>
      </c>
      <c r="AF274" t="s">
        <v>446</v>
      </c>
      <c r="AG274">
        <v>5.75</v>
      </c>
      <c r="AH274">
        <v>5.75</v>
      </c>
      <c r="AI274">
        <v>5.7</v>
      </c>
      <c r="AJ274">
        <v>5.2</v>
      </c>
      <c r="AK274" s="3">
        <f t="shared" si="27"/>
        <v>2.2948583333333334</v>
      </c>
      <c r="AL274" t="s">
        <v>436</v>
      </c>
      <c r="AM274">
        <v>5.29</v>
      </c>
      <c r="AN274">
        <v>5.29</v>
      </c>
      <c r="AO274">
        <v>4.87</v>
      </c>
      <c r="AP274">
        <v>5.25</v>
      </c>
      <c r="AQ274" s="3">
        <f t="shared" si="28"/>
        <v>2.2261500000000001</v>
      </c>
      <c r="AR274" t="s">
        <v>437</v>
      </c>
      <c r="AS274">
        <v>5.0994000000000002</v>
      </c>
      <c r="AT274">
        <v>5.0994000000000002</v>
      </c>
      <c r="AU274">
        <v>5.05</v>
      </c>
      <c r="AV274">
        <v>4.91</v>
      </c>
      <c r="AW274" s="3">
        <f t="shared" si="29"/>
        <v>2.6933666666666665</v>
      </c>
    </row>
    <row r="275" spans="1:49">
      <c r="A275">
        <v>1</v>
      </c>
      <c r="B275" t="s">
        <v>491</v>
      </c>
      <c r="C275">
        <v>1</v>
      </c>
      <c r="D275" t="s">
        <v>46</v>
      </c>
      <c r="E275" t="s">
        <v>47</v>
      </c>
      <c r="F275" t="str">
        <f t="shared" si="24"/>
        <v>USA</v>
      </c>
      <c r="G275">
        <v>0.39</v>
      </c>
      <c r="H275" t="s">
        <v>478</v>
      </c>
      <c r="I275" t="s">
        <v>105</v>
      </c>
      <c r="J275">
        <v>3</v>
      </c>
      <c r="K275">
        <v>1.17</v>
      </c>
      <c r="L275">
        <v>1200</v>
      </c>
      <c r="M275">
        <v>1025.6400000000001</v>
      </c>
      <c r="N275">
        <v>824</v>
      </c>
      <c r="O275">
        <v>18.21</v>
      </c>
      <c r="P275">
        <v>19.38</v>
      </c>
      <c r="Q275">
        <v>18.149999999999999</v>
      </c>
      <c r="R275" t="s">
        <v>464</v>
      </c>
      <c r="S275" t="s">
        <v>464</v>
      </c>
      <c r="T275">
        <v>0</v>
      </c>
      <c r="U275">
        <v>0.04</v>
      </c>
      <c r="V275">
        <v>49.44</v>
      </c>
      <c r="W275" t="s">
        <v>52</v>
      </c>
      <c r="X275">
        <v>1</v>
      </c>
      <c r="Y275" s="3">
        <f t="shared" si="25"/>
        <v>4.6762000000000006</v>
      </c>
      <c r="Z275" t="s">
        <v>423</v>
      </c>
      <c r="AA275">
        <v>11.48</v>
      </c>
      <c r="AB275">
        <v>11.48</v>
      </c>
      <c r="AC275">
        <v>11.4</v>
      </c>
      <c r="AD275">
        <v>9.5</v>
      </c>
      <c r="AE275" s="3">
        <f t="shared" si="26"/>
        <v>5.9808666666666674</v>
      </c>
      <c r="AF275" t="s">
        <v>424</v>
      </c>
      <c r="AG275">
        <v>9.3994</v>
      </c>
      <c r="AH275">
        <v>9.3994</v>
      </c>
      <c r="AI275">
        <v>9.09</v>
      </c>
      <c r="AJ275">
        <v>8.93</v>
      </c>
      <c r="AK275" s="3">
        <f t="shared" si="27"/>
        <v>6.3722666666666674</v>
      </c>
      <c r="AL275" t="s">
        <v>446</v>
      </c>
      <c r="AM275">
        <v>8.0399999999999991</v>
      </c>
      <c r="AN275">
        <v>8.0399999999999991</v>
      </c>
      <c r="AO275">
        <v>7.96</v>
      </c>
      <c r="AP275">
        <v>7.6</v>
      </c>
      <c r="AQ275" s="3">
        <f t="shared" si="28"/>
        <v>7.2855333333333343</v>
      </c>
      <c r="AR275" t="s">
        <v>436</v>
      </c>
      <c r="AS275">
        <v>7.59</v>
      </c>
      <c r="AT275">
        <v>7.59</v>
      </c>
      <c r="AU275">
        <v>7.54</v>
      </c>
      <c r="AV275">
        <v>7.06</v>
      </c>
      <c r="AW275" s="3">
        <f t="shared" si="29"/>
        <v>7.6563333333333352</v>
      </c>
    </row>
    <row r="276" spans="1:49">
      <c r="A276">
        <v>1</v>
      </c>
      <c r="B276" t="s">
        <v>491</v>
      </c>
      <c r="C276">
        <v>1</v>
      </c>
      <c r="D276" t="s">
        <v>46</v>
      </c>
      <c r="E276" t="s">
        <v>47</v>
      </c>
      <c r="F276" t="str">
        <f t="shared" si="24"/>
        <v>USA</v>
      </c>
      <c r="G276">
        <v>0.39</v>
      </c>
      <c r="H276" t="s">
        <v>478</v>
      </c>
      <c r="I276" t="s">
        <v>49</v>
      </c>
      <c r="J276">
        <v>3</v>
      </c>
      <c r="K276">
        <v>1.17</v>
      </c>
      <c r="L276">
        <v>1200</v>
      </c>
      <c r="M276">
        <v>1025.6400000000001</v>
      </c>
      <c r="N276">
        <v>1025</v>
      </c>
      <c r="O276">
        <v>20.190000000000001</v>
      </c>
      <c r="P276">
        <v>19.02</v>
      </c>
      <c r="Q276">
        <v>19.87</v>
      </c>
      <c r="R276" t="s">
        <v>464</v>
      </c>
      <c r="S276" t="s">
        <v>464</v>
      </c>
      <c r="T276">
        <v>0</v>
      </c>
      <c r="U276">
        <v>-0.28000000000000003</v>
      </c>
      <c r="V276">
        <v>-333.84</v>
      </c>
      <c r="W276" t="s">
        <v>52</v>
      </c>
      <c r="X276">
        <v>0</v>
      </c>
      <c r="Y276" s="3">
        <f t="shared" si="25"/>
        <v>-7.5081250000000015</v>
      </c>
      <c r="Z276" t="s">
        <v>423</v>
      </c>
      <c r="AA276">
        <v>11.48</v>
      </c>
      <c r="AB276">
        <v>11.48</v>
      </c>
      <c r="AC276">
        <v>11.4</v>
      </c>
      <c r="AD276">
        <v>9.5</v>
      </c>
      <c r="AE276" s="3">
        <f t="shared" si="26"/>
        <v>-9.1310416666666683</v>
      </c>
      <c r="AF276" t="s">
        <v>424</v>
      </c>
      <c r="AG276">
        <v>9.3994</v>
      </c>
      <c r="AH276">
        <v>9.3994</v>
      </c>
      <c r="AI276">
        <v>9.09</v>
      </c>
      <c r="AJ276">
        <v>8.93</v>
      </c>
      <c r="AK276" s="3">
        <f t="shared" si="27"/>
        <v>-9.6179166666666678</v>
      </c>
      <c r="AL276" t="s">
        <v>446</v>
      </c>
      <c r="AM276">
        <v>8.0399999999999991</v>
      </c>
      <c r="AN276">
        <v>8.0399999999999991</v>
      </c>
      <c r="AO276">
        <v>7.96</v>
      </c>
      <c r="AP276">
        <v>7.6</v>
      </c>
      <c r="AQ276" s="3">
        <f t="shared" si="28"/>
        <v>-10.753958333333335</v>
      </c>
      <c r="AR276" t="s">
        <v>436</v>
      </c>
      <c r="AS276">
        <v>7.59</v>
      </c>
      <c r="AT276">
        <v>7.59</v>
      </c>
      <c r="AU276">
        <v>7.54</v>
      </c>
      <c r="AV276">
        <v>7.06</v>
      </c>
      <c r="AW276" s="3">
        <f t="shared" si="29"/>
        <v>-11.215208333333335</v>
      </c>
    </row>
    <row r="277" spans="1:49">
      <c r="A277">
        <v>1</v>
      </c>
      <c r="B277" t="s">
        <v>491</v>
      </c>
      <c r="C277">
        <v>1</v>
      </c>
      <c r="D277" t="s">
        <v>46</v>
      </c>
      <c r="E277" t="s">
        <v>47</v>
      </c>
      <c r="F277" t="str">
        <f t="shared" si="24"/>
        <v>USA</v>
      </c>
      <c r="G277">
        <v>0.39</v>
      </c>
      <c r="H277" t="s">
        <v>478</v>
      </c>
      <c r="I277" t="s">
        <v>105</v>
      </c>
      <c r="J277">
        <v>3</v>
      </c>
      <c r="K277">
        <v>1.17</v>
      </c>
      <c r="L277">
        <v>1200</v>
      </c>
      <c r="M277">
        <v>1025.6400000000001</v>
      </c>
      <c r="N277">
        <v>1025</v>
      </c>
      <c r="O277">
        <v>18.23</v>
      </c>
      <c r="P277">
        <v>19.399999999999999</v>
      </c>
      <c r="Q277">
        <v>17.29</v>
      </c>
      <c r="R277" t="s">
        <v>464</v>
      </c>
      <c r="S277" t="s">
        <v>464</v>
      </c>
      <c r="T277">
        <v>0</v>
      </c>
      <c r="U277">
        <v>0.8</v>
      </c>
      <c r="V277">
        <v>965.75</v>
      </c>
      <c r="W277" t="s">
        <v>52</v>
      </c>
      <c r="X277">
        <v>1</v>
      </c>
      <c r="Y277" s="3">
        <f t="shared" si="25"/>
        <v>5.8339583333333334</v>
      </c>
      <c r="Z277" t="s">
        <v>423</v>
      </c>
      <c r="AA277">
        <v>11.48</v>
      </c>
      <c r="AB277">
        <v>11.48</v>
      </c>
      <c r="AC277">
        <v>11.4</v>
      </c>
      <c r="AD277">
        <v>9.5</v>
      </c>
      <c r="AE277" s="3">
        <f t="shared" si="26"/>
        <v>7.4568750000000001</v>
      </c>
      <c r="AF277" t="s">
        <v>424</v>
      </c>
      <c r="AG277">
        <v>9.3994</v>
      </c>
      <c r="AH277">
        <v>9.3994</v>
      </c>
      <c r="AI277">
        <v>9.09</v>
      </c>
      <c r="AJ277">
        <v>8.93</v>
      </c>
      <c r="AK277" s="3">
        <f t="shared" si="27"/>
        <v>7.9437499999999996</v>
      </c>
      <c r="AL277" t="s">
        <v>446</v>
      </c>
      <c r="AM277">
        <v>8.0399999999999991</v>
      </c>
      <c r="AN277">
        <v>8.0399999999999991</v>
      </c>
      <c r="AO277">
        <v>7.96</v>
      </c>
      <c r="AP277">
        <v>7.6</v>
      </c>
      <c r="AQ277" s="3">
        <f t="shared" si="28"/>
        <v>9.0797916666666669</v>
      </c>
      <c r="AR277" t="s">
        <v>436</v>
      </c>
      <c r="AS277">
        <v>7.59</v>
      </c>
      <c r="AT277">
        <v>7.59</v>
      </c>
      <c r="AU277">
        <v>7.54</v>
      </c>
      <c r="AV277">
        <v>7.06</v>
      </c>
      <c r="AW277" s="3">
        <f t="shared" si="29"/>
        <v>9.5410416666666684</v>
      </c>
    </row>
    <row r="278" spans="1:49">
      <c r="A278">
        <v>1</v>
      </c>
      <c r="B278" t="s">
        <v>491</v>
      </c>
      <c r="C278">
        <v>1</v>
      </c>
      <c r="D278" t="s">
        <v>46</v>
      </c>
      <c r="E278" t="s">
        <v>47</v>
      </c>
      <c r="F278" t="str">
        <f t="shared" si="24"/>
        <v>USA</v>
      </c>
      <c r="G278">
        <v>0.39</v>
      </c>
      <c r="H278" t="s">
        <v>478</v>
      </c>
      <c r="I278" t="s">
        <v>105</v>
      </c>
      <c r="J278">
        <v>3</v>
      </c>
      <c r="K278">
        <v>1.17</v>
      </c>
      <c r="L278">
        <v>1200</v>
      </c>
      <c r="M278">
        <v>1025.6400000000001</v>
      </c>
      <c r="N278">
        <v>1554</v>
      </c>
      <c r="O278">
        <v>21.19</v>
      </c>
      <c r="P278">
        <v>22.36</v>
      </c>
      <c r="Q278">
        <v>19.53</v>
      </c>
      <c r="R278" t="s">
        <v>464</v>
      </c>
      <c r="S278" t="s">
        <v>464</v>
      </c>
      <c r="T278">
        <v>0</v>
      </c>
      <c r="U278">
        <v>2.15</v>
      </c>
      <c r="V278">
        <v>2579.64</v>
      </c>
      <c r="W278" t="s">
        <v>52</v>
      </c>
      <c r="X278">
        <v>1</v>
      </c>
      <c r="Y278" s="3">
        <f t="shared" si="25"/>
        <v>12.678050000000001</v>
      </c>
      <c r="Z278" t="s">
        <v>423</v>
      </c>
      <c r="AA278">
        <v>11.48</v>
      </c>
      <c r="AB278">
        <v>11.48</v>
      </c>
      <c r="AC278">
        <v>11.4</v>
      </c>
      <c r="AD278">
        <v>9.5</v>
      </c>
      <c r="AE278" s="3">
        <f t="shared" si="26"/>
        <v>15.138550000000002</v>
      </c>
      <c r="AF278" t="s">
        <v>424</v>
      </c>
      <c r="AG278">
        <v>9.3994</v>
      </c>
      <c r="AH278">
        <v>9.3994</v>
      </c>
      <c r="AI278">
        <v>9.09</v>
      </c>
      <c r="AJ278">
        <v>8.93</v>
      </c>
      <c r="AK278" s="3">
        <f t="shared" si="27"/>
        <v>15.876700000000001</v>
      </c>
      <c r="AL278" t="s">
        <v>446</v>
      </c>
      <c r="AM278">
        <v>8.0399999999999991</v>
      </c>
      <c r="AN278">
        <v>8.0399999999999991</v>
      </c>
      <c r="AO278">
        <v>7.96</v>
      </c>
      <c r="AP278">
        <v>7.6</v>
      </c>
      <c r="AQ278" s="3">
        <f t="shared" si="28"/>
        <v>17.599050000000002</v>
      </c>
      <c r="AR278" t="s">
        <v>436</v>
      </c>
      <c r="AS278">
        <v>7.59</v>
      </c>
      <c r="AT278">
        <v>7.59</v>
      </c>
      <c r="AU278">
        <v>7.54</v>
      </c>
      <c r="AV278">
        <v>7.06</v>
      </c>
      <c r="AW278" s="3">
        <f t="shared" si="29"/>
        <v>18.298350000000003</v>
      </c>
    </row>
    <row r="279" spans="1:49">
      <c r="A279">
        <v>1</v>
      </c>
      <c r="B279" t="s">
        <v>491</v>
      </c>
      <c r="C279">
        <v>1</v>
      </c>
      <c r="D279" t="s">
        <v>46</v>
      </c>
      <c r="E279" t="s">
        <v>47</v>
      </c>
      <c r="F279" t="str">
        <f t="shared" si="24"/>
        <v>USA</v>
      </c>
      <c r="G279">
        <v>1.74</v>
      </c>
      <c r="H279" t="s">
        <v>48</v>
      </c>
      <c r="I279" t="s">
        <v>49</v>
      </c>
      <c r="J279">
        <v>2</v>
      </c>
      <c r="K279">
        <v>3.48</v>
      </c>
      <c r="L279">
        <v>1200</v>
      </c>
      <c r="M279">
        <v>344.83</v>
      </c>
      <c r="N279">
        <v>350</v>
      </c>
      <c r="O279">
        <v>23.31</v>
      </c>
      <c r="P279">
        <v>19.829999999999998</v>
      </c>
      <c r="Q279">
        <v>19.399999999999999</v>
      </c>
      <c r="R279" t="s">
        <v>464</v>
      </c>
      <c r="S279" t="s">
        <v>464</v>
      </c>
      <c r="T279">
        <v>0</v>
      </c>
      <c r="U279">
        <v>-1.1399999999999999</v>
      </c>
      <c r="V279">
        <v>-1368.5</v>
      </c>
      <c r="W279" t="s">
        <v>52</v>
      </c>
      <c r="X279">
        <v>0</v>
      </c>
      <c r="Y279" s="3">
        <f t="shared" si="25"/>
        <v>-3.4737499999999994</v>
      </c>
      <c r="Z279" t="s">
        <v>423</v>
      </c>
      <c r="AA279">
        <v>11.48</v>
      </c>
      <c r="AB279">
        <v>11.48</v>
      </c>
      <c r="AC279">
        <v>11.4</v>
      </c>
      <c r="AD279">
        <v>9.5</v>
      </c>
      <c r="AE279" s="3">
        <f t="shared" si="26"/>
        <v>-4.027916666666667</v>
      </c>
      <c r="AF279" t="s">
        <v>424</v>
      </c>
      <c r="AG279">
        <v>9.3994</v>
      </c>
      <c r="AH279">
        <v>9.3994</v>
      </c>
      <c r="AI279">
        <v>9.09</v>
      </c>
      <c r="AJ279">
        <v>8.93</v>
      </c>
      <c r="AK279" s="3">
        <f t="shared" si="27"/>
        <v>-4.1941666666666668</v>
      </c>
      <c r="AL279" t="s">
        <v>446</v>
      </c>
      <c r="AM279">
        <v>8.0399999999999991</v>
      </c>
      <c r="AN279">
        <v>8.0399999999999991</v>
      </c>
      <c r="AO279">
        <v>7.96</v>
      </c>
      <c r="AP279">
        <v>7.6</v>
      </c>
      <c r="AQ279" s="3">
        <f t="shared" si="28"/>
        <v>-4.5820833333333333</v>
      </c>
      <c r="AR279" t="s">
        <v>436</v>
      </c>
      <c r="AS279">
        <v>7.59</v>
      </c>
      <c r="AT279">
        <v>7.59</v>
      </c>
      <c r="AU279">
        <v>7.54</v>
      </c>
      <c r="AV279">
        <v>7.06</v>
      </c>
      <c r="AW279" s="3">
        <f t="shared" si="29"/>
        <v>-4.739583333333333</v>
      </c>
    </row>
    <row r="280" spans="1:49">
      <c r="A280">
        <v>1</v>
      </c>
      <c r="B280" t="s">
        <v>492</v>
      </c>
      <c r="C280">
        <v>1</v>
      </c>
      <c r="D280" t="s">
        <v>46</v>
      </c>
      <c r="E280" t="s">
        <v>47</v>
      </c>
      <c r="F280" t="str">
        <f t="shared" si="24"/>
        <v>USA</v>
      </c>
      <c r="G280">
        <v>0.28000000000000003</v>
      </c>
      <c r="H280" t="s">
        <v>478</v>
      </c>
      <c r="I280" t="s">
        <v>49</v>
      </c>
      <c r="J280">
        <v>2</v>
      </c>
      <c r="K280">
        <v>0.56999999999999995</v>
      </c>
      <c r="L280">
        <v>1200</v>
      </c>
      <c r="M280">
        <v>2118.0500000000002</v>
      </c>
      <c r="N280">
        <v>1412</v>
      </c>
      <c r="O280">
        <v>13</v>
      </c>
      <c r="P280">
        <v>12.43</v>
      </c>
      <c r="Q280">
        <v>12.49</v>
      </c>
      <c r="R280" t="s">
        <v>420</v>
      </c>
      <c r="S280" t="s">
        <v>420</v>
      </c>
      <c r="T280">
        <v>0</v>
      </c>
      <c r="U280">
        <v>-0.61</v>
      </c>
      <c r="V280">
        <v>-726.05</v>
      </c>
      <c r="W280" t="s">
        <v>52</v>
      </c>
      <c r="X280">
        <v>0</v>
      </c>
      <c r="Y280" s="3">
        <f t="shared" si="25"/>
        <v>-7.1776666666666662</v>
      </c>
      <c r="Z280" t="s">
        <v>422</v>
      </c>
      <c r="AA280">
        <v>7.02</v>
      </c>
      <c r="AB280">
        <v>7.02</v>
      </c>
      <c r="AC280">
        <v>6.9</v>
      </c>
      <c r="AD280">
        <v>6.62</v>
      </c>
      <c r="AE280" s="3">
        <f t="shared" si="26"/>
        <v>-7.507133333333333</v>
      </c>
      <c r="AF280" t="s">
        <v>423</v>
      </c>
      <c r="AG280">
        <v>7.42</v>
      </c>
      <c r="AH280">
        <v>7.42</v>
      </c>
      <c r="AI280">
        <v>7.35</v>
      </c>
      <c r="AJ280">
        <v>6.54</v>
      </c>
      <c r="AK280" s="3">
        <f t="shared" si="27"/>
        <v>-7.6012666666666666</v>
      </c>
      <c r="AL280" t="s">
        <v>424</v>
      </c>
      <c r="AM280">
        <v>6.69</v>
      </c>
      <c r="AN280">
        <v>6.69</v>
      </c>
      <c r="AO280">
        <v>6.2</v>
      </c>
      <c r="AP280">
        <v>6.69</v>
      </c>
      <c r="AQ280" s="3">
        <f t="shared" si="28"/>
        <v>-7.4247666666666658</v>
      </c>
      <c r="AR280" t="s">
        <v>446</v>
      </c>
      <c r="AS280">
        <v>6.6992000000000003</v>
      </c>
      <c r="AT280">
        <v>6.6992000000000003</v>
      </c>
      <c r="AU280">
        <v>6.6992000000000003</v>
      </c>
      <c r="AV280">
        <v>6.29</v>
      </c>
      <c r="AW280" s="3">
        <f t="shared" si="29"/>
        <v>-7.895433333333334</v>
      </c>
    </row>
    <row r="281" spans="1:49">
      <c r="A281">
        <v>1</v>
      </c>
      <c r="B281" t="s">
        <v>492</v>
      </c>
      <c r="C281">
        <v>1</v>
      </c>
      <c r="D281" t="s">
        <v>46</v>
      </c>
      <c r="E281" t="s">
        <v>47</v>
      </c>
      <c r="F281" t="str">
        <f t="shared" si="24"/>
        <v>USA</v>
      </c>
      <c r="G281">
        <v>0.28000000000000003</v>
      </c>
      <c r="H281" t="s">
        <v>478</v>
      </c>
      <c r="I281" t="s">
        <v>105</v>
      </c>
      <c r="J281">
        <v>2</v>
      </c>
      <c r="K281">
        <v>0.56000000000000005</v>
      </c>
      <c r="L281">
        <v>1200</v>
      </c>
      <c r="M281">
        <v>2142.86</v>
      </c>
      <c r="N281">
        <v>1412</v>
      </c>
      <c r="O281">
        <v>13.37</v>
      </c>
      <c r="P281">
        <v>13.93</v>
      </c>
      <c r="Q281">
        <v>13.64</v>
      </c>
      <c r="R281" t="s">
        <v>420</v>
      </c>
      <c r="S281" t="s">
        <v>420</v>
      </c>
      <c r="T281">
        <v>0</v>
      </c>
      <c r="U281">
        <v>-0.32</v>
      </c>
      <c r="V281">
        <v>-384.06</v>
      </c>
      <c r="W281" t="s">
        <v>52</v>
      </c>
      <c r="X281">
        <v>0</v>
      </c>
      <c r="Y281" s="3">
        <f t="shared" si="25"/>
        <v>7.6130333333333313</v>
      </c>
      <c r="Z281" t="s">
        <v>422</v>
      </c>
      <c r="AA281">
        <v>7.02</v>
      </c>
      <c r="AB281">
        <v>7.02</v>
      </c>
      <c r="AC281">
        <v>6.9</v>
      </c>
      <c r="AD281">
        <v>6.62</v>
      </c>
      <c r="AE281" s="3">
        <f t="shared" si="26"/>
        <v>7.9424999999999981</v>
      </c>
      <c r="AF281" t="s">
        <v>423</v>
      </c>
      <c r="AG281">
        <v>7.42</v>
      </c>
      <c r="AH281">
        <v>7.42</v>
      </c>
      <c r="AI281">
        <v>7.35</v>
      </c>
      <c r="AJ281">
        <v>6.54</v>
      </c>
      <c r="AK281" s="3">
        <f t="shared" si="27"/>
        <v>8.0366333333333326</v>
      </c>
      <c r="AL281" t="s">
        <v>424</v>
      </c>
      <c r="AM281">
        <v>6.69</v>
      </c>
      <c r="AN281">
        <v>6.69</v>
      </c>
      <c r="AO281">
        <v>6.2</v>
      </c>
      <c r="AP281">
        <v>6.69</v>
      </c>
      <c r="AQ281" s="3">
        <f t="shared" si="28"/>
        <v>7.8601333333333319</v>
      </c>
      <c r="AR281" t="s">
        <v>446</v>
      </c>
      <c r="AS281">
        <v>6.6992000000000003</v>
      </c>
      <c r="AT281">
        <v>6.6992000000000003</v>
      </c>
      <c r="AU281">
        <v>6.6992000000000003</v>
      </c>
      <c r="AV281">
        <v>6.29</v>
      </c>
      <c r="AW281" s="3">
        <f t="shared" si="29"/>
        <v>8.3308</v>
      </c>
    </row>
    <row r="282" spans="1:49">
      <c r="A282">
        <v>1</v>
      </c>
      <c r="B282" t="s">
        <v>493</v>
      </c>
      <c r="C282">
        <v>1</v>
      </c>
      <c r="D282" t="s">
        <v>46</v>
      </c>
      <c r="E282" t="s">
        <v>47</v>
      </c>
      <c r="F282" t="str">
        <f t="shared" si="24"/>
        <v>USA</v>
      </c>
      <c r="G282">
        <v>1.05</v>
      </c>
      <c r="H282" t="s">
        <v>478</v>
      </c>
      <c r="I282" t="s">
        <v>105</v>
      </c>
      <c r="J282">
        <v>3</v>
      </c>
      <c r="K282">
        <v>3.14</v>
      </c>
      <c r="L282">
        <v>1200</v>
      </c>
      <c r="M282">
        <v>382.15</v>
      </c>
      <c r="N282">
        <v>382</v>
      </c>
      <c r="O282">
        <v>35.99</v>
      </c>
      <c r="P282">
        <v>39.130000000000003</v>
      </c>
      <c r="Q282">
        <v>40.51</v>
      </c>
      <c r="R282" t="s">
        <v>420</v>
      </c>
      <c r="S282" t="s">
        <v>420</v>
      </c>
      <c r="T282">
        <v>0</v>
      </c>
      <c r="U282">
        <v>-1.44</v>
      </c>
      <c r="V282">
        <v>-1726.64</v>
      </c>
      <c r="W282" t="s">
        <v>52</v>
      </c>
      <c r="X282">
        <v>0</v>
      </c>
      <c r="Y282" s="3">
        <f t="shared" si="25"/>
        <v>-0.28649999999999953</v>
      </c>
      <c r="Z282" t="s">
        <v>422</v>
      </c>
      <c r="AA282">
        <v>40.799999999999997</v>
      </c>
      <c r="AB282">
        <v>40.799999999999997</v>
      </c>
      <c r="AC282">
        <v>36.89</v>
      </c>
      <c r="AD282">
        <v>37.46</v>
      </c>
      <c r="AE282" s="3">
        <f t="shared" si="26"/>
        <v>-0.46794999999999959</v>
      </c>
      <c r="AF282" t="s">
        <v>423</v>
      </c>
      <c r="AG282">
        <v>42.92</v>
      </c>
      <c r="AH282">
        <v>42.92</v>
      </c>
      <c r="AI282">
        <v>40.9</v>
      </c>
      <c r="AJ282">
        <v>40.450000000000003</v>
      </c>
      <c r="AK282" s="3">
        <f t="shared" si="27"/>
        <v>-1.4197666666666668</v>
      </c>
      <c r="AL282" t="s">
        <v>424</v>
      </c>
      <c r="AM282">
        <v>43.079900000000002</v>
      </c>
      <c r="AN282">
        <v>43.079900000000002</v>
      </c>
      <c r="AO282">
        <v>39.021000000000001</v>
      </c>
      <c r="AP282">
        <v>42.57</v>
      </c>
      <c r="AQ282" s="3">
        <f t="shared" si="28"/>
        <v>-2.0946333333333329</v>
      </c>
      <c r="AR282" t="s">
        <v>446</v>
      </c>
      <c r="AS282">
        <v>42.314900000000002</v>
      </c>
      <c r="AT282">
        <v>42.314900000000002</v>
      </c>
      <c r="AU282">
        <v>41.75</v>
      </c>
      <c r="AV282">
        <v>42.1</v>
      </c>
      <c r="AW282" s="3">
        <f t="shared" si="29"/>
        <v>-1.9450166666666666</v>
      </c>
    </row>
    <row r="283" spans="1:49">
      <c r="A283">
        <v>1</v>
      </c>
      <c r="B283" t="s">
        <v>493</v>
      </c>
      <c r="C283">
        <v>1</v>
      </c>
      <c r="D283" t="s">
        <v>46</v>
      </c>
      <c r="E283" t="s">
        <v>47</v>
      </c>
      <c r="F283" t="str">
        <f t="shared" si="24"/>
        <v>USA</v>
      </c>
      <c r="G283">
        <v>1.05</v>
      </c>
      <c r="H283" t="s">
        <v>478</v>
      </c>
      <c r="I283" t="s">
        <v>105</v>
      </c>
      <c r="J283">
        <v>2</v>
      </c>
      <c r="K283">
        <v>2.1</v>
      </c>
      <c r="L283">
        <v>1200</v>
      </c>
      <c r="M283">
        <v>571.42999999999995</v>
      </c>
      <c r="N283">
        <v>573</v>
      </c>
      <c r="O283">
        <v>40.799999999999997</v>
      </c>
      <c r="P283">
        <v>42.9</v>
      </c>
      <c r="Q283">
        <v>37.869999999999997</v>
      </c>
      <c r="R283" t="s">
        <v>420</v>
      </c>
      <c r="S283" t="s">
        <v>420</v>
      </c>
      <c r="T283">
        <v>0</v>
      </c>
      <c r="U283">
        <v>1.4</v>
      </c>
      <c r="V283">
        <v>1679.63</v>
      </c>
      <c r="W283" t="s">
        <v>52</v>
      </c>
      <c r="X283">
        <v>1</v>
      </c>
      <c r="Y283" s="3">
        <f t="shared" si="25"/>
        <v>1.8670249999999984</v>
      </c>
      <c r="Z283" t="s">
        <v>422</v>
      </c>
      <c r="AA283">
        <v>40.799999999999997</v>
      </c>
      <c r="AB283">
        <v>40.799999999999997</v>
      </c>
      <c r="AC283">
        <v>36.89</v>
      </c>
      <c r="AD283">
        <v>37.46</v>
      </c>
      <c r="AE283" s="3">
        <f t="shared" si="26"/>
        <v>1.5948499999999983</v>
      </c>
      <c r="AF283" t="s">
        <v>423</v>
      </c>
      <c r="AG283">
        <v>42.92</v>
      </c>
      <c r="AH283">
        <v>42.92</v>
      </c>
      <c r="AI283">
        <v>40.9</v>
      </c>
      <c r="AJ283">
        <v>40.450000000000003</v>
      </c>
      <c r="AK283" s="3">
        <f t="shared" si="27"/>
        <v>0.16712499999999728</v>
      </c>
      <c r="AL283" t="s">
        <v>424</v>
      </c>
      <c r="AM283">
        <v>43.079900000000002</v>
      </c>
      <c r="AN283">
        <v>43.079900000000002</v>
      </c>
      <c r="AO283">
        <v>39.021000000000001</v>
      </c>
      <c r="AP283">
        <v>42.57</v>
      </c>
      <c r="AQ283" s="3">
        <f t="shared" si="28"/>
        <v>-0.84517500000000145</v>
      </c>
      <c r="AR283" t="s">
        <v>446</v>
      </c>
      <c r="AS283">
        <v>42.314900000000002</v>
      </c>
      <c r="AT283">
        <v>42.314900000000002</v>
      </c>
      <c r="AU283">
        <v>41.75</v>
      </c>
      <c r="AV283">
        <v>42.1</v>
      </c>
      <c r="AW283" s="3">
        <f t="shared" si="29"/>
        <v>-0.62075000000000202</v>
      </c>
    </row>
    <row r="284" spans="1:49">
      <c r="A284">
        <v>1</v>
      </c>
      <c r="B284" t="s">
        <v>492</v>
      </c>
      <c r="C284">
        <v>1</v>
      </c>
      <c r="D284" t="s">
        <v>46</v>
      </c>
      <c r="E284" t="s">
        <v>47</v>
      </c>
      <c r="F284" t="str">
        <f t="shared" si="24"/>
        <v>USA</v>
      </c>
      <c r="G284">
        <v>0.28000000000000003</v>
      </c>
      <c r="H284" t="s">
        <v>478</v>
      </c>
      <c r="I284" t="s">
        <v>105</v>
      </c>
      <c r="J284">
        <v>2</v>
      </c>
      <c r="K284">
        <v>0.56000000000000005</v>
      </c>
      <c r="L284">
        <v>1200</v>
      </c>
      <c r="M284">
        <v>2142.86</v>
      </c>
      <c r="N284">
        <v>2118</v>
      </c>
      <c r="O284">
        <v>13.65</v>
      </c>
      <c r="P284">
        <v>14.21</v>
      </c>
      <c r="Q284">
        <v>14.21</v>
      </c>
      <c r="R284" t="s">
        <v>420</v>
      </c>
      <c r="S284" t="s">
        <v>420</v>
      </c>
      <c r="T284">
        <v>0</v>
      </c>
      <c r="U284">
        <v>-0.99</v>
      </c>
      <c r="V284">
        <v>-1184.3900000000001</v>
      </c>
      <c r="W284" t="s">
        <v>52</v>
      </c>
      <c r="X284">
        <v>0</v>
      </c>
      <c r="Y284" s="3">
        <f t="shared" si="25"/>
        <v>11.91375</v>
      </c>
      <c r="Z284" t="s">
        <v>422</v>
      </c>
      <c r="AA284">
        <v>7.02</v>
      </c>
      <c r="AB284">
        <v>7.02</v>
      </c>
      <c r="AC284">
        <v>6.9</v>
      </c>
      <c r="AD284">
        <v>6.62</v>
      </c>
      <c r="AE284" s="3">
        <f t="shared" si="26"/>
        <v>12.407950000000001</v>
      </c>
      <c r="AF284" t="s">
        <v>423</v>
      </c>
      <c r="AG284">
        <v>7.42</v>
      </c>
      <c r="AH284">
        <v>7.42</v>
      </c>
      <c r="AI284">
        <v>7.35</v>
      </c>
      <c r="AJ284">
        <v>6.54</v>
      </c>
      <c r="AK284" s="3">
        <f t="shared" si="27"/>
        <v>12.549150000000001</v>
      </c>
      <c r="AL284" t="s">
        <v>424</v>
      </c>
      <c r="AM284">
        <v>6.69</v>
      </c>
      <c r="AN284">
        <v>6.69</v>
      </c>
      <c r="AO284">
        <v>6.2</v>
      </c>
      <c r="AP284">
        <v>6.69</v>
      </c>
      <c r="AQ284" s="3">
        <f t="shared" si="28"/>
        <v>12.2844</v>
      </c>
      <c r="AR284" t="s">
        <v>446</v>
      </c>
      <c r="AS284">
        <v>6.6992000000000003</v>
      </c>
      <c r="AT284">
        <v>6.6992000000000003</v>
      </c>
      <c r="AU284">
        <v>6.6992000000000003</v>
      </c>
      <c r="AV284">
        <v>6.29</v>
      </c>
      <c r="AW284" s="3">
        <f t="shared" si="29"/>
        <v>12.990400000000001</v>
      </c>
    </row>
    <row r="285" spans="1:49">
      <c r="A285">
        <v>1</v>
      </c>
      <c r="B285" t="s">
        <v>494</v>
      </c>
      <c r="C285">
        <v>1</v>
      </c>
      <c r="D285" t="s">
        <v>46</v>
      </c>
      <c r="E285" t="s">
        <v>47</v>
      </c>
      <c r="F285" t="str">
        <f t="shared" si="24"/>
        <v>USA</v>
      </c>
      <c r="G285">
        <v>0.78</v>
      </c>
      <c r="H285" t="s">
        <v>48</v>
      </c>
      <c r="I285" t="s">
        <v>49</v>
      </c>
      <c r="J285">
        <v>1.5</v>
      </c>
      <c r="K285">
        <v>1.17</v>
      </c>
      <c r="L285">
        <v>1200</v>
      </c>
      <c r="M285">
        <v>1025.6400000000001</v>
      </c>
      <c r="N285">
        <v>767</v>
      </c>
      <c r="O285">
        <v>17.309999999999999</v>
      </c>
      <c r="P285">
        <v>16.14</v>
      </c>
      <c r="Q285">
        <v>16.18</v>
      </c>
      <c r="R285" t="s">
        <v>476</v>
      </c>
      <c r="S285" t="s">
        <v>420</v>
      </c>
      <c r="T285">
        <v>1</v>
      </c>
      <c r="U285">
        <v>-0.72</v>
      </c>
      <c r="V285">
        <v>-862.49</v>
      </c>
      <c r="W285" t="s">
        <v>52</v>
      </c>
      <c r="X285">
        <v>0</v>
      </c>
      <c r="Y285" s="3">
        <f t="shared" si="25"/>
        <v>-0.26205833333333339</v>
      </c>
      <c r="Z285" t="s">
        <v>430</v>
      </c>
      <c r="AA285">
        <v>16.919899999999998</v>
      </c>
      <c r="AB285">
        <v>16.919899999999998</v>
      </c>
      <c r="AC285">
        <v>16.899999999999999</v>
      </c>
      <c r="AD285">
        <v>16.399999999999999</v>
      </c>
      <c r="AE285" s="3">
        <f t="shared" si="26"/>
        <v>-0.58164166666666683</v>
      </c>
      <c r="AF285" t="s">
        <v>422</v>
      </c>
      <c r="AG285">
        <v>17.22</v>
      </c>
      <c r="AH285">
        <v>17.22</v>
      </c>
      <c r="AI285">
        <v>16.649999999999999</v>
      </c>
      <c r="AJ285">
        <v>15.7</v>
      </c>
      <c r="AK285" s="3">
        <f t="shared" si="27"/>
        <v>-1.029058333333333</v>
      </c>
      <c r="AL285" t="s">
        <v>423</v>
      </c>
      <c r="AM285">
        <v>15.994</v>
      </c>
      <c r="AN285">
        <v>15.994</v>
      </c>
      <c r="AO285">
        <v>15.96</v>
      </c>
      <c r="AP285">
        <v>14.87</v>
      </c>
      <c r="AQ285" s="3">
        <f t="shared" si="28"/>
        <v>-1.5595666666666663</v>
      </c>
      <c r="AR285" t="s">
        <v>424</v>
      </c>
      <c r="AS285">
        <v>15.32</v>
      </c>
      <c r="AT285">
        <v>15.32</v>
      </c>
      <c r="AU285">
        <v>14.94</v>
      </c>
      <c r="AV285">
        <v>15.03</v>
      </c>
      <c r="AW285" s="3">
        <f t="shared" si="29"/>
        <v>-1.4572999999999996</v>
      </c>
    </row>
    <row r="286" spans="1:49">
      <c r="A286">
        <v>1</v>
      </c>
      <c r="B286" t="s">
        <v>495</v>
      </c>
      <c r="C286">
        <v>1</v>
      </c>
      <c r="D286" t="s">
        <v>46</v>
      </c>
      <c r="E286" t="s">
        <v>47</v>
      </c>
      <c r="F286" t="str">
        <f t="shared" si="24"/>
        <v>USA</v>
      </c>
      <c r="G286">
        <v>0.63</v>
      </c>
      <c r="H286" t="s">
        <v>478</v>
      </c>
      <c r="I286" t="s">
        <v>105</v>
      </c>
      <c r="J286">
        <v>2</v>
      </c>
      <c r="K286">
        <v>1.26</v>
      </c>
      <c r="L286">
        <v>1200</v>
      </c>
      <c r="M286">
        <v>952.38</v>
      </c>
      <c r="N286">
        <v>954</v>
      </c>
      <c r="O286">
        <v>12.5</v>
      </c>
      <c r="P286">
        <v>13.76</v>
      </c>
      <c r="Q286">
        <v>11.93</v>
      </c>
      <c r="R286" t="s">
        <v>476</v>
      </c>
      <c r="S286" t="s">
        <v>476</v>
      </c>
      <c r="T286">
        <v>0</v>
      </c>
      <c r="U286">
        <v>0.46</v>
      </c>
      <c r="V286">
        <v>546.92999999999995</v>
      </c>
      <c r="W286" t="s">
        <v>52</v>
      </c>
      <c r="X286">
        <v>1</v>
      </c>
      <c r="Y286" s="3">
        <f t="shared" si="25"/>
        <v>0.57240000000000046</v>
      </c>
      <c r="Z286" t="s">
        <v>430</v>
      </c>
      <c r="AA286">
        <v>12.79</v>
      </c>
      <c r="AB286">
        <v>12.79</v>
      </c>
      <c r="AC286">
        <v>11.78</v>
      </c>
      <c r="AD286">
        <v>12.14</v>
      </c>
      <c r="AE286" s="3">
        <f t="shared" si="26"/>
        <v>0.28619999999999957</v>
      </c>
      <c r="AF286" t="s">
        <v>422</v>
      </c>
      <c r="AG286">
        <v>12.48</v>
      </c>
      <c r="AH286">
        <v>12.48</v>
      </c>
      <c r="AI286">
        <v>12.39</v>
      </c>
      <c r="AJ286">
        <v>11.44</v>
      </c>
      <c r="AK286" s="3">
        <f t="shared" si="27"/>
        <v>0.84270000000000034</v>
      </c>
      <c r="AL286" t="s">
        <v>423</v>
      </c>
      <c r="AM286">
        <v>11.68</v>
      </c>
      <c r="AN286">
        <v>11.68</v>
      </c>
      <c r="AO286">
        <v>11.43</v>
      </c>
      <c r="AP286">
        <v>11.42</v>
      </c>
      <c r="AQ286" s="3">
        <f t="shared" si="28"/>
        <v>0.85860000000000014</v>
      </c>
      <c r="AR286" t="s">
        <v>424</v>
      </c>
      <c r="AS286">
        <v>11.95</v>
      </c>
      <c r="AT286">
        <v>11.95</v>
      </c>
      <c r="AU286">
        <v>11.2</v>
      </c>
      <c r="AV286">
        <v>11.93</v>
      </c>
      <c r="AW286" s="3">
        <f t="shared" si="29"/>
        <v>0.45315000000000027</v>
      </c>
    </row>
    <row r="287" spans="1:49">
      <c r="A287">
        <v>1</v>
      </c>
      <c r="B287" t="s">
        <v>496</v>
      </c>
      <c r="C287">
        <v>1</v>
      </c>
      <c r="D287" t="s">
        <v>46</v>
      </c>
      <c r="E287" t="s">
        <v>47</v>
      </c>
      <c r="F287" t="str">
        <f t="shared" si="24"/>
        <v>USA</v>
      </c>
      <c r="G287">
        <v>0.17</v>
      </c>
      <c r="H287" t="s">
        <v>478</v>
      </c>
      <c r="I287" t="s">
        <v>105</v>
      </c>
      <c r="J287">
        <v>1</v>
      </c>
      <c r="K287">
        <v>0.17</v>
      </c>
      <c r="L287">
        <v>1200</v>
      </c>
      <c r="M287">
        <v>7058.82</v>
      </c>
      <c r="N287">
        <v>3550</v>
      </c>
      <c r="O287">
        <v>2</v>
      </c>
      <c r="P287">
        <v>2.17</v>
      </c>
      <c r="Q287">
        <v>2.29</v>
      </c>
      <c r="R287" t="s">
        <v>476</v>
      </c>
      <c r="S287" t="s">
        <v>476</v>
      </c>
      <c r="T287">
        <v>0</v>
      </c>
      <c r="U287">
        <v>-0.86</v>
      </c>
      <c r="V287">
        <v>-1028.08</v>
      </c>
      <c r="W287" t="s">
        <v>52</v>
      </c>
      <c r="X287">
        <v>0</v>
      </c>
      <c r="Y287" s="3">
        <f t="shared" si="25"/>
        <v>-0.65083333333333393</v>
      </c>
      <c r="Z287" t="s">
        <v>430</v>
      </c>
      <c r="AA287">
        <v>2.4</v>
      </c>
      <c r="AB287">
        <v>2.4</v>
      </c>
      <c r="AC287">
        <v>2.2200000000000002</v>
      </c>
      <c r="AD287">
        <v>2.14</v>
      </c>
      <c r="AE287" s="3">
        <f t="shared" si="26"/>
        <v>-0.41416666666666707</v>
      </c>
      <c r="AF287" t="s">
        <v>422</v>
      </c>
      <c r="AG287">
        <v>2.35</v>
      </c>
      <c r="AH287">
        <v>2.35</v>
      </c>
      <c r="AI287">
        <v>2.35</v>
      </c>
      <c r="AJ287">
        <v>2.14</v>
      </c>
      <c r="AK287" s="3">
        <f t="shared" si="27"/>
        <v>-0.41416666666666707</v>
      </c>
      <c r="AL287" t="s">
        <v>423</v>
      </c>
      <c r="AM287">
        <v>2.21</v>
      </c>
      <c r="AN287">
        <v>2.21</v>
      </c>
      <c r="AO287">
        <v>2.2000000000000002</v>
      </c>
      <c r="AP287">
        <v>2.13</v>
      </c>
      <c r="AQ287" s="3">
        <f t="shared" si="28"/>
        <v>-0.384583333333333</v>
      </c>
      <c r="AR287" t="s">
        <v>424</v>
      </c>
      <c r="AS287">
        <v>2.13</v>
      </c>
      <c r="AT287">
        <v>2.13</v>
      </c>
      <c r="AU287">
        <v>2.08</v>
      </c>
      <c r="AV287">
        <v>2.11</v>
      </c>
      <c r="AW287" s="3">
        <f t="shared" si="29"/>
        <v>-0.3254166666666663</v>
      </c>
    </row>
    <row r="288" spans="1:49">
      <c r="A288">
        <v>1</v>
      </c>
      <c r="B288" t="s">
        <v>497</v>
      </c>
      <c r="C288">
        <v>1</v>
      </c>
      <c r="D288" t="s">
        <v>46</v>
      </c>
      <c r="E288" t="s">
        <v>47</v>
      </c>
      <c r="F288" t="str">
        <f t="shared" si="24"/>
        <v>USA</v>
      </c>
      <c r="G288">
        <v>0.65</v>
      </c>
      <c r="H288" t="s">
        <v>478</v>
      </c>
      <c r="I288" t="s">
        <v>105</v>
      </c>
      <c r="J288">
        <v>2</v>
      </c>
      <c r="K288">
        <v>1.3</v>
      </c>
      <c r="L288">
        <v>1200</v>
      </c>
      <c r="M288">
        <v>923.08</v>
      </c>
      <c r="N288">
        <v>924</v>
      </c>
      <c r="O288">
        <v>11</v>
      </c>
      <c r="P288">
        <v>12.3</v>
      </c>
      <c r="Q288">
        <v>11.99</v>
      </c>
      <c r="R288" t="s">
        <v>476</v>
      </c>
      <c r="S288" t="s">
        <v>476</v>
      </c>
      <c r="T288">
        <v>0</v>
      </c>
      <c r="U288">
        <v>-0.76</v>
      </c>
      <c r="V288">
        <v>-911.8</v>
      </c>
      <c r="W288" t="s">
        <v>52</v>
      </c>
      <c r="X288">
        <v>0</v>
      </c>
      <c r="Y288" s="3">
        <f t="shared" si="25"/>
        <v>1.6939999999999993</v>
      </c>
      <c r="Z288" t="s">
        <v>430</v>
      </c>
      <c r="AA288">
        <v>9.75</v>
      </c>
      <c r="AB288">
        <v>9.75</v>
      </c>
      <c r="AC288">
        <v>8.8000000000000007</v>
      </c>
      <c r="AD288">
        <v>9.73</v>
      </c>
      <c r="AE288" s="3">
        <f t="shared" si="26"/>
        <v>0.97789999999999966</v>
      </c>
      <c r="AF288" t="s">
        <v>422</v>
      </c>
      <c r="AG288">
        <v>9.81</v>
      </c>
      <c r="AH288">
        <v>9.81</v>
      </c>
      <c r="AI288">
        <v>9.81</v>
      </c>
      <c r="AJ288">
        <v>9.43</v>
      </c>
      <c r="AK288" s="3">
        <f t="shared" si="27"/>
        <v>1.2089000000000003</v>
      </c>
      <c r="AL288" t="s">
        <v>423</v>
      </c>
      <c r="AM288">
        <v>9.6245999999999992</v>
      </c>
      <c r="AN288">
        <v>9.6245999999999992</v>
      </c>
      <c r="AO288">
        <v>9.6245999999999992</v>
      </c>
      <c r="AP288">
        <v>8.14</v>
      </c>
      <c r="AQ288" s="3">
        <f t="shared" si="28"/>
        <v>2.2021999999999995</v>
      </c>
      <c r="AR288" t="s">
        <v>424</v>
      </c>
      <c r="AS288">
        <v>8.44</v>
      </c>
      <c r="AT288">
        <v>8.44</v>
      </c>
      <c r="AU288">
        <v>8.19</v>
      </c>
      <c r="AV288">
        <v>7.92</v>
      </c>
      <c r="AW288" s="3">
        <f t="shared" si="29"/>
        <v>2.3715999999999999</v>
      </c>
    </row>
    <row r="289" spans="1:49">
      <c r="A289">
        <v>1</v>
      </c>
      <c r="B289" t="s">
        <v>477</v>
      </c>
      <c r="C289">
        <v>1</v>
      </c>
      <c r="D289" t="s">
        <v>46</v>
      </c>
      <c r="E289" t="s">
        <v>47</v>
      </c>
      <c r="F289" t="str">
        <f t="shared" si="24"/>
        <v>USA</v>
      </c>
      <c r="G289">
        <v>0.72</v>
      </c>
      <c r="H289" t="s">
        <v>478</v>
      </c>
      <c r="I289" t="s">
        <v>49</v>
      </c>
      <c r="J289">
        <v>2</v>
      </c>
      <c r="K289">
        <v>1.44</v>
      </c>
      <c r="L289">
        <v>1200</v>
      </c>
      <c r="M289">
        <v>833.33</v>
      </c>
      <c r="N289">
        <v>831</v>
      </c>
      <c r="O289">
        <v>16.28</v>
      </c>
      <c r="P289">
        <v>14.84</v>
      </c>
      <c r="Q289">
        <v>15.25</v>
      </c>
      <c r="R289" t="s">
        <v>464</v>
      </c>
      <c r="S289" t="s">
        <v>464</v>
      </c>
      <c r="T289">
        <v>0</v>
      </c>
      <c r="U289">
        <v>-0.71</v>
      </c>
      <c r="V289">
        <v>-855.35</v>
      </c>
      <c r="W289" t="s">
        <v>52</v>
      </c>
      <c r="X289">
        <v>0</v>
      </c>
      <c r="Y289" s="3">
        <f t="shared" si="25"/>
        <v>-6.426400000000001</v>
      </c>
      <c r="Z289" t="s">
        <v>423</v>
      </c>
      <c r="AA289">
        <v>7.7</v>
      </c>
      <c r="AB289">
        <v>7.7</v>
      </c>
      <c r="AC289">
        <v>7</v>
      </c>
      <c r="AD289">
        <v>7.04</v>
      </c>
      <c r="AE289" s="3">
        <f t="shared" si="26"/>
        <v>-6.3987000000000016</v>
      </c>
      <c r="AF289" t="s">
        <v>424</v>
      </c>
      <c r="AG289">
        <v>7.03</v>
      </c>
      <c r="AH289">
        <v>7.03</v>
      </c>
      <c r="AI289">
        <v>6.9389000000000003</v>
      </c>
      <c r="AJ289">
        <v>6.72</v>
      </c>
      <c r="AK289" s="3">
        <f t="shared" si="27"/>
        <v>-6.6203000000000012</v>
      </c>
      <c r="AL289" t="s">
        <v>446</v>
      </c>
      <c r="AM289">
        <v>7.2</v>
      </c>
      <c r="AN289">
        <v>7.2</v>
      </c>
      <c r="AO289">
        <v>7.0115999999999996</v>
      </c>
      <c r="AP289">
        <v>7.18</v>
      </c>
      <c r="AQ289" s="3">
        <f t="shared" si="28"/>
        <v>-6.3017500000000011</v>
      </c>
      <c r="AR289" t="s">
        <v>436</v>
      </c>
      <c r="AS289">
        <v>6.95</v>
      </c>
      <c r="AT289">
        <v>6.95</v>
      </c>
      <c r="AU289">
        <v>6.8630000000000004</v>
      </c>
      <c r="AV289">
        <v>6.55</v>
      </c>
      <c r="AW289" s="3">
        <f t="shared" si="29"/>
        <v>-6.7380250000000004</v>
      </c>
    </row>
    <row r="290" spans="1:49">
      <c r="A290">
        <v>1</v>
      </c>
      <c r="B290" t="s">
        <v>477</v>
      </c>
      <c r="C290">
        <v>1</v>
      </c>
      <c r="D290" t="s">
        <v>46</v>
      </c>
      <c r="E290" t="s">
        <v>47</v>
      </c>
      <c r="F290" t="str">
        <f t="shared" si="24"/>
        <v>USA</v>
      </c>
      <c r="G290">
        <v>0.72</v>
      </c>
      <c r="H290" t="s">
        <v>478</v>
      </c>
      <c r="I290" t="s">
        <v>49</v>
      </c>
      <c r="J290">
        <v>3</v>
      </c>
      <c r="K290">
        <v>2.16</v>
      </c>
      <c r="L290">
        <v>1200</v>
      </c>
      <c r="M290">
        <v>555.55999999999995</v>
      </c>
      <c r="N290">
        <v>554</v>
      </c>
      <c r="O290">
        <v>16.3</v>
      </c>
      <c r="P290">
        <v>14.14</v>
      </c>
      <c r="Q290">
        <v>14.09</v>
      </c>
      <c r="R290" t="s">
        <v>464</v>
      </c>
      <c r="S290" t="s">
        <v>464</v>
      </c>
      <c r="T290">
        <v>0</v>
      </c>
      <c r="U290">
        <v>-1.02</v>
      </c>
      <c r="V290">
        <v>-1225.1199999999999</v>
      </c>
      <c r="W290" t="s">
        <v>52</v>
      </c>
      <c r="X290">
        <v>0</v>
      </c>
      <c r="Y290" s="3">
        <f t="shared" si="25"/>
        <v>-4.2935000000000008</v>
      </c>
      <c r="Z290" t="s">
        <v>423</v>
      </c>
      <c r="AA290">
        <v>7.7</v>
      </c>
      <c r="AB290">
        <v>7.7</v>
      </c>
      <c r="AC290">
        <v>7</v>
      </c>
      <c r="AD290">
        <v>7.04</v>
      </c>
      <c r="AE290" s="3">
        <f t="shared" si="26"/>
        <v>-4.2750333333333339</v>
      </c>
      <c r="AF290" t="s">
        <v>424</v>
      </c>
      <c r="AG290">
        <v>7.03</v>
      </c>
      <c r="AH290">
        <v>7.03</v>
      </c>
      <c r="AI290">
        <v>6.9389000000000003</v>
      </c>
      <c r="AJ290">
        <v>6.72</v>
      </c>
      <c r="AK290" s="3">
        <f t="shared" si="27"/>
        <v>-4.422766666666667</v>
      </c>
      <c r="AL290" t="s">
        <v>446</v>
      </c>
      <c r="AM290">
        <v>7.2</v>
      </c>
      <c r="AN290">
        <v>7.2</v>
      </c>
      <c r="AO290">
        <v>7.0115999999999996</v>
      </c>
      <c r="AP290">
        <v>7.18</v>
      </c>
      <c r="AQ290" s="3">
        <f t="shared" si="28"/>
        <v>-4.2104000000000008</v>
      </c>
      <c r="AR290" t="s">
        <v>436</v>
      </c>
      <c r="AS290">
        <v>6.95</v>
      </c>
      <c r="AT290">
        <v>6.95</v>
      </c>
      <c r="AU290">
        <v>6.8630000000000004</v>
      </c>
      <c r="AV290">
        <v>6.55</v>
      </c>
      <c r="AW290" s="3">
        <f t="shared" si="29"/>
        <v>-4.5012499999999998</v>
      </c>
    </row>
    <row r="291" spans="1:49">
      <c r="A291">
        <v>1</v>
      </c>
      <c r="B291" t="s">
        <v>498</v>
      </c>
      <c r="C291">
        <v>1</v>
      </c>
      <c r="D291" t="s">
        <v>46</v>
      </c>
      <c r="E291" t="s">
        <v>47</v>
      </c>
      <c r="F291" t="str">
        <f t="shared" si="24"/>
        <v>USA</v>
      </c>
      <c r="G291">
        <v>1.22</v>
      </c>
      <c r="H291" t="s">
        <v>478</v>
      </c>
      <c r="I291" t="s">
        <v>105</v>
      </c>
      <c r="J291">
        <v>1</v>
      </c>
      <c r="K291">
        <v>1.22</v>
      </c>
      <c r="L291">
        <v>1200</v>
      </c>
      <c r="M291">
        <v>982.16</v>
      </c>
      <c r="N291">
        <v>600</v>
      </c>
      <c r="O291">
        <v>9.06</v>
      </c>
      <c r="P291">
        <v>10.29</v>
      </c>
      <c r="Q291">
        <v>9.2899999999999991</v>
      </c>
      <c r="R291" t="s">
        <v>499</v>
      </c>
      <c r="S291" t="s">
        <v>499</v>
      </c>
      <c r="T291">
        <v>0</v>
      </c>
      <c r="U291">
        <v>-0.11</v>
      </c>
      <c r="V291">
        <v>-137.4</v>
      </c>
      <c r="W291" t="s">
        <v>52</v>
      </c>
      <c r="X291">
        <v>0</v>
      </c>
      <c r="Y291" s="3">
        <f t="shared" si="25"/>
        <v>2.08</v>
      </c>
      <c r="Z291" t="s">
        <v>429</v>
      </c>
      <c r="AA291">
        <v>7.85</v>
      </c>
      <c r="AB291">
        <v>7.85</v>
      </c>
      <c r="AC291">
        <v>4.9000000000000004</v>
      </c>
      <c r="AD291">
        <v>6.5</v>
      </c>
      <c r="AE291" s="3">
        <f t="shared" si="26"/>
        <v>1.2800000000000002</v>
      </c>
      <c r="AF291" t="s">
        <v>430</v>
      </c>
      <c r="AG291">
        <v>7.5</v>
      </c>
      <c r="AH291">
        <v>7.5</v>
      </c>
      <c r="AI291">
        <v>6.15</v>
      </c>
      <c r="AJ291">
        <v>6.53</v>
      </c>
      <c r="AK291" s="3">
        <f t="shared" si="27"/>
        <v>1.2650000000000001</v>
      </c>
      <c r="AL291" t="s">
        <v>422</v>
      </c>
      <c r="AM291">
        <v>6.3</v>
      </c>
      <c r="AN291">
        <v>6.3</v>
      </c>
      <c r="AO291">
        <v>6.27</v>
      </c>
      <c r="AP291">
        <v>5.7</v>
      </c>
      <c r="AQ291" s="3">
        <f t="shared" si="28"/>
        <v>1.6800000000000002</v>
      </c>
      <c r="AR291" t="s">
        <v>423</v>
      </c>
      <c r="AS291">
        <v>5.63</v>
      </c>
      <c r="AT291">
        <v>5.63</v>
      </c>
      <c r="AU291">
        <v>5.61</v>
      </c>
      <c r="AV291">
        <v>5.26</v>
      </c>
      <c r="AW291" s="3">
        <f t="shared" si="29"/>
        <v>1.9000000000000004</v>
      </c>
    </row>
    <row r="292" spans="1:49">
      <c r="A292">
        <v>1</v>
      </c>
      <c r="B292" t="s">
        <v>498</v>
      </c>
      <c r="C292">
        <v>1</v>
      </c>
      <c r="D292" t="s">
        <v>46</v>
      </c>
      <c r="E292" t="s">
        <v>47</v>
      </c>
      <c r="F292" t="str">
        <f t="shared" si="24"/>
        <v>USA</v>
      </c>
      <c r="G292">
        <v>1.36</v>
      </c>
      <c r="H292" t="s">
        <v>478</v>
      </c>
      <c r="I292" t="s">
        <v>105</v>
      </c>
      <c r="J292">
        <v>1</v>
      </c>
      <c r="K292">
        <v>1.36</v>
      </c>
      <c r="L292">
        <v>1200</v>
      </c>
      <c r="M292">
        <v>882.35</v>
      </c>
      <c r="N292">
        <v>1529</v>
      </c>
      <c r="O292">
        <v>9.51</v>
      </c>
      <c r="P292">
        <v>10.87</v>
      </c>
      <c r="Q292">
        <v>9.59</v>
      </c>
      <c r="R292" t="s">
        <v>499</v>
      </c>
      <c r="S292" t="s">
        <v>499</v>
      </c>
      <c r="T292">
        <v>0</v>
      </c>
      <c r="U292">
        <v>-0.11</v>
      </c>
      <c r="V292">
        <v>-132.87</v>
      </c>
      <c r="W292" t="s">
        <v>52</v>
      </c>
      <c r="X292">
        <v>0</v>
      </c>
      <c r="Y292" s="3">
        <f t="shared" si="25"/>
        <v>5.8739083333333326</v>
      </c>
      <c r="Z292" t="s">
        <v>429</v>
      </c>
      <c r="AA292">
        <v>7.85</v>
      </c>
      <c r="AB292">
        <v>7.85</v>
      </c>
      <c r="AC292">
        <v>4.9000000000000004</v>
      </c>
      <c r="AD292">
        <v>6.5</v>
      </c>
      <c r="AE292" s="3">
        <f t="shared" si="26"/>
        <v>3.8352416666666667</v>
      </c>
      <c r="AF292" t="s">
        <v>430</v>
      </c>
      <c r="AG292">
        <v>7.5</v>
      </c>
      <c r="AH292">
        <v>7.5</v>
      </c>
      <c r="AI292">
        <v>6.15</v>
      </c>
      <c r="AJ292">
        <v>6.53</v>
      </c>
      <c r="AK292" s="3">
        <f t="shared" si="27"/>
        <v>3.797016666666666</v>
      </c>
      <c r="AL292" t="s">
        <v>422</v>
      </c>
      <c r="AM292">
        <v>6.3</v>
      </c>
      <c r="AN292">
        <v>6.3</v>
      </c>
      <c r="AO292">
        <v>6.27</v>
      </c>
      <c r="AP292">
        <v>5.7</v>
      </c>
      <c r="AQ292" s="3">
        <f t="shared" si="28"/>
        <v>4.8545749999999996</v>
      </c>
      <c r="AR292" t="s">
        <v>423</v>
      </c>
      <c r="AS292">
        <v>5.63</v>
      </c>
      <c r="AT292">
        <v>5.63</v>
      </c>
      <c r="AU292">
        <v>5.61</v>
      </c>
      <c r="AV292">
        <v>5.26</v>
      </c>
      <c r="AW292" s="3">
        <f t="shared" si="29"/>
        <v>5.4152083333333332</v>
      </c>
    </row>
    <row r="293" spans="1:49">
      <c r="A293">
        <v>1</v>
      </c>
      <c r="B293" t="s">
        <v>500</v>
      </c>
      <c r="C293">
        <v>1</v>
      </c>
      <c r="D293" t="s">
        <v>46</v>
      </c>
      <c r="E293" t="s">
        <v>47</v>
      </c>
      <c r="F293" t="str">
        <f t="shared" si="24"/>
        <v>USA</v>
      </c>
      <c r="G293">
        <v>0.33</v>
      </c>
      <c r="H293" t="s">
        <v>478</v>
      </c>
      <c r="I293" t="s">
        <v>105</v>
      </c>
      <c r="J293">
        <v>1</v>
      </c>
      <c r="K293">
        <v>0.33</v>
      </c>
      <c r="L293">
        <v>1200</v>
      </c>
      <c r="M293">
        <v>3664.23</v>
      </c>
      <c r="N293">
        <v>1526</v>
      </c>
      <c r="O293">
        <v>16.350000000000001</v>
      </c>
      <c r="P293">
        <v>16.68</v>
      </c>
      <c r="Q293">
        <v>15.71</v>
      </c>
      <c r="R293" t="s">
        <v>427</v>
      </c>
      <c r="S293" t="s">
        <v>427</v>
      </c>
      <c r="T293">
        <v>0</v>
      </c>
      <c r="U293">
        <v>0.81</v>
      </c>
      <c r="V293">
        <v>977.1</v>
      </c>
      <c r="W293" t="s">
        <v>52</v>
      </c>
      <c r="X293">
        <v>1</v>
      </c>
      <c r="Y293" s="3">
        <f t="shared" si="25"/>
        <v>1.5005666666666686</v>
      </c>
      <c r="Z293" t="s">
        <v>176</v>
      </c>
      <c r="AA293">
        <v>15.54</v>
      </c>
      <c r="AB293">
        <v>15.54</v>
      </c>
      <c r="AC293">
        <v>15.17</v>
      </c>
      <c r="AD293">
        <v>14.82</v>
      </c>
      <c r="AE293" s="3">
        <f t="shared" si="26"/>
        <v>1.9456500000000012</v>
      </c>
      <c r="AF293" t="s">
        <v>428</v>
      </c>
      <c r="AG293">
        <v>14.75</v>
      </c>
      <c r="AH293">
        <v>14.75</v>
      </c>
      <c r="AI293">
        <v>14.55</v>
      </c>
      <c r="AJ293">
        <v>14.7</v>
      </c>
      <c r="AK293" s="3">
        <f t="shared" si="27"/>
        <v>2.0982500000000028</v>
      </c>
      <c r="AL293" t="s">
        <v>429</v>
      </c>
      <c r="AM293">
        <v>14.95</v>
      </c>
      <c r="AN293">
        <v>14.95</v>
      </c>
      <c r="AO293">
        <v>14.95</v>
      </c>
      <c r="AP293">
        <v>13.9</v>
      </c>
      <c r="AQ293" s="3">
        <f t="shared" si="28"/>
        <v>3.1155833333333347</v>
      </c>
      <c r="AR293" t="s">
        <v>430</v>
      </c>
      <c r="AS293">
        <v>14.14</v>
      </c>
      <c r="AT293">
        <v>14.14</v>
      </c>
      <c r="AU293">
        <v>13.95</v>
      </c>
      <c r="AV293">
        <v>13.41</v>
      </c>
      <c r="AW293" s="3">
        <f t="shared" si="29"/>
        <v>3.7387000000000019</v>
      </c>
    </row>
    <row r="294" spans="1:49">
      <c r="A294">
        <v>1</v>
      </c>
      <c r="B294" t="s">
        <v>498</v>
      </c>
      <c r="C294">
        <v>1</v>
      </c>
      <c r="D294" t="s">
        <v>46</v>
      </c>
      <c r="E294" t="s">
        <v>47</v>
      </c>
      <c r="F294" t="str">
        <f t="shared" si="24"/>
        <v>USA</v>
      </c>
      <c r="G294">
        <v>1.22</v>
      </c>
      <c r="H294" t="s">
        <v>478</v>
      </c>
      <c r="I294" t="s">
        <v>105</v>
      </c>
      <c r="J294">
        <v>1</v>
      </c>
      <c r="K294">
        <v>1.22</v>
      </c>
      <c r="L294">
        <v>1200</v>
      </c>
      <c r="M294">
        <v>982.16</v>
      </c>
      <c r="N294">
        <v>500</v>
      </c>
      <c r="O294">
        <v>8.25</v>
      </c>
      <c r="P294">
        <v>9.4700000000000006</v>
      </c>
      <c r="Q294">
        <v>9.83</v>
      </c>
      <c r="R294" t="s">
        <v>499</v>
      </c>
      <c r="S294" t="s">
        <v>499</v>
      </c>
      <c r="T294">
        <v>0</v>
      </c>
      <c r="U294">
        <v>-0.66</v>
      </c>
      <c r="V294">
        <v>-790</v>
      </c>
      <c r="W294" t="s">
        <v>52</v>
      </c>
      <c r="X294">
        <v>0</v>
      </c>
      <c r="Y294" s="3">
        <f t="shared" si="25"/>
        <v>1.395833333333333</v>
      </c>
      <c r="Z294" t="s">
        <v>429</v>
      </c>
      <c r="AA294">
        <v>7.85</v>
      </c>
      <c r="AB294">
        <v>7.85</v>
      </c>
      <c r="AC294">
        <v>4.9000000000000004</v>
      </c>
      <c r="AD294">
        <v>6.5</v>
      </c>
      <c r="AE294" s="3">
        <f t="shared" si="26"/>
        <v>0.72916666666666663</v>
      </c>
      <c r="AF294" t="s">
        <v>430</v>
      </c>
      <c r="AG294">
        <v>7.5</v>
      </c>
      <c r="AH294">
        <v>7.5</v>
      </c>
      <c r="AI294">
        <v>6.15</v>
      </c>
      <c r="AJ294">
        <v>6.53</v>
      </c>
      <c r="AK294" s="3">
        <f t="shared" si="27"/>
        <v>0.71666666666666656</v>
      </c>
      <c r="AL294" t="s">
        <v>422</v>
      </c>
      <c r="AM294">
        <v>6.3</v>
      </c>
      <c r="AN294">
        <v>6.3</v>
      </c>
      <c r="AO294">
        <v>6.27</v>
      </c>
      <c r="AP294">
        <v>5.7</v>
      </c>
      <c r="AQ294" s="3">
        <f t="shared" si="28"/>
        <v>1.0625</v>
      </c>
      <c r="AR294" t="s">
        <v>423</v>
      </c>
      <c r="AS294">
        <v>5.63</v>
      </c>
      <c r="AT294">
        <v>5.63</v>
      </c>
      <c r="AU294">
        <v>5.61</v>
      </c>
      <c r="AV294">
        <v>5.26</v>
      </c>
      <c r="AW294" s="3">
        <f t="shared" si="29"/>
        <v>1.2458333333333333</v>
      </c>
    </row>
    <row r="295" spans="1:49">
      <c r="A295">
        <v>1</v>
      </c>
      <c r="B295" t="s">
        <v>501</v>
      </c>
      <c r="C295">
        <v>1</v>
      </c>
      <c r="D295" t="s">
        <v>46</v>
      </c>
      <c r="E295" t="s">
        <v>47</v>
      </c>
      <c r="F295" t="str">
        <f t="shared" si="24"/>
        <v>USA</v>
      </c>
      <c r="G295">
        <v>0.11</v>
      </c>
      <c r="H295" t="s">
        <v>478</v>
      </c>
      <c r="I295" t="s">
        <v>105</v>
      </c>
      <c r="J295">
        <v>2</v>
      </c>
      <c r="K295">
        <v>0.22</v>
      </c>
      <c r="L295">
        <v>1200</v>
      </c>
      <c r="M295">
        <v>5338.08</v>
      </c>
      <c r="N295">
        <v>5336</v>
      </c>
      <c r="O295">
        <v>3.1</v>
      </c>
      <c r="P295">
        <v>3.33</v>
      </c>
      <c r="Q295">
        <v>2.77</v>
      </c>
      <c r="R295" t="s">
        <v>502</v>
      </c>
      <c r="S295" t="s">
        <v>502</v>
      </c>
      <c r="T295">
        <v>0</v>
      </c>
      <c r="U295">
        <v>1.47</v>
      </c>
      <c r="V295">
        <v>1761.41</v>
      </c>
      <c r="W295" t="s">
        <v>52</v>
      </c>
      <c r="X295">
        <v>1</v>
      </c>
      <c r="Y295" s="3">
        <f t="shared" si="25"/>
        <v>2.3122666666666669</v>
      </c>
      <c r="Z295" t="s">
        <v>428</v>
      </c>
      <c r="AA295">
        <v>2.66</v>
      </c>
      <c r="AB295">
        <v>2.66</v>
      </c>
      <c r="AC295">
        <v>2.58</v>
      </c>
      <c r="AD295">
        <v>2.5499999999999998</v>
      </c>
      <c r="AE295" s="3">
        <f t="shared" si="26"/>
        <v>2.4456666666666678</v>
      </c>
      <c r="AF295" t="s">
        <v>429</v>
      </c>
      <c r="AG295">
        <v>2.73</v>
      </c>
      <c r="AH295">
        <v>2.73</v>
      </c>
      <c r="AI295">
        <v>2.5099999999999998</v>
      </c>
      <c r="AJ295">
        <v>2.64</v>
      </c>
      <c r="AK295" s="3">
        <f t="shared" si="27"/>
        <v>2.0454666666666665</v>
      </c>
      <c r="AL295" t="s">
        <v>430</v>
      </c>
      <c r="AM295">
        <v>2.8</v>
      </c>
      <c r="AN295">
        <v>2.8</v>
      </c>
      <c r="AO295">
        <v>2.8</v>
      </c>
      <c r="AP295">
        <v>2.68</v>
      </c>
      <c r="AQ295" s="3">
        <f t="shared" si="28"/>
        <v>1.8675999999999995</v>
      </c>
      <c r="AR295" t="s">
        <v>422</v>
      </c>
      <c r="AS295">
        <v>2.83</v>
      </c>
      <c r="AT295">
        <v>2.83</v>
      </c>
      <c r="AU295">
        <v>2.71</v>
      </c>
      <c r="AV295">
        <v>2.77</v>
      </c>
      <c r="AW295" s="3">
        <f t="shared" si="29"/>
        <v>1.4674000000000003</v>
      </c>
    </row>
    <row r="296" spans="1:49">
      <c r="A296">
        <v>1</v>
      </c>
      <c r="B296" t="s">
        <v>503</v>
      </c>
      <c r="C296">
        <v>1</v>
      </c>
      <c r="D296" t="s">
        <v>46</v>
      </c>
      <c r="E296" t="s">
        <v>47</v>
      </c>
      <c r="F296" t="str">
        <f t="shared" si="24"/>
        <v>USA</v>
      </c>
      <c r="G296">
        <v>0.32</v>
      </c>
      <c r="H296" t="s">
        <v>478</v>
      </c>
      <c r="I296" t="s">
        <v>105</v>
      </c>
      <c r="J296">
        <v>2</v>
      </c>
      <c r="K296">
        <v>0.63</v>
      </c>
      <c r="L296">
        <v>1200</v>
      </c>
      <c r="M296">
        <v>1897.53</v>
      </c>
      <c r="N296">
        <v>1684</v>
      </c>
      <c r="O296">
        <v>9.25</v>
      </c>
      <c r="P296">
        <v>9.8800000000000008</v>
      </c>
      <c r="Q296">
        <v>7.34</v>
      </c>
      <c r="R296" t="s">
        <v>499</v>
      </c>
      <c r="S296" t="s">
        <v>499</v>
      </c>
      <c r="T296">
        <v>0</v>
      </c>
      <c r="U296">
        <v>2.67</v>
      </c>
      <c r="V296">
        <v>3207.35</v>
      </c>
      <c r="W296" t="s">
        <v>52</v>
      </c>
      <c r="X296">
        <v>1</v>
      </c>
      <c r="Y296" s="3">
        <f t="shared" si="25"/>
        <v>5.6975333333333325</v>
      </c>
      <c r="Z296" t="s">
        <v>429</v>
      </c>
      <c r="AA296">
        <v>5.21</v>
      </c>
      <c r="AB296">
        <v>5.21</v>
      </c>
      <c r="AC296">
        <v>5.19</v>
      </c>
      <c r="AD296">
        <v>4.28</v>
      </c>
      <c r="AE296" s="3">
        <f t="shared" si="26"/>
        <v>6.9745666666666661</v>
      </c>
      <c r="AF296" t="s">
        <v>430</v>
      </c>
      <c r="AG296">
        <v>4.0999999999999996</v>
      </c>
      <c r="AH296">
        <v>4.0999999999999996</v>
      </c>
      <c r="AI296">
        <v>4</v>
      </c>
      <c r="AJ296">
        <v>3.84</v>
      </c>
      <c r="AK296" s="3">
        <f t="shared" si="27"/>
        <v>7.5920333333333341</v>
      </c>
      <c r="AL296" t="s">
        <v>422</v>
      </c>
      <c r="AM296">
        <v>4.17</v>
      </c>
      <c r="AN296">
        <v>4.17</v>
      </c>
      <c r="AO296">
        <v>3.95</v>
      </c>
      <c r="AP296">
        <v>3.54</v>
      </c>
      <c r="AQ296" s="3">
        <f t="shared" si="28"/>
        <v>8.0130333333333326</v>
      </c>
      <c r="AR296" t="s">
        <v>423</v>
      </c>
      <c r="AS296">
        <v>3.75</v>
      </c>
      <c r="AT296">
        <v>3.75</v>
      </c>
      <c r="AU296">
        <v>3.59</v>
      </c>
      <c r="AV296">
        <v>3.62</v>
      </c>
      <c r="AW296" s="3">
        <f t="shared" si="29"/>
        <v>7.9007666666666667</v>
      </c>
    </row>
    <row r="297" spans="1:49">
      <c r="A297">
        <v>1</v>
      </c>
      <c r="B297" t="s">
        <v>504</v>
      </c>
      <c r="C297">
        <v>1</v>
      </c>
      <c r="D297" t="s">
        <v>46</v>
      </c>
      <c r="E297" t="s">
        <v>47</v>
      </c>
      <c r="F297" t="str">
        <f t="shared" si="24"/>
        <v>USA</v>
      </c>
      <c r="G297">
        <v>0.41</v>
      </c>
      <c r="H297" t="s">
        <v>478</v>
      </c>
      <c r="I297" t="s">
        <v>105</v>
      </c>
      <c r="J297">
        <v>2</v>
      </c>
      <c r="K297">
        <v>0.82</v>
      </c>
      <c r="L297">
        <v>1200</v>
      </c>
      <c r="M297">
        <v>1463.41</v>
      </c>
      <c r="N297">
        <v>1472</v>
      </c>
      <c r="O297">
        <v>15.18</v>
      </c>
      <c r="P297">
        <v>16</v>
      </c>
      <c r="Q297">
        <v>13.93</v>
      </c>
      <c r="R297" t="s">
        <v>464</v>
      </c>
      <c r="S297" t="s">
        <v>464</v>
      </c>
      <c r="T297">
        <v>0</v>
      </c>
      <c r="U297">
        <v>1.53</v>
      </c>
      <c r="V297">
        <v>1840</v>
      </c>
      <c r="W297" t="s">
        <v>52</v>
      </c>
      <c r="X297">
        <v>1</v>
      </c>
      <c r="Y297" s="3">
        <f t="shared" si="25"/>
        <v>0.83413333333333295</v>
      </c>
      <c r="Z297" t="s">
        <v>423</v>
      </c>
      <c r="AA297">
        <v>14.83</v>
      </c>
      <c r="AB297">
        <v>14.83</v>
      </c>
      <c r="AC297">
        <v>14.5</v>
      </c>
      <c r="AD297">
        <v>14.08</v>
      </c>
      <c r="AE297" s="3">
        <f t="shared" si="26"/>
        <v>1.3493333333333328</v>
      </c>
      <c r="AF297" t="s">
        <v>424</v>
      </c>
      <c r="AG297">
        <v>13.85</v>
      </c>
      <c r="AH297">
        <v>13.85</v>
      </c>
      <c r="AI297">
        <v>13.85</v>
      </c>
      <c r="AJ297">
        <v>13.56</v>
      </c>
      <c r="AK297" s="3">
        <f t="shared" si="27"/>
        <v>1.9871999999999992</v>
      </c>
      <c r="AL297" t="s">
        <v>446</v>
      </c>
      <c r="AM297">
        <v>14.87</v>
      </c>
      <c r="AN297">
        <v>14.87</v>
      </c>
      <c r="AO297">
        <v>14.87</v>
      </c>
      <c r="AP297">
        <v>14.14</v>
      </c>
      <c r="AQ297" s="3">
        <f t="shared" si="28"/>
        <v>1.2757333333333323</v>
      </c>
      <c r="AR297" t="s">
        <v>436</v>
      </c>
      <c r="AS297">
        <v>16.5</v>
      </c>
      <c r="AT297">
        <v>16.5</v>
      </c>
      <c r="AU297">
        <v>16.43</v>
      </c>
      <c r="AV297">
        <v>16.100000000000001</v>
      </c>
      <c r="AW297" s="3">
        <f t="shared" si="29"/>
        <v>-1.1285333333333354</v>
      </c>
    </row>
    <row r="298" spans="1:49">
      <c r="A298">
        <v>1</v>
      </c>
      <c r="B298" t="s">
        <v>505</v>
      </c>
      <c r="C298">
        <v>1</v>
      </c>
      <c r="D298" t="s">
        <v>46</v>
      </c>
      <c r="E298" t="s">
        <v>47</v>
      </c>
      <c r="F298" t="str">
        <f t="shared" si="24"/>
        <v>USA</v>
      </c>
      <c r="G298">
        <v>0.24</v>
      </c>
      <c r="H298" t="s">
        <v>478</v>
      </c>
      <c r="I298" t="s">
        <v>105</v>
      </c>
      <c r="J298">
        <v>2</v>
      </c>
      <c r="K298">
        <v>0.49</v>
      </c>
      <c r="L298">
        <v>1000</v>
      </c>
      <c r="M298">
        <v>2057.61</v>
      </c>
      <c r="N298">
        <v>2057</v>
      </c>
      <c r="O298">
        <v>15.49</v>
      </c>
      <c r="P298">
        <v>15.98</v>
      </c>
      <c r="Q298">
        <v>14.55</v>
      </c>
      <c r="R298" t="s">
        <v>506</v>
      </c>
      <c r="S298" t="s">
        <v>506</v>
      </c>
      <c r="T298">
        <v>0</v>
      </c>
      <c r="U298">
        <v>1.94</v>
      </c>
      <c r="V298">
        <v>1935.64</v>
      </c>
      <c r="W298" t="s">
        <v>52</v>
      </c>
      <c r="X298">
        <v>1</v>
      </c>
      <c r="Y298" s="3">
        <f t="shared" si="25"/>
        <v>-3.8054499999999996</v>
      </c>
      <c r="Z298" t="s">
        <v>172</v>
      </c>
      <c r="AA298">
        <v>17.600000000000001</v>
      </c>
      <c r="AB298">
        <v>17.600000000000001</v>
      </c>
      <c r="AC298">
        <v>17.34</v>
      </c>
      <c r="AD298">
        <v>16.63</v>
      </c>
      <c r="AE298" s="3">
        <f t="shared" si="26"/>
        <v>-2.3449799999999974</v>
      </c>
      <c r="AF298" t="s">
        <v>176</v>
      </c>
      <c r="AG298">
        <v>20</v>
      </c>
      <c r="AH298">
        <v>20</v>
      </c>
      <c r="AI298">
        <v>16.59</v>
      </c>
      <c r="AJ298">
        <v>18.55</v>
      </c>
      <c r="AK298" s="3">
        <f t="shared" si="27"/>
        <v>-6.2944200000000006</v>
      </c>
      <c r="AL298" t="s">
        <v>428</v>
      </c>
      <c r="AM298">
        <v>20.09</v>
      </c>
      <c r="AN298">
        <v>20.09</v>
      </c>
      <c r="AO298">
        <v>19.23</v>
      </c>
      <c r="AP298">
        <v>19.37</v>
      </c>
      <c r="AQ298" s="3">
        <f t="shared" si="28"/>
        <v>-7.9811600000000018</v>
      </c>
      <c r="AR298" t="s">
        <v>429</v>
      </c>
      <c r="AS298">
        <v>22.079899999999999</v>
      </c>
      <c r="AT298">
        <v>22.079899999999999</v>
      </c>
      <c r="AU298">
        <v>19.98</v>
      </c>
      <c r="AV298">
        <v>21.15</v>
      </c>
      <c r="AW298" s="3">
        <f t="shared" si="29"/>
        <v>-11.642619999999997</v>
      </c>
    </row>
    <row r="299" spans="1:49">
      <c r="A299">
        <v>1</v>
      </c>
      <c r="B299" t="s">
        <v>507</v>
      </c>
      <c r="C299">
        <v>1</v>
      </c>
      <c r="D299" t="s">
        <v>46</v>
      </c>
      <c r="E299" t="s">
        <v>47</v>
      </c>
      <c r="F299" t="str">
        <f t="shared" si="24"/>
        <v>USA</v>
      </c>
      <c r="G299">
        <v>2.2000000000000002</v>
      </c>
      <c r="H299" t="s">
        <v>508</v>
      </c>
      <c r="I299" t="s">
        <v>105</v>
      </c>
      <c r="J299">
        <v>1</v>
      </c>
      <c r="K299">
        <v>2.2000000000000002</v>
      </c>
      <c r="L299">
        <v>1200</v>
      </c>
      <c r="M299">
        <v>544.71</v>
      </c>
      <c r="N299">
        <v>272</v>
      </c>
      <c r="O299">
        <v>100.51</v>
      </c>
      <c r="P299">
        <v>102.71</v>
      </c>
      <c r="Q299">
        <v>102.86</v>
      </c>
      <c r="R299" t="s">
        <v>499</v>
      </c>
      <c r="S299" t="s">
        <v>499</v>
      </c>
      <c r="T299">
        <v>0</v>
      </c>
      <c r="U299">
        <v>-0.53</v>
      </c>
      <c r="V299">
        <v>-637.95000000000005</v>
      </c>
      <c r="W299" t="s">
        <v>52</v>
      </c>
      <c r="X299">
        <v>0</v>
      </c>
      <c r="Y299" s="3">
        <f t="shared" si="25"/>
        <v>-0.34906666666666486</v>
      </c>
      <c r="Z299" t="s">
        <v>429</v>
      </c>
      <c r="AA299">
        <v>103.08</v>
      </c>
      <c r="AB299">
        <v>103.08</v>
      </c>
      <c r="AC299">
        <v>102.05</v>
      </c>
      <c r="AD299">
        <v>101.19</v>
      </c>
      <c r="AE299" s="3">
        <f t="shared" si="26"/>
        <v>-0.15413333333333165</v>
      </c>
      <c r="AF299" t="s">
        <v>430</v>
      </c>
      <c r="AG299">
        <v>103.77</v>
      </c>
      <c r="AH299">
        <v>103.77</v>
      </c>
      <c r="AI299">
        <v>101.95</v>
      </c>
      <c r="AJ299">
        <v>102.73</v>
      </c>
      <c r="AK299" s="3">
        <f t="shared" si="27"/>
        <v>-0.50319999999999976</v>
      </c>
      <c r="AL299" t="s">
        <v>422</v>
      </c>
      <c r="AM299">
        <v>103.44</v>
      </c>
      <c r="AN299">
        <v>103.44</v>
      </c>
      <c r="AO299">
        <v>103.04</v>
      </c>
      <c r="AP299">
        <v>102.76</v>
      </c>
      <c r="AQ299" s="3">
        <f t="shared" si="28"/>
        <v>-0.51</v>
      </c>
      <c r="AR299" t="s">
        <v>423</v>
      </c>
      <c r="AS299">
        <v>104.215</v>
      </c>
      <c r="AT299">
        <v>104.215</v>
      </c>
      <c r="AU299">
        <v>103.5</v>
      </c>
      <c r="AV299">
        <v>103.24</v>
      </c>
      <c r="AW299" s="3">
        <f t="shared" si="29"/>
        <v>-0.61879999999999769</v>
      </c>
    </row>
    <row r="300" spans="1:49">
      <c r="A300">
        <v>1</v>
      </c>
      <c r="B300" t="s">
        <v>509</v>
      </c>
      <c r="C300">
        <v>1</v>
      </c>
      <c r="D300" t="s">
        <v>46</v>
      </c>
      <c r="E300" t="s">
        <v>47</v>
      </c>
      <c r="F300" t="str">
        <f t="shared" si="24"/>
        <v>USA</v>
      </c>
      <c r="G300">
        <v>0.26</v>
      </c>
      <c r="H300" t="s">
        <v>478</v>
      </c>
      <c r="I300" t="s">
        <v>105</v>
      </c>
      <c r="J300">
        <v>2</v>
      </c>
      <c r="K300">
        <v>0.53</v>
      </c>
      <c r="L300">
        <v>1200</v>
      </c>
      <c r="M300">
        <v>2264.2399999999998</v>
      </c>
      <c r="N300">
        <v>2281</v>
      </c>
      <c r="O300">
        <v>10.71</v>
      </c>
      <c r="P300">
        <v>11.24</v>
      </c>
      <c r="Q300">
        <v>9.9700000000000006</v>
      </c>
      <c r="R300" t="s">
        <v>499</v>
      </c>
      <c r="S300" t="s">
        <v>499</v>
      </c>
      <c r="T300">
        <v>0</v>
      </c>
      <c r="U300">
        <v>1.39</v>
      </c>
      <c r="V300">
        <v>1672.43</v>
      </c>
      <c r="W300" t="s">
        <v>52</v>
      </c>
      <c r="X300">
        <v>1</v>
      </c>
      <c r="Y300" s="3">
        <f t="shared" si="25"/>
        <v>9.4857285833333354</v>
      </c>
      <c r="Z300" t="s">
        <v>429</v>
      </c>
      <c r="AA300">
        <v>6.57</v>
      </c>
      <c r="AB300">
        <v>6.57</v>
      </c>
      <c r="AC300">
        <v>5.7196999999999996</v>
      </c>
      <c r="AD300">
        <v>5.75</v>
      </c>
      <c r="AE300" s="3">
        <f t="shared" si="26"/>
        <v>9.428133333333335</v>
      </c>
      <c r="AF300" t="s">
        <v>430</v>
      </c>
      <c r="AG300">
        <v>7</v>
      </c>
      <c r="AH300">
        <v>7</v>
      </c>
      <c r="AI300">
        <v>5.97</v>
      </c>
      <c r="AJ300">
        <v>7</v>
      </c>
      <c r="AK300" s="3">
        <f t="shared" si="27"/>
        <v>7.0520916666666684</v>
      </c>
      <c r="AL300" t="s">
        <v>422</v>
      </c>
      <c r="AM300">
        <v>8.5</v>
      </c>
      <c r="AN300">
        <v>8.5</v>
      </c>
      <c r="AO300">
        <v>8.3699999999999992</v>
      </c>
      <c r="AP300">
        <v>8.1300000000000008</v>
      </c>
      <c r="AQ300" s="3">
        <f t="shared" si="28"/>
        <v>4.9041500000000005</v>
      </c>
      <c r="AR300" t="s">
        <v>423</v>
      </c>
      <c r="AS300">
        <v>7.95</v>
      </c>
      <c r="AT300">
        <v>7.95</v>
      </c>
      <c r="AU300">
        <v>7.32</v>
      </c>
      <c r="AV300">
        <v>7.07</v>
      </c>
      <c r="AW300" s="3">
        <f t="shared" si="29"/>
        <v>6.9190333333333349</v>
      </c>
    </row>
    <row r="301" spans="1:49">
      <c r="A301">
        <v>1</v>
      </c>
      <c r="B301" t="s">
        <v>510</v>
      </c>
      <c r="C301">
        <v>1</v>
      </c>
      <c r="D301" t="s">
        <v>46</v>
      </c>
      <c r="E301" t="s">
        <v>47</v>
      </c>
      <c r="F301" t="str">
        <f t="shared" si="24"/>
        <v>USA</v>
      </c>
      <c r="G301">
        <v>0.66</v>
      </c>
      <c r="H301" t="s">
        <v>478</v>
      </c>
      <c r="I301" t="s">
        <v>105</v>
      </c>
      <c r="J301">
        <v>1.5</v>
      </c>
      <c r="K301">
        <v>0.99</v>
      </c>
      <c r="L301">
        <v>1200</v>
      </c>
      <c r="M301">
        <v>1210.29</v>
      </c>
      <c r="N301">
        <v>605</v>
      </c>
      <c r="O301">
        <v>6.15</v>
      </c>
      <c r="P301">
        <v>7.15</v>
      </c>
      <c r="Q301">
        <v>7.19</v>
      </c>
      <c r="R301" t="s">
        <v>499</v>
      </c>
      <c r="S301" t="s">
        <v>499</v>
      </c>
      <c r="T301">
        <v>0</v>
      </c>
      <c r="U301">
        <v>-0.52</v>
      </c>
      <c r="V301">
        <v>-628.9</v>
      </c>
      <c r="W301" t="s">
        <v>52</v>
      </c>
      <c r="X301">
        <v>0</v>
      </c>
      <c r="Y301" s="3">
        <f t="shared" si="25"/>
        <v>0.95287500000000025</v>
      </c>
      <c r="Z301" t="s">
        <v>429</v>
      </c>
      <c r="AA301">
        <v>7.24</v>
      </c>
      <c r="AB301">
        <v>7.24</v>
      </c>
      <c r="AC301">
        <v>4.26</v>
      </c>
      <c r="AD301">
        <v>5.69</v>
      </c>
      <c r="AE301" s="3">
        <f t="shared" si="26"/>
        <v>0.23191666666666663</v>
      </c>
      <c r="AF301" t="s">
        <v>430</v>
      </c>
      <c r="AG301">
        <v>11.45</v>
      </c>
      <c r="AH301">
        <v>11.45</v>
      </c>
      <c r="AI301">
        <v>6.2149999999999999</v>
      </c>
      <c r="AJ301">
        <v>8.4</v>
      </c>
      <c r="AK301" s="3">
        <f t="shared" si="27"/>
        <v>-1.1343749999999999</v>
      </c>
      <c r="AL301" t="s">
        <v>422</v>
      </c>
      <c r="AM301">
        <v>11.83</v>
      </c>
      <c r="AN301">
        <v>11.83</v>
      </c>
      <c r="AO301">
        <v>10.1419</v>
      </c>
      <c r="AP301">
        <v>7.8</v>
      </c>
      <c r="AQ301" s="3">
        <f t="shared" si="28"/>
        <v>-0.8318749999999997</v>
      </c>
      <c r="AR301" t="s">
        <v>423</v>
      </c>
      <c r="AS301">
        <v>7.9</v>
      </c>
      <c r="AT301">
        <v>7.9</v>
      </c>
      <c r="AU301">
        <v>7.9</v>
      </c>
      <c r="AV301">
        <v>6.28</v>
      </c>
      <c r="AW301" s="3">
        <f t="shared" si="29"/>
        <v>-6.5541666666666609E-2</v>
      </c>
    </row>
    <row r="302" spans="1:49">
      <c r="A302">
        <v>1</v>
      </c>
      <c r="B302" t="s">
        <v>484</v>
      </c>
      <c r="C302">
        <v>1</v>
      </c>
      <c r="D302" t="s">
        <v>46</v>
      </c>
      <c r="E302" t="s">
        <v>47</v>
      </c>
      <c r="F302" t="str">
        <f t="shared" si="24"/>
        <v>USA</v>
      </c>
      <c r="G302">
        <v>0.24</v>
      </c>
      <c r="H302" t="s">
        <v>478</v>
      </c>
      <c r="I302" t="s">
        <v>105</v>
      </c>
      <c r="J302">
        <v>2</v>
      </c>
      <c r="K302">
        <v>0.48</v>
      </c>
      <c r="L302">
        <v>1200</v>
      </c>
      <c r="M302">
        <v>2500</v>
      </c>
      <c r="N302">
        <v>2452</v>
      </c>
      <c r="O302">
        <v>11.58</v>
      </c>
      <c r="P302">
        <v>12.06</v>
      </c>
      <c r="Q302">
        <v>11.78</v>
      </c>
      <c r="R302" t="s">
        <v>435</v>
      </c>
      <c r="S302" t="s">
        <v>435</v>
      </c>
      <c r="T302">
        <v>0</v>
      </c>
      <c r="U302">
        <v>-0.4</v>
      </c>
      <c r="V302">
        <v>-484.27</v>
      </c>
      <c r="W302" t="s">
        <v>52</v>
      </c>
      <c r="X302">
        <v>0</v>
      </c>
      <c r="Y302" s="3">
        <f t="shared" si="25"/>
        <v>-8.4185333333333308</v>
      </c>
      <c r="Z302" t="s">
        <v>436</v>
      </c>
      <c r="AA302">
        <v>17.440000000000001</v>
      </c>
      <c r="AB302">
        <v>17.440000000000001</v>
      </c>
      <c r="AC302">
        <v>15.7</v>
      </c>
      <c r="AD302">
        <v>13.05</v>
      </c>
      <c r="AE302" s="3">
        <f t="shared" si="26"/>
        <v>-3.0037000000000011</v>
      </c>
      <c r="AF302" t="s">
        <v>437</v>
      </c>
      <c r="AG302">
        <v>15.8</v>
      </c>
      <c r="AH302">
        <v>15.8</v>
      </c>
      <c r="AI302">
        <v>12.18</v>
      </c>
      <c r="AJ302">
        <v>13.79</v>
      </c>
      <c r="AK302" s="3">
        <f t="shared" si="27"/>
        <v>-4.5157666666666643</v>
      </c>
      <c r="AL302" t="s">
        <v>438</v>
      </c>
      <c r="AM302">
        <v>13.79</v>
      </c>
      <c r="AN302">
        <v>13.79</v>
      </c>
      <c r="AO302">
        <v>13.5335</v>
      </c>
      <c r="AP302">
        <v>12.22</v>
      </c>
      <c r="AQ302" s="3">
        <f t="shared" si="28"/>
        <v>-1.3077333333333345</v>
      </c>
      <c r="AR302" t="s">
        <v>439</v>
      </c>
      <c r="AS302">
        <v>12.62</v>
      </c>
      <c r="AT302">
        <v>12.62</v>
      </c>
      <c r="AU302">
        <v>11.85</v>
      </c>
      <c r="AV302">
        <v>11.1</v>
      </c>
      <c r="AW302" s="3">
        <f t="shared" si="29"/>
        <v>0.98080000000000078</v>
      </c>
    </row>
    <row r="303" spans="1:49">
      <c r="A303">
        <v>1</v>
      </c>
      <c r="B303" t="s">
        <v>484</v>
      </c>
      <c r="C303">
        <v>1</v>
      </c>
      <c r="D303" t="s">
        <v>46</v>
      </c>
      <c r="E303" t="s">
        <v>47</v>
      </c>
      <c r="F303" t="str">
        <f t="shared" si="24"/>
        <v>USA</v>
      </c>
      <c r="G303">
        <v>0.24</v>
      </c>
      <c r="H303" t="s">
        <v>478</v>
      </c>
      <c r="I303" t="s">
        <v>105</v>
      </c>
      <c r="J303">
        <v>2</v>
      </c>
      <c r="K303">
        <v>0.49</v>
      </c>
      <c r="L303">
        <v>1200</v>
      </c>
      <c r="M303">
        <v>2452.88</v>
      </c>
      <c r="N303">
        <v>2452</v>
      </c>
      <c r="O303">
        <v>10.16</v>
      </c>
      <c r="P303">
        <v>10.65</v>
      </c>
      <c r="Q303">
        <v>10.97</v>
      </c>
      <c r="R303" t="s">
        <v>435</v>
      </c>
      <c r="S303" t="s">
        <v>435</v>
      </c>
      <c r="T303">
        <v>0</v>
      </c>
      <c r="U303">
        <v>-1.66</v>
      </c>
      <c r="V303">
        <v>-1996.42</v>
      </c>
      <c r="W303" t="s">
        <v>52</v>
      </c>
      <c r="X303">
        <v>0</v>
      </c>
      <c r="Y303" s="3">
        <f t="shared" si="25"/>
        <v>-11.320066666666666</v>
      </c>
      <c r="Z303" t="s">
        <v>436</v>
      </c>
      <c r="AA303">
        <v>17.440000000000001</v>
      </c>
      <c r="AB303">
        <v>17.440000000000001</v>
      </c>
      <c r="AC303">
        <v>15.7</v>
      </c>
      <c r="AD303">
        <v>13.05</v>
      </c>
      <c r="AE303" s="3">
        <f t="shared" si="26"/>
        <v>-5.9052333333333342</v>
      </c>
      <c r="AF303" t="s">
        <v>437</v>
      </c>
      <c r="AG303">
        <v>15.8</v>
      </c>
      <c r="AH303">
        <v>15.8</v>
      </c>
      <c r="AI303">
        <v>12.18</v>
      </c>
      <c r="AJ303">
        <v>13.79</v>
      </c>
      <c r="AK303" s="3">
        <f t="shared" si="27"/>
        <v>-7.4172999999999982</v>
      </c>
      <c r="AL303" t="s">
        <v>438</v>
      </c>
      <c r="AM303">
        <v>13.79</v>
      </c>
      <c r="AN303">
        <v>13.79</v>
      </c>
      <c r="AO303">
        <v>13.5335</v>
      </c>
      <c r="AP303">
        <v>12.22</v>
      </c>
      <c r="AQ303" s="3">
        <f t="shared" si="28"/>
        <v>-4.2092666666666672</v>
      </c>
      <c r="AR303" t="s">
        <v>439</v>
      </c>
      <c r="AS303">
        <v>12.62</v>
      </c>
      <c r="AT303">
        <v>12.62</v>
      </c>
      <c r="AU303">
        <v>11.85</v>
      </c>
      <c r="AV303">
        <v>11.1</v>
      </c>
      <c r="AW303" s="3">
        <f t="shared" si="29"/>
        <v>-1.9207333333333323</v>
      </c>
    </row>
    <row r="304" spans="1:49">
      <c r="A304">
        <v>1</v>
      </c>
      <c r="B304" t="s">
        <v>484</v>
      </c>
      <c r="C304">
        <v>1</v>
      </c>
      <c r="D304" t="s">
        <v>46</v>
      </c>
      <c r="E304" t="s">
        <v>47</v>
      </c>
      <c r="F304" t="str">
        <f t="shared" si="24"/>
        <v>USA</v>
      </c>
      <c r="G304">
        <v>0.25</v>
      </c>
      <c r="H304" t="s">
        <v>478</v>
      </c>
      <c r="I304" t="s">
        <v>105</v>
      </c>
      <c r="J304">
        <v>2</v>
      </c>
      <c r="K304">
        <v>0.49</v>
      </c>
      <c r="L304">
        <v>1200</v>
      </c>
      <c r="M304">
        <v>2432.9899999999998</v>
      </c>
      <c r="N304">
        <v>2452</v>
      </c>
      <c r="O304">
        <v>10.38</v>
      </c>
      <c r="P304">
        <v>10.88</v>
      </c>
      <c r="Q304">
        <v>11.01</v>
      </c>
      <c r="R304" t="s">
        <v>435</v>
      </c>
      <c r="S304" t="s">
        <v>435</v>
      </c>
      <c r="T304">
        <v>0</v>
      </c>
      <c r="U304">
        <v>-1.28</v>
      </c>
      <c r="V304">
        <v>-1537.4</v>
      </c>
      <c r="W304" t="s">
        <v>52</v>
      </c>
      <c r="X304">
        <v>0</v>
      </c>
      <c r="Y304" s="3">
        <f t="shared" si="25"/>
        <v>-10.870533333333329</v>
      </c>
      <c r="Z304" t="s">
        <v>436</v>
      </c>
      <c r="AA304">
        <v>17.440000000000001</v>
      </c>
      <c r="AB304">
        <v>17.440000000000001</v>
      </c>
      <c r="AC304">
        <v>15.7</v>
      </c>
      <c r="AD304">
        <v>13.05</v>
      </c>
      <c r="AE304" s="3">
        <f t="shared" si="26"/>
        <v>-5.4557000000000002</v>
      </c>
      <c r="AF304" t="s">
        <v>437</v>
      </c>
      <c r="AG304">
        <v>15.8</v>
      </c>
      <c r="AH304">
        <v>15.8</v>
      </c>
      <c r="AI304">
        <v>12.18</v>
      </c>
      <c r="AJ304">
        <v>13.79</v>
      </c>
      <c r="AK304" s="3">
        <f t="shared" si="27"/>
        <v>-6.9677666666666633</v>
      </c>
      <c r="AL304" t="s">
        <v>438</v>
      </c>
      <c r="AM304">
        <v>13.79</v>
      </c>
      <c r="AN304">
        <v>13.79</v>
      </c>
      <c r="AO304">
        <v>13.5335</v>
      </c>
      <c r="AP304">
        <v>12.22</v>
      </c>
      <c r="AQ304" s="3">
        <f t="shared" si="28"/>
        <v>-3.7597333333333327</v>
      </c>
      <c r="AR304" t="s">
        <v>439</v>
      </c>
      <c r="AS304">
        <v>12.62</v>
      </c>
      <c r="AT304">
        <v>12.62</v>
      </c>
      <c r="AU304">
        <v>11.85</v>
      </c>
      <c r="AV304">
        <v>11.1</v>
      </c>
      <c r="AW304" s="3">
        <f t="shared" si="29"/>
        <v>-1.4711999999999978</v>
      </c>
    </row>
    <row r="305" spans="1:49">
      <c r="A305">
        <v>1</v>
      </c>
      <c r="B305" t="s">
        <v>511</v>
      </c>
      <c r="C305">
        <v>1</v>
      </c>
      <c r="D305" t="s">
        <v>46</v>
      </c>
      <c r="E305" t="s">
        <v>47</v>
      </c>
      <c r="F305" t="str">
        <f t="shared" si="24"/>
        <v>USA</v>
      </c>
      <c r="G305">
        <v>1.94</v>
      </c>
      <c r="H305" t="s">
        <v>508</v>
      </c>
      <c r="I305" t="s">
        <v>105</v>
      </c>
      <c r="J305">
        <v>1</v>
      </c>
      <c r="K305">
        <v>1.94</v>
      </c>
      <c r="L305">
        <v>1200</v>
      </c>
      <c r="M305">
        <v>619.51</v>
      </c>
      <c r="N305">
        <v>309</v>
      </c>
      <c r="O305">
        <v>63.99</v>
      </c>
      <c r="P305">
        <v>65.930000000000007</v>
      </c>
      <c r="Q305">
        <v>61.7</v>
      </c>
      <c r="R305" t="s">
        <v>502</v>
      </c>
      <c r="S305" t="s">
        <v>502</v>
      </c>
      <c r="T305">
        <v>0</v>
      </c>
      <c r="U305">
        <v>0.59</v>
      </c>
      <c r="V305">
        <v>707.8</v>
      </c>
      <c r="W305" t="s">
        <v>52</v>
      </c>
      <c r="X305">
        <v>1</v>
      </c>
      <c r="Y305" s="3">
        <f t="shared" si="25"/>
        <v>0.7287250000000014</v>
      </c>
      <c r="Z305" t="s">
        <v>428</v>
      </c>
      <c r="AA305">
        <v>62.82</v>
      </c>
      <c r="AB305">
        <v>62.82</v>
      </c>
      <c r="AC305">
        <v>61.16</v>
      </c>
      <c r="AD305">
        <v>62.23</v>
      </c>
      <c r="AE305" s="3">
        <f t="shared" si="26"/>
        <v>0.45320000000000138</v>
      </c>
      <c r="AF305" t="s">
        <v>429</v>
      </c>
      <c r="AG305">
        <v>64.06</v>
      </c>
      <c r="AH305">
        <v>64.06</v>
      </c>
      <c r="AI305">
        <v>62.6</v>
      </c>
      <c r="AJ305">
        <v>63.84</v>
      </c>
      <c r="AK305" s="3">
        <f t="shared" si="27"/>
        <v>3.8624999999999632E-2</v>
      </c>
      <c r="AL305" t="s">
        <v>430</v>
      </c>
      <c r="AM305">
        <v>63.91</v>
      </c>
      <c r="AN305">
        <v>63.91</v>
      </c>
      <c r="AO305">
        <v>63.87</v>
      </c>
      <c r="AP305">
        <v>62.23</v>
      </c>
      <c r="AQ305" s="3">
        <f t="shared" si="28"/>
        <v>0.45320000000000138</v>
      </c>
      <c r="AR305" t="s">
        <v>422</v>
      </c>
      <c r="AS305">
        <v>63.22</v>
      </c>
      <c r="AT305">
        <v>63.22</v>
      </c>
      <c r="AU305">
        <v>62.545299999999997</v>
      </c>
      <c r="AV305">
        <v>62.32</v>
      </c>
      <c r="AW305" s="3">
        <f t="shared" si="29"/>
        <v>0.43002500000000043</v>
      </c>
    </row>
    <row r="306" spans="1:49">
      <c r="A306">
        <v>1</v>
      </c>
      <c r="B306" t="s">
        <v>505</v>
      </c>
      <c r="C306">
        <v>1</v>
      </c>
      <c r="D306" t="s">
        <v>46</v>
      </c>
      <c r="E306" t="s">
        <v>47</v>
      </c>
      <c r="F306" t="str">
        <f t="shared" si="24"/>
        <v>USA</v>
      </c>
      <c r="G306">
        <v>0.24</v>
      </c>
      <c r="H306" t="s">
        <v>512</v>
      </c>
      <c r="I306" t="s">
        <v>49</v>
      </c>
      <c r="J306">
        <v>2</v>
      </c>
      <c r="K306">
        <v>0.49</v>
      </c>
      <c r="L306">
        <v>1200</v>
      </c>
      <c r="M306">
        <v>2469.14</v>
      </c>
      <c r="N306">
        <v>2057</v>
      </c>
      <c r="O306">
        <v>15.49</v>
      </c>
      <c r="P306">
        <v>15</v>
      </c>
      <c r="Q306">
        <v>17.28</v>
      </c>
      <c r="R306" t="s">
        <v>506</v>
      </c>
      <c r="S306" t="s">
        <v>427</v>
      </c>
      <c r="T306">
        <v>1</v>
      </c>
      <c r="U306">
        <v>3.07</v>
      </c>
      <c r="V306">
        <v>3683.06</v>
      </c>
      <c r="W306" t="s">
        <v>52</v>
      </c>
      <c r="X306">
        <v>1</v>
      </c>
      <c r="Y306" s="3">
        <f t="shared" si="25"/>
        <v>3.171208333333333</v>
      </c>
      <c r="Z306" t="s">
        <v>172</v>
      </c>
      <c r="AA306">
        <v>17.600000000000001</v>
      </c>
      <c r="AB306">
        <v>17.600000000000001</v>
      </c>
      <c r="AC306">
        <v>17.34</v>
      </c>
      <c r="AD306">
        <v>16.63</v>
      </c>
      <c r="AE306" s="3">
        <f t="shared" si="26"/>
        <v>1.9541499999999978</v>
      </c>
      <c r="AF306" t="s">
        <v>176</v>
      </c>
      <c r="AG306">
        <v>20</v>
      </c>
      <c r="AH306">
        <v>20</v>
      </c>
      <c r="AI306">
        <v>16.59</v>
      </c>
      <c r="AJ306">
        <v>18.55</v>
      </c>
      <c r="AK306" s="3">
        <f t="shared" si="27"/>
        <v>5.2453500000000011</v>
      </c>
      <c r="AL306" t="s">
        <v>428</v>
      </c>
      <c r="AM306">
        <v>20.09</v>
      </c>
      <c r="AN306">
        <v>20.09</v>
      </c>
      <c r="AO306">
        <v>19.23</v>
      </c>
      <c r="AP306">
        <v>19.37</v>
      </c>
      <c r="AQ306" s="3">
        <f t="shared" si="28"/>
        <v>6.650966666666668</v>
      </c>
      <c r="AR306" t="s">
        <v>429</v>
      </c>
      <c r="AS306">
        <v>22.079899999999999</v>
      </c>
      <c r="AT306">
        <v>22.079899999999999</v>
      </c>
      <c r="AU306">
        <v>19.98</v>
      </c>
      <c r="AV306">
        <v>21.15</v>
      </c>
      <c r="AW306" s="3">
        <f t="shared" si="29"/>
        <v>9.7021833333333305</v>
      </c>
    </row>
    <row r="307" spans="1:49">
      <c r="A307">
        <v>1</v>
      </c>
      <c r="B307" t="s">
        <v>513</v>
      </c>
      <c r="C307">
        <v>1</v>
      </c>
      <c r="D307" t="s">
        <v>46</v>
      </c>
      <c r="E307" t="s">
        <v>47</v>
      </c>
      <c r="F307" t="str">
        <f t="shared" si="24"/>
        <v>USA</v>
      </c>
      <c r="G307">
        <v>0.77</v>
      </c>
      <c r="H307" t="s">
        <v>478</v>
      </c>
      <c r="I307" t="s">
        <v>105</v>
      </c>
      <c r="J307">
        <v>2</v>
      </c>
      <c r="K307">
        <v>1.53</v>
      </c>
      <c r="L307">
        <v>1200</v>
      </c>
      <c r="M307">
        <v>782.06</v>
      </c>
      <c r="N307">
        <v>782</v>
      </c>
      <c r="O307">
        <v>11.66</v>
      </c>
      <c r="P307">
        <v>13.19</v>
      </c>
      <c r="Q307">
        <v>8.6300000000000008</v>
      </c>
      <c r="R307" t="s">
        <v>464</v>
      </c>
      <c r="S307" t="s">
        <v>464</v>
      </c>
      <c r="T307">
        <v>0</v>
      </c>
      <c r="U307">
        <v>1.97</v>
      </c>
      <c r="V307">
        <v>2369.62</v>
      </c>
      <c r="W307" t="s">
        <v>52</v>
      </c>
      <c r="X307">
        <v>1</v>
      </c>
      <c r="Y307" s="3">
        <f t="shared" si="25"/>
        <v>2.6066666666667269E-2</v>
      </c>
      <c r="Z307" t="s">
        <v>423</v>
      </c>
      <c r="AA307">
        <v>12.5</v>
      </c>
      <c r="AB307">
        <v>12.5</v>
      </c>
      <c r="AC307">
        <v>11.62</v>
      </c>
      <c r="AD307">
        <v>8.43</v>
      </c>
      <c r="AE307" s="3">
        <f t="shared" si="26"/>
        <v>2.1048833333333334</v>
      </c>
      <c r="AF307" t="s">
        <v>424</v>
      </c>
      <c r="AG307">
        <v>9.1999999999999993</v>
      </c>
      <c r="AH307">
        <v>9.1999999999999993</v>
      </c>
      <c r="AI307">
        <v>8.0076000000000001</v>
      </c>
      <c r="AJ307">
        <v>8.19</v>
      </c>
      <c r="AK307" s="3">
        <f t="shared" si="27"/>
        <v>2.2612833333333335</v>
      </c>
      <c r="AL307" t="s">
        <v>446</v>
      </c>
      <c r="AM307">
        <v>8.35</v>
      </c>
      <c r="AN307">
        <v>8.35</v>
      </c>
      <c r="AO307">
        <v>8.35</v>
      </c>
      <c r="AP307">
        <v>7.92</v>
      </c>
      <c r="AQ307" s="3">
        <f t="shared" si="28"/>
        <v>2.4372333333333334</v>
      </c>
      <c r="AR307" t="s">
        <v>436</v>
      </c>
      <c r="AS307">
        <v>9.4499999999999993</v>
      </c>
      <c r="AT307">
        <v>9.4499999999999993</v>
      </c>
      <c r="AU307">
        <v>8.2029999999999994</v>
      </c>
      <c r="AV307">
        <v>8.9600000000000009</v>
      </c>
      <c r="AW307" s="3">
        <f t="shared" si="29"/>
        <v>1.7594999999999996</v>
      </c>
    </row>
    <row r="308" spans="1:49">
      <c r="A308">
        <v>1</v>
      </c>
      <c r="B308" t="s">
        <v>514</v>
      </c>
      <c r="C308">
        <v>1</v>
      </c>
      <c r="D308" t="s">
        <v>46</v>
      </c>
      <c r="E308" t="s">
        <v>47</v>
      </c>
      <c r="F308" t="str">
        <f t="shared" si="24"/>
        <v>USA</v>
      </c>
      <c r="G308">
        <v>0.31</v>
      </c>
      <c r="H308" t="s">
        <v>478</v>
      </c>
      <c r="I308" t="s">
        <v>105</v>
      </c>
      <c r="J308">
        <v>2</v>
      </c>
      <c r="K308">
        <v>0.62</v>
      </c>
      <c r="L308">
        <v>1200</v>
      </c>
      <c r="M308">
        <v>1935.48</v>
      </c>
      <c r="N308">
        <v>1964</v>
      </c>
      <c r="O308">
        <v>4.5</v>
      </c>
      <c r="P308">
        <v>5.12</v>
      </c>
      <c r="Q308">
        <v>3.88</v>
      </c>
      <c r="R308" t="s">
        <v>464</v>
      </c>
      <c r="S308" t="s">
        <v>464</v>
      </c>
      <c r="T308">
        <v>0</v>
      </c>
      <c r="U308">
        <v>1.01</v>
      </c>
      <c r="V308">
        <v>1215.52</v>
      </c>
      <c r="W308" t="s">
        <v>52</v>
      </c>
      <c r="X308">
        <v>1</v>
      </c>
      <c r="Y308" s="3">
        <f t="shared" si="25"/>
        <v>0</v>
      </c>
      <c r="Z308" t="s">
        <v>423</v>
      </c>
      <c r="AA308">
        <v>4.7699999999999996</v>
      </c>
      <c r="AB308">
        <v>4.7699999999999996</v>
      </c>
      <c r="AC308">
        <v>4.5</v>
      </c>
      <c r="AD308">
        <v>3.69</v>
      </c>
      <c r="AE308" s="3">
        <f t="shared" si="26"/>
        <v>1.3257000000000001</v>
      </c>
      <c r="AF308" t="s">
        <v>424</v>
      </c>
      <c r="AG308">
        <v>3.85</v>
      </c>
      <c r="AH308">
        <v>3.85</v>
      </c>
      <c r="AI308">
        <v>3.61</v>
      </c>
      <c r="AJ308">
        <v>3.75</v>
      </c>
      <c r="AK308" s="3">
        <f t="shared" si="27"/>
        <v>1.2275</v>
      </c>
      <c r="AL308" t="s">
        <v>446</v>
      </c>
      <c r="AM308">
        <v>5.24</v>
      </c>
      <c r="AN308">
        <v>5.24</v>
      </c>
      <c r="AO308">
        <v>4.1900000000000004</v>
      </c>
      <c r="AP308">
        <v>4.82</v>
      </c>
      <c r="AQ308" s="3">
        <f t="shared" si="28"/>
        <v>-0.52373333333333383</v>
      </c>
      <c r="AR308" t="s">
        <v>436</v>
      </c>
      <c r="AS308">
        <v>4.38</v>
      </c>
      <c r="AT308">
        <v>4.38</v>
      </c>
      <c r="AU308">
        <v>4.0625</v>
      </c>
      <c r="AV308">
        <v>4.0199999999999996</v>
      </c>
      <c r="AW308" s="3">
        <f t="shared" si="29"/>
        <v>0.78560000000000063</v>
      </c>
    </row>
    <row r="309" spans="1:49">
      <c r="A309">
        <v>1</v>
      </c>
      <c r="B309" t="s">
        <v>493</v>
      </c>
      <c r="C309">
        <v>1</v>
      </c>
      <c r="D309" t="s">
        <v>46</v>
      </c>
      <c r="E309" t="s">
        <v>47</v>
      </c>
      <c r="F309" t="str">
        <f t="shared" si="24"/>
        <v>USA</v>
      </c>
      <c r="G309">
        <v>1.05</v>
      </c>
      <c r="H309" t="s">
        <v>478</v>
      </c>
      <c r="I309" t="s">
        <v>105</v>
      </c>
      <c r="J309">
        <v>2</v>
      </c>
      <c r="K309">
        <v>2.1</v>
      </c>
      <c r="L309">
        <v>1200</v>
      </c>
      <c r="M309">
        <v>571.42999999999995</v>
      </c>
      <c r="N309">
        <v>573</v>
      </c>
      <c r="O309">
        <v>40.33</v>
      </c>
      <c r="P309">
        <v>42.43</v>
      </c>
      <c r="Q309">
        <v>33.21</v>
      </c>
      <c r="R309" t="s">
        <v>420</v>
      </c>
      <c r="S309" t="s">
        <v>420</v>
      </c>
      <c r="T309">
        <v>0</v>
      </c>
      <c r="U309">
        <v>3.4</v>
      </c>
      <c r="V309">
        <v>4082.28</v>
      </c>
      <c r="W309" t="s">
        <v>52</v>
      </c>
      <c r="X309">
        <v>1</v>
      </c>
      <c r="Y309" s="3">
        <f t="shared" si="25"/>
        <v>1.6425999999999989</v>
      </c>
      <c r="Z309" t="s">
        <v>422</v>
      </c>
      <c r="AA309">
        <v>40.799999999999997</v>
      </c>
      <c r="AB309">
        <v>40.799999999999997</v>
      </c>
      <c r="AC309">
        <v>36.89</v>
      </c>
      <c r="AD309">
        <v>37.46</v>
      </c>
      <c r="AE309" s="3">
        <f t="shared" si="26"/>
        <v>1.3704249999999989</v>
      </c>
      <c r="AF309" t="s">
        <v>423</v>
      </c>
      <c r="AG309">
        <v>42.92</v>
      </c>
      <c r="AH309">
        <v>42.92</v>
      </c>
      <c r="AI309">
        <v>40.9</v>
      </c>
      <c r="AJ309">
        <v>40.450000000000003</v>
      </c>
      <c r="AK309" s="3">
        <f t="shared" si="27"/>
        <v>-5.7300000000002169E-2</v>
      </c>
      <c r="AL309" t="s">
        <v>424</v>
      </c>
      <c r="AM309">
        <v>43.079900000000002</v>
      </c>
      <c r="AN309">
        <v>43.079900000000002</v>
      </c>
      <c r="AO309">
        <v>39.021000000000001</v>
      </c>
      <c r="AP309">
        <v>42.57</v>
      </c>
      <c r="AQ309" s="3">
        <f t="shared" si="28"/>
        <v>-1.069600000000001</v>
      </c>
      <c r="AR309" t="s">
        <v>446</v>
      </c>
      <c r="AS309">
        <v>42.314900000000002</v>
      </c>
      <c r="AT309">
        <v>42.314900000000002</v>
      </c>
      <c r="AU309">
        <v>41.75</v>
      </c>
      <c r="AV309">
        <v>42.1</v>
      </c>
      <c r="AW309" s="3">
        <f t="shared" si="29"/>
        <v>-0.84517500000000145</v>
      </c>
    </row>
    <row r="310" spans="1:49">
      <c r="A310">
        <v>1</v>
      </c>
      <c r="B310" t="s">
        <v>483</v>
      </c>
      <c r="C310">
        <v>1</v>
      </c>
      <c r="D310" t="s">
        <v>46</v>
      </c>
      <c r="E310" t="s">
        <v>47</v>
      </c>
      <c r="F310" t="str">
        <f t="shared" si="24"/>
        <v>USA</v>
      </c>
      <c r="G310">
        <v>0.22</v>
      </c>
      <c r="H310" t="s">
        <v>478</v>
      </c>
      <c r="I310" t="s">
        <v>105</v>
      </c>
      <c r="J310">
        <v>1</v>
      </c>
      <c r="K310">
        <v>0.22</v>
      </c>
      <c r="L310">
        <v>1200</v>
      </c>
      <c r="M310">
        <v>5479.45</v>
      </c>
      <c r="N310">
        <v>1826</v>
      </c>
      <c r="O310">
        <v>2.11</v>
      </c>
      <c r="P310">
        <v>2.33</v>
      </c>
      <c r="Q310">
        <v>1.87</v>
      </c>
      <c r="R310" t="s">
        <v>435</v>
      </c>
      <c r="S310" t="s">
        <v>435</v>
      </c>
      <c r="T310">
        <v>0</v>
      </c>
      <c r="U310">
        <v>0.37</v>
      </c>
      <c r="V310">
        <v>438.24</v>
      </c>
      <c r="W310" t="s">
        <v>52</v>
      </c>
      <c r="X310">
        <v>1</v>
      </c>
      <c r="Y310" s="3">
        <f t="shared" si="25"/>
        <v>0.62388333333333323</v>
      </c>
      <c r="Z310" t="s">
        <v>436</v>
      </c>
      <c r="AA310">
        <v>1.87</v>
      </c>
      <c r="AB310">
        <v>1.87</v>
      </c>
      <c r="AC310">
        <v>1.7</v>
      </c>
      <c r="AD310">
        <v>1.82</v>
      </c>
      <c r="AE310" s="3">
        <f t="shared" si="26"/>
        <v>0.44128333333333303</v>
      </c>
      <c r="AF310" t="s">
        <v>437</v>
      </c>
      <c r="AG310">
        <v>1.8</v>
      </c>
      <c r="AH310">
        <v>1.8</v>
      </c>
      <c r="AI310">
        <v>1.76</v>
      </c>
      <c r="AJ310">
        <v>1.69</v>
      </c>
      <c r="AK310" s="3">
        <f t="shared" si="27"/>
        <v>0.63909999999999989</v>
      </c>
      <c r="AL310" t="s">
        <v>438</v>
      </c>
      <c r="AM310">
        <v>1.73</v>
      </c>
      <c r="AN310">
        <v>1.73</v>
      </c>
      <c r="AO310">
        <v>1.67</v>
      </c>
      <c r="AP310">
        <v>1.61</v>
      </c>
      <c r="AQ310" s="3">
        <f t="shared" si="28"/>
        <v>0.76083333333333292</v>
      </c>
      <c r="AR310" t="s">
        <v>439</v>
      </c>
      <c r="AS310">
        <v>1.75</v>
      </c>
      <c r="AT310">
        <v>1.75</v>
      </c>
      <c r="AU310">
        <v>1.6</v>
      </c>
      <c r="AV310">
        <v>1.63</v>
      </c>
      <c r="AW310" s="3">
        <f t="shared" si="29"/>
        <v>0.73040000000000005</v>
      </c>
    </row>
    <row r="311" spans="1:49">
      <c r="A311">
        <v>1</v>
      </c>
      <c r="B311" t="s">
        <v>493</v>
      </c>
      <c r="C311">
        <v>1</v>
      </c>
      <c r="D311" t="s">
        <v>46</v>
      </c>
      <c r="E311" t="s">
        <v>47</v>
      </c>
      <c r="F311" t="str">
        <f t="shared" si="24"/>
        <v>USA</v>
      </c>
      <c r="G311">
        <v>1.04</v>
      </c>
      <c r="H311" t="s">
        <v>478</v>
      </c>
      <c r="I311" t="s">
        <v>49</v>
      </c>
      <c r="J311">
        <v>3</v>
      </c>
      <c r="K311">
        <v>3.12</v>
      </c>
      <c r="L311">
        <v>1200</v>
      </c>
      <c r="M311">
        <v>384.62</v>
      </c>
      <c r="N311">
        <v>382</v>
      </c>
      <c r="O311">
        <v>43.75</v>
      </c>
      <c r="P311">
        <v>40.630000000000003</v>
      </c>
      <c r="Q311">
        <v>40.53</v>
      </c>
      <c r="R311" t="s">
        <v>420</v>
      </c>
      <c r="S311" t="s">
        <v>420</v>
      </c>
      <c r="T311">
        <v>0</v>
      </c>
      <c r="U311">
        <v>-1.03</v>
      </c>
      <c r="V311">
        <v>-1231.3399999999999</v>
      </c>
      <c r="W311" t="s">
        <v>52</v>
      </c>
      <c r="X311">
        <v>0</v>
      </c>
      <c r="Y311" s="3">
        <f t="shared" si="25"/>
        <v>-2.1837666666666666</v>
      </c>
      <c r="Z311" t="s">
        <v>422</v>
      </c>
      <c r="AA311">
        <v>40.799999999999997</v>
      </c>
      <c r="AB311">
        <v>40.799999999999997</v>
      </c>
      <c r="AC311">
        <v>36.89</v>
      </c>
      <c r="AD311">
        <v>37.46</v>
      </c>
      <c r="AE311" s="3">
        <f t="shared" si="26"/>
        <v>-2.0023166666666663</v>
      </c>
      <c r="AF311" t="s">
        <v>423</v>
      </c>
      <c r="AG311">
        <v>42.92</v>
      </c>
      <c r="AH311">
        <v>42.92</v>
      </c>
      <c r="AI311">
        <v>40.9</v>
      </c>
      <c r="AJ311">
        <v>40.450000000000003</v>
      </c>
      <c r="AK311" s="3">
        <f t="shared" si="27"/>
        <v>-1.0504999999999991</v>
      </c>
      <c r="AL311" t="s">
        <v>424</v>
      </c>
      <c r="AM311">
        <v>43.079900000000002</v>
      </c>
      <c r="AN311">
        <v>43.079900000000002</v>
      </c>
      <c r="AO311">
        <v>39.021000000000001</v>
      </c>
      <c r="AP311">
        <v>42.57</v>
      </c>
      <c r="AQ311" s="3">
        <f t="shared" si="28"/>
        <v>-0.37563333333333321</v>
      </c>
      <c r="AR311" t="s">
        <v>446</v>
      </c>
      <c r="AS311">
        <v>42.314900000000002</v>
      </c>
      <c r="AT311">
        <v>42.314900000000002</v>
      </c>
      <c r="AU311">
        <v>41.75</v>
      </c>
      <c r="AV311">
        <v>42.1</v>
      </c>
      <c r="AW311" s="3">
        <f t="shared" si="29"/>
        <v>-0.52524999999999955</v>
      </c>
    </row>
    <row r="312" spans="1:49">
      <c r="A312">
        <v>1</v>
      </c>
      <c r="B312" t="s">
        <v>515</v>
      </c>
      <c r="C312">
        <v>1</v>
      </c>
      <c r="D312" t="s">
        <v>46</v>
      </c>
      <c r="E312" t="s">
        <v>47</v>
      </c>
      <c r="F312" t="str">
        <f t="shared" si="24"/>
        <v>USA</v>
      </c>
      <c r="G312">
        <v>11.61</v>
      </c>
      <c r="H312" t="s">
        <v>478</v>
      </c>
      <c r="I312" t="s">
        <v>105</v>
      </c>
      <c r="J312">
        <v>4</v>
      </c>
      <c r="K312">
        <v>46.45</v>
      </c>
      <c r="L312">
        <v>1200</v>
      </c>
      <c r="M312">
        <v>25.83</v>
      </c>
      <c r="N312">
        <v>43</v>
      </c>
      <c r="O312">
        <v>100.99</v>
      </c>
      <c r="P312">
        <v>147.44</v>
      </c>
      <c r="Q312">
        <v>115.68</v>
      </c>
      <c r="R312" t="s">
        <v>502</v>
      </c>
      <c r="S312" t="s">
        <v>502</v>
      </c>
      <c r="T312">
        <v>0</v>
      </c>
      <c r="U312">
        <v>-0.53</v>
      </c>
      <c r="V312">
        <v>-631.79999999999995</v>
      </c>
      <c r="W312" t="s">
        <v>52</v>
      </c>
      <c r="X312">
        <v>0</v>
      </c>
      <c r="Y312" s="3">
        <f t="shared" si="25"/>
        <v>1.6830916666666662</v>
      </c>
      <c r="Z312" t="s">
        <v>428</v>
      </c>
      <c r="AA312">
        <v>64.83</v>
      </c>
      <c r="AB312">
        <v>64.83</v>
      </c>
      <c r="AC312">
        <v>54.02</v>
      </c>
      <c r="AD312">
        <v>44.8</v>
      </c>
      <c r="AE312" s="3">
        <f t="shared" si="26"/>
        <v>2.0134750000000001</v>
      </c>
      <c r="AF312" t="s">
        <v>429</v>
      </c>
      <c r="AG312">
        <v>69</v>
      </c>
      <c r="AH312">
        <v>69</v>
      </c>
      <c r="AI312">
        <v>52.11</v>
      </c>
      <c r="AJ312">
        <v>60.67</v>
      </c>
      <c r="AK312" s="3">
        <f t="shared" si="27"/>
        <v>1.4447999999999999</v>
      </c>
      <c r="AL312" t="s">
        <v>430</v>
      </c>
      <c r="AM312">
        <v>65.72</v>
      </c>
      <c r="AN312">
        <v>65.72</v>
      </c>
      <c r="AO312">
        <v>57.79</v>
      </c>
      <c r="AP312">
        <v>57.56</v>
      </c>
      <c r="AQ312" s="3">
        <f t="shared" si="28"/>
        <v>1.5562416666666665</v>
      </c>
      <c r="AR312" t="s">
        <v>422</v>
      </c>
      <c r="AS312">
        <v>52.67</v>
      </c>
      <c r="AT312">
        <v>52.67</v>
      </c>
      <c r="AU312">
        <v>52.354999999999997</v>
      </c>
      <c r="AV312">
        <v>49.29</v>
      </c>
      <c r="AW312" s="3">
        <f t="shared" si="29"/>
        <v>1.8525833333333332</v>
      </c>
    </row>
    <row r="313" spans="1:49">
      <c r="A313">
        <v>1</v>
      </c>
      <c r="B313" t="s">
        <v>516</v>
      </c>
      <c r="C313">
        <v>1</v>
      </c>
      <c r="D313" t="s">
        <v>46</v>
      </c>
      <c r="E313" t="s">
        <v>47</v>
      </c>
      <c r="F313" t="str">
        <f t="shared" si="24"/>
        <v>USA</v>
      </c>
      <c r="G313">
        <v>0.84</v>
      </c>
      <c r="H313" t="s">
        <v>478</v>
      </c>
      <c r="I313" t="s">
        <v>105</v>
      </c>
      <c r="J313">
        <v>2</v>
      </c>
      <c r="K313">
        <v>1.68</v>
      </c>
      <c r="L313">
        <v>1200</v>
      </c>
      <c r="M313">
        <v>714.97</v>
      </c>
      <c r="N313">
        <v>722</v>
      </c>
      <c r="O313">
        <v>20</v>
      </c>
      <c r="P313">
        <v>21.68</v>
      </c>
      <c r="Q313">
        <v>20.48</v>
      </c>
      <c r="R313" t="s">
        <v>502</v>
      </c>
      <c r="S313" t="s">
        <v>502</v>
      </c>
      <c r="T313">
        <v>0</v>
      </c>
      <c r="U313">
        <v>-0.28999999999999998</v>
      </c>
      <c r="V313">
        <v>-349.01</v>
      </c>
      <c r="W313" t="s">
        <v>52</v>
      </c>
      <c r="X313">
        <v>0</v>
      </c>
      <c r="Y313" s="3">
        <f t="shared" si="25"/>
        <v>4.0010833333333338</v>
      </c>
      <c r="Z313" t="s">
        <v>428</v>
      </c>
      <c r="AA313">
        <v>13.76</v>
      </c>
      <c r="AB313">
        <v>13.76</v>
      </c>
      <c r="AC313">
        <v>13.35</v>
      </c>
      <c r="AD313">
        <v>12.39</v>
      </c>
      <c r="AE313" s="3">
        <f t="shared" si="26"/>
        <v>4.5786833333333323</v>
      </c>
      <c r="AF313" t="s">
        <v>429</v>
      </c>
      <c r="AG313">
        <v>14.44</v>
      </c>
      <c r="AH313">
        <v>14.44</v>
      </c>
      <c r="AI313">
        <v>13.06</v>
      </c>
      <c r="AJ313">
        <v>14.1</v>
      </c>
      <c r="AK313" s="3">
        <f t="shared" si="27"/>
        <v>3.5498333333333334</v>
      </c>
      <c r="AL313" t="s">
        <v>430</v>
      </c>
      <c r="AM313">
        <v>15.04</v>
      </c>
      <c r="AN313">
        <v>15.04</v>
      </c>
      <c r="AO313">
        <v>13.5</v>
      </c>
      <c r="AP313">
        <v>14.99</v>
      </c>
      <c r="AQ313" s="3">
        <f t="shared" si="28"/>
        <v>3.0143499999999999</v>
      </c>
      <c r="AR313" t="s">
        <v>422</v>
      </c>
      <c r="AS313">
        <v>16.04</v>
      </c>
      <c r="AT313">
        <v>16.04</v>
      </c>
      <c r="AU313">
        <v>15.07</v>
      </c>
      <c r="AV313">
        <v>13.67</v>
      </c>
      <c r="AW313" s="3">
        <f t="shared" si="29"/>
        <v>3.8085500000000003</v>
      </c>
    </row>
    <row r="314" spans="1:49">
      <c r="A314">
        <v>1</v>
      </c>
      <c r="B314" t="s">
        <v>498</v>
      </c>
      <c r="C314">
        <v>1</v>
      </c>
      <c r="D314" t="s">
        <v>46</v>
      </c>
      <c r="E314" t="s">
        <v>47</v>
      </c>
      <c r="F314" t="str">
        <f t="shared" si="24"/>
        <v>USA</v>
      </c>
      <c r="G314">
        <v>0.14000000000000001</v>
      </c>
      <c r="H314" t="s">
        <v>478</v>
      </c>
      <c r="I314" t="s">
        <v>105</v>
      </c>
      <c r="J314">
        <v>2</v>
      </c>
      <c r="K314">
        <v>0.27</v>
      </c>
      <c r="L314">
        <v>1200</v>
      </c>
      <c r="M314">
        <v>4411.76</v>
      </c>
      <c r="N314">
        <v>4593</v>
      </c>
      <c r="O314">
        <v>3.71</v>
      </c>
      <c r="P314">
        <v>3.98</v>
      </c>
      <c r="Q314">
        <v>4.04</v>
      </c>
      <c r="R314" t="s">
        <v>499</v>
      </c>
      <c r="S314" t="s">
        <v>499</v>
      </c>
      <c r="T314">
        <v>0</v>
      </c>
      <c r="U314">
        <v>-1.26</v>
      </c>
      <c r="V314">
        <v>-1515.69</v>
      </c>
      <c r="W314" t="s">
        <v>52</v>
      </c>
      <c r="X314">
        <v>0</v>
      </c>
      <c r="Y314" s="3">
        <f t="shared" si="25"/>
        <v>-4.5547250000000012</v>
      </c>
      <c r="Z314" t="s">
        <v>429</v>
      </c>
      <c r="AA314">
        <v>7.85</v>
      </c>
      <c r="AB314">
        <v>7.85</v>
      </c>
      <c r="AC314">
        <v>4.9000000000000004</v>
      </c>
      <c r="AD314">
        <v>6.5</v>
      </c>
      <c r="AE314" s="3">
        <f t="shared" si="26"/>
        <v>-10.678725</v>
      </c>
      <c r="AF314" t="s">
        <v>430</v>
      </c>
      <c r="AG314">
        <v>7.5</v>
      </c>
      <c r="AH314">
        <v>7.5</v>
      </c>
      <c r="AI314">
        <v>6.15</v>
      </c>
      <c r="AJ314">
        <v>6.53</v>
      </c>
      <c r="AK314" s="3">
        <f t="shared" si="27"/>
        <v>-10.793550000000002</v>
      </c>
      <c r="AL314" t="s">
        <v>422</v>
      </c>
      <c r="AM314">
        <v>6.3</v>
      </c>
      <c r="AN314">
        <v>6.3</v>
      </c>
      <c r="AO314">
        <v>6.27</v>
      </c>
      <c r="AP314">
        <v>5.7</v>
      </c>
      <c r="AQ314" s="3">
        <f t="shared" si="28"/>
        <v>-7.6167250000000015</v>
      </c>
      <c r="AR314" t="s">
        <v>423</v>
      </c>
      <c r="AS314">
        <v>5.63</v>
      </c>
      <c r="AT314">
        <v>5.63</v>
      </c>
      <c r="AU314">
        <v>5.61</v>
      </c>
      <c r="AV314">
        <v>5.26</v>
      </c>
      <c r="AW314" s="3">
        <f t="shared" si="29"/>
        <v>-5.9326249999999998</v>
      </c>
    </row>
    <row r="315" spans="1:49">
      <c r="A315">
        <v>1</v>
      </c>
      <c r="B315" t="s">
        <v>517</v>
      </c>
      <c r="C315">
        <v>1</v>
      </c>
      <c r="D315" t="s">
        <v>46</v>
      </c>
      <c r="E315" t="s">
        <v>47</v>
      </c>
      <c r="F315" t="str">
        <f t="shared" si="24"/>
        <v>USA</v>
      </c>
      <c r="G315">
        <v>0.35</v>
      </c>
      <c r="H315" t="s">
        <v>48</v>
      </c>
      <c r="I315" t="s">
        <v>49</v>
      </c>
      <c r="J315">
        <v>3</v>
      </c>
      <c r="K315">
        <v>1.06</v>
      </c>
      <c r="L315">
        <v>2500</v>
      </c>
      <c r="M315">
        <v>2362.06</v>
      </c>
      <c r="N315">
        <v>2362</v>
      </c>
      <c r="O315">
        <v>4.9400000000000004</v>
      </c>
      <c r="P315">
        <v>3.88</v>
      </c>
      <c r="Q315">
        <v>3.58</v>
      </c>
      <c r="R315" t="s">
        <v>449</v>
      </c>
      <c r="S315" t="s">
        <v>449</v>
      </c>
      <c r="T315">
        <v>0</v>
      </c>
      <c r="U315">
        <v>-1.28</v>
      </c>
      <c r="V315">
        <v>-3209.01</v>
      </c>
      <c r="W315" t="s">
        <v>52</v>
      </c>
      <c r="X315">
        <v>0</v>
      </c>
      <c r="Y315" s="3">
        <f t="shared" si="25"/>
        <v>-1.3132720000000004</v>
      </c>
      <c r="Z315" t="s">
        <v>442</v>
      </c>
      <c r="AA315">
        <v>3.6299000000000001</v>
      </c>
      <c r="AB315">
        <v>3.6299000000000001</v>
      </c>
      <c r="AC315">
        <v>3.55</v>
      </c>
      <c r="AD315">
        <v>3.19</v>
      </c>
      <c r="AE315" s="3">
        <f t="shared" si="26"/>
        <v>-1.6534000000000004</v>
      </c>
      <c r="AF315" t="s">
        <v>443</v>
      </c>
      <c r="AG315">
        <v>3.18</v>
      </c>
      <c r="AH315">
        <v>3.18</v>
      </c>
      <c r="AI315">
        <v>3.16</v>
      </c>
      <c r="AJ315">
        <v>2.77</v>
      </c>
      <c r="AK315" s="3">
        <f t="shared" si="27"/>
        <v>-2.0502160000000003</v>
      </c>
      <c r="AL315" t="s">
        <v>450</v>
      </c>
      <c r="AM315">
        <v>2.95</v>
      </c>
      <c r="AN315">
        <v>2.95</v>
      </c>
      <c r="AO315">
        <v>2.69</v>
      </c>
      <c r="AP315">
        <v>2.9</v>
      </c>
      <c r="AQ315" s="3">
        <f t="shared" si="28"/>
        <v>-1.9273920000000007</v>
      </c>
      <c r="AR315" t="s">
        <v>451</v>
      </c>
      <c r="AS315">
        <v>3.0461999999999998</v>
      </c>
      <c r="AT315">
        <v>3.0461999999999998</v>
      </c>
      <c r="AU315">
        <v>2.85</v>
      </c>
      <c r="AV315">
        <v>2.88</v>
      </c>
      <c r="AW315" s="3">
        <f t="shared" si="29"/>
        <v>-1.9462880000000005</v>
      </c>
    </row>
    <row r="316" spans="1:49">
      <c r="A316">
        <v>1</v>
      </c>
      <c r="B316" t="s">
        <v>518</v>
      </c>
      <c r="C316">
        <v>1</v>
      </c>
      <c r="D316" t="s">
        <v>80</v>
      </c>
      <c r="E316" t="s">
        <v>81</v>
      </c>
      <c r="F316" t="str">
        <f t="shared" si="24"/>
        <v>Canada</v>
      </c>
      <c r="G316">
        <v>1.06</v>
      </c>
      <c r="H316" t="s">
        <v>227</v>
      </c>
      <c r="I316" t="s">
        <v>49</v>
      </c>
      <c r="J316">
        <v>2</v>
      </c>
      <c r="K316">
        <v>2.13</v>
      </c>
      <c r="L316">
        <v>6000</v>
      </c>
      <c r="M316">
        <v>2819.55</v>
      </c>
      <c r="N316">
        <v>3000</v>
      </c>
      <c r="O316">
        <v>11.01</v>
      </c>
      <c r="P316">
        <v>8.8800000000000008</v>
      </c>
      <c r="Q316">
        <v>16.600000000000001</v>
      </c>
      <c r="R316" t="s">
        <v>427</v>
      </c>
      <c r="S316" t="s">
        <v>449</v>
      </c>
      <c r="T316">
        <v>20</v>
      </c>
      <c r="U316">
        <v>2.8</v>
      </c>
      <c r="V316">
        <v>16790.099999999999</v>
      </c>
      <c r="W316" t="s">
        <v>84</v>
      </c>
      <c r="X316">
        <v>1</v>
      </c>
      <c r="Y316" s="3">
        <f t="shared" si="25"/>
        <v>-4.9999999999998934E-3</v>
      </c>
      <c r="Z316" t="s">
        <v>176</v>
      </c>
      <c r="AA316">
        <v>11</v>
      </c>
      <c r="AB316">
        <v>11</v>
      </c>
      <c r="AC316">
        <v>11</v>
      </c>
      <c r="AD316">
        <v>11</v>
      </c>
      <c r="AE316" s="3">
        <f t="shared" si="26"/>
        <v>-4.9999999999998934E-3</v>
      </c>
      <c r="AF316" t="s">
        <v>428</v>
      </c>
      <c r="AG316">
        <v>13.71</v>
      </c>
      <c r="AH316">
        <v>13.71</v>
      </c>
      <c r="AI316">
        <v>11.12</v>
      </c>
      <c r="AJ316">
        <v>13.42</v>
      </c>
      <c r="AK316" s="3">
        <f t="shared" si="27"/>
        <v>1.2050000000000001</v>
      </c>
      <c r="AL316" t="s">
        <v>429</v>
      </c>
      <c r="AM316">
        <v>16.61</v>
      </c>
      <c r="AN316">
        <v>16.61</v>
      </c>
      <c r="AO316">
        <v>15.29</v>
      </c>
      <c r="AP316">
        <v>14.95</v>
      </c>
      <c r="AQ316" s="3">
        <f t="shared" si="28"/>
        <v>1.9699999999999998</v>
      </c>
      <c r="AR316" t="s">
        <v>430</v>
      </c>
      <c r="AS316">
        <v>16.399999999999999</v>
      </c>
      <c r="AT316">
        <v>16.399999999999999</v>
      </c>
      <c r="AU316">
        <v>15.85</v>
      </c>
      <c r="AV316">
        <v>16</v>
      </c>
      <c r="AW316" s="3">
        <f t="shared" si="29"/>
        <v>2.4950000000000001</v>
      </c>
    </row>
    <row r="317" spans="1:49">
      <c r="A317">
        <v>1</v>
      </c>
      <c r="B317" t="s">
        <v>519</v>
      </c>
      <c r="C317">
        <v>1</v>
      </c>
      <c r="D317" t="s">
        <v>46</v>
      </c>
      <c r="E317" t="s">
        <v>47</v>
      </c>
      <c r="F317" t="str">
        <f t="shared" si="24"/>
        <v>USA</v>
      </c>
      <c r="G317">
        <v>0.86</v>
      </c>
      <c r="H317" t="s">
        <v>48</v>
      </c>
      <c r="I317" t="s">
        <v>49</v>
      </c>
      <c r="J317">
        <v>1</v>
      </c>
      <c r="K317">
        <v>0.86</v>
      </c>
      <c r="L317">
        <v>2000</v>
      </c>
      <c r="M317">
        <v>2314.84</v>
      </c>
      <c r="N317">
        <v>2300</v>
      </c>
      <c r="O317">
        <v>21.15</v>
      </c>
      <c r="P317">
        <v>20.29</v>
      </c>
      <c r="Q317">
        <v>25.04</v>
      </c>
      <c r="R317" t="s">
        <v>171</v>
      </c>
      <c r="S317" t="s">
        <v>449</v>
      </c>
      <c r="T317">
        <v>26</v>
      </c>
      <c r="U317">
        <v>4.47</v>
      </c>
      <c r="V317">
        <v>8947</v>
      </c>
      <c r="W317" t="s">
        <v>52</v>
      </c>
      <c r="X317">
        <v>1</v>
      </c>
      <c r="Y317" s="3">
        <f t="shared" si="25"/>
        <v>0.18400000000000016</v>
      </c>
      <c r="Z317" t="s">
        <v>150</v>
      </c>
      <c r="AA317">
        <v>21.799900000000001</v>
      </c>
      <c r="AB317">
        <v>21.799900000000001</v>
      </c>
      <c r="AC317">
        <v>21.31</v>
      </c>
      <c r="AD317">
        <v>21.07</v>
      </c>
      <c r="AE317" s="3">
        <f t="shared" si="26"/>
        <v>-9.1999999999998042E-2</v>
      </c>
      <c r="AF317" t="s">
        <v>158</v>
      </c>
      <c r="AG317">
        <v>21.62</v>
      </c>
      <c r="AH317">
        <v>21.62</v>
      </c>
      <c r="AI317">
        <v>21.42</v>
      </c>
      <c r="AJ317">
        <v>21.59</v>
      </c>
      <c r="AK317" s="3">
        <f t="shared" si="27"/>
        <v>0.50600000000000145</v>
      </c>
      <c r="AL317" t="s">
        <v>161</v>
      </c>
      <c r="AM317">
        <v>23.239899999999999</v>
      </c>
      <c r="AN317">
        <v>23.239899999999999</v>
      </c>
      <c r="AO317">
        <v>22.04</v>
      </c>
      <c r="AP317">
        <v>23.22</v>
      </c>
      <c r="AQ317" s="3">
        <f t="shared" si="28"/>
        <v>2.3805000000000005</v>
      </c>
      <c r="AR317" t="s">
        <v>172</v>
      </c>
      <c r="AS317">
        <v>25.629899999999999</v>
      </c>
      <c r="AT317">
        <v>25.629899999999999</v>
      </c>
      <c r="AU317">
        <v>25.29</v>
      </c>
      <c r="AV317">
        <v>25.17</v>
      </c>
      <c r="AW317" s="3">
        <f t="shared" si="29"/>
        <v>4.6230000000000038</v>
      </c>
    </row>
    <row r="318" spans="1:49">
      <c r="A318">
        <v>1</v>
      </c>
      <c r="B318" t="s">
        <v>520</v>
      </c>
      <c r="C318">
        <v>1</v>
      </c>
      <c r="D318" t="s">
        <v>46</v>
      </c>
      <c r="E318" t="s">
        <v>47</v>
      </c>
      <c r="F318" t="str">
        <f t="shared" si="24"/>
        <v>USA</v>
      </c>
      <c r="G318">
        <v>0.98</v>
      </c>
      <c r="H318" t="s">
        <v>48</v>
      </c>
      <c r="I318" t="s">
        <v>49</v>
      </c>
      <c r="J318">
        <v>3</v>
      </c>
      <c r="K318">
        <v>2.94</v>
      </c>
      <c r="L318">
        <v>2500</v>
      </c>
      <c r="M318">
        <v>850.34</v>
      </c>
      <c r="N318">
        <v>850</v>
      </c>
      <c r="O318">
        <v>36.869999999999997</v>
      </c>
      <c r="P318">
        <v>33.93</v>
      </c>
      <c r="Q318">
        <v>48.58</v>
      </c>
      <c r="R318" t="s">
        <v>73</v>
      </c>
      <c r="S318" t="s">
        <v>449</v>
      </c>
      <c r="T318">
        <v>50</v>
      </c>
      <c r="U318">
        <v>3.98</v>
      </c>
      <c r="V318">
        <v>9954.44</v>
      </c>
      <c r="W318" t="s">
        <v>52</v>
      </c>
      <c r="X318">
        <v>1</v>
      </c>
      <c r="Y318" s="3">
        <f t="shared" si="25"/>
        <v>0.15640000000000029</v>
      </c>
      <c r="Z318" t="s">
        <v>74</v>
      </c>
      <c r="AA318">
        <v>38.57</v>
      </c>
      <c r="AB318">
        <v>38.57</v>
      </c>
      <c r="AC318">
        <v>37.33</v>
      </c>
      <c r="AD318">
        <v>38.24</v>
      </c>
      <c r="AE318" s="3">
        <f t="shared" si="26"/>
        <v>0.46580000000000155</v>
      </c>
      <c r="AF318" t="s">
        <v>75</v>
      </c>
      <c r="AG318">
        <v>42.2</v>
      </c>
      <c r="AH318">
        <v>42.2</v>
      </c>
      <c r="AI318">
        <v>41.47</v>
      </c>
      <c r="AJ318">
        <v>40.61</v>
      </c>
      <c r="AK318" s="3">
        <f t="shared" si="27"/>
        <v>1.2716000000000007</v>
      </c>
      <c r="AL318" t="s">
        <v>76</v>
      </c>
      <c r="AM318">
        <v>43.11</v>
      </c>
      <c r="AN318">
        <v>43.11</v>
      </c>
      <c r="AO318">
        <v>43</v>
      </c>
      <c r="AP318">
        <v>41.76</v>
      </c>
      <c r="AQ318" s="3">
        <f t="shared" si="28"/>
        <v>1.6626000000000003</v>
      </c>
      <c r="AR318" t="s">
        <v>53</v>
      </c>
      <c r="AS318">
        <v>42.35</v>
      </c>
      <c r="AT318">
        <v>42.35</v>
      </c>
      <c r="AU318">
        <v>41.96</v>
      </c>
      <c r="AV318">
        <v>41.42</v>
      </c>
      <c r="AW318" s="3">
        <f t="shared" si="29"/>
        <v>1.5470000000000015</v>
      </c>
    </row>
    <row r="319" spans="1:49">
      <c r="A319">
        <v>1</v>
      </c>
      <c r="B319" t="s">
        <v>521</v>
      </c>
      <c r="C319">
        <v>1</v>
      </c>
      <c r="D319" t="s">
        <v>80</v>
      </c>
      <c r="E319" t="s">
        <v>81</v>
      </c>
      <c r="F319" t="str">
        <f t="shared" si="24"/>
        <v>Canada</v>
      </c>
      <c r="G319">
        <v>0.55000000000000004</v>
      </c>
      <c r="H319" t="s">
        <v>60</v>
      </c>
      <c r="I319" t="s">
        <v>49</v>
      </c>
      <c r="J319">
        <v>2.5</v>
      </c>
      <c r="K319">
        <v>1.38</v>
      </c>
      <c r="L319">
        <v>3200</v>
      </c>
      <c r="M319">
        <v>2327.27</v>
      </c>
      <c r="N319">
        <v>2500</v>
      </c>
      <c r="O319">
        <v>12.08</v>
      </c>
      <c r="P319">
        <v>10.71</v>
      </c>
      <c r="Q319">
        <v>9.86</v>
      </c>
      <c r="R319" t="s">
        <v>435</v>
      </c>
      <c r="S319" t="s">
        <v>449</v>
      </c>
      <c r="T319">
        <v>7</v>
      </c>
      <c r="U319">
        <v>-1.73</v>
      </c>
      <c r="V319">
        <v>-5545</v>
      </c>
      <c r="W319" t="s">
        <v>84</v>
      </c>
      <c r="X319">
        <v>0</v>
      </c>
      <c r="Y319" s="3">
        <f t="shared" si="25"/>
        <v>-6.2500000000000056E-2</v>
      </c>
      <c r="Z319" t="s">
        <v>436</v>
      </c>
      <c r="AA319">
        <v>12.1</v>
      </c>
      <c r="AB319">
        <v>12.1</v>
      </c>
      <c r="AC319">
        <v>12</v>
      </c>
      <c r="AD319">
        <v>11.65</v>
      </c>
      <c r="AE319" s="3">
        <f t="shared" si="26"/>
        <v>-0.33593749999999978</v>
      </c>
      <c r="AF319" t="s">
        <v>437</v>
      </c>
      <c r="AG319">
        <v>12</v>
      </c>
      <c r="AH319">
        <v>12</v>
      </c>
      <c r="AI319">
        <v>12</v>
      </c>
      <c r="AJ319">
        <v>11.02</v>
      </c>
      <c r="AK319" s="3">
        <f t="shared" si="27"/>
        <v>-0.82812500000000044</v>
      </c>
      <c r="AL319" t="s">
        <v>438</v>
      </c>
      <c r="AM319">
        <v>11.3</v>
      </c>
      <c r="AN319">
        <v>11.3</v>
      </c>
      <c r="AO319">
        <v>11.05</v>
      </c>
      <c r="AP319">
        <v>11.25</v>
      </c>
      <c r="AQ319" s="3">
        <f t="shared" si="28"/>
        <v>-0.6484375</v>
      </c>
      <c r="AR319" t="s">
        <v>439</v>
      </c>
      <c r="AS319">
        <v>11.6</v>
      </c>
      <c r="AT319">
        <v>11.6</v>
      </c>
      <c r="AU319">
        <v>11.53</v>
      </c>
      <c r="AV319">
        <v>11.09</v>
      </c>
      <c r="AW319" s="3">
        <f t="shared" si="29"/>
        <v>-0.77343750000000011</v>
      </c>
    </row>
    <row r="320" spans="1:49">
      <c r="A320">
        <v>1</v>
      </c>
      <c r="B320" t="s">
        <v>522</v>
      </c>
      <c r="C320">
        <v>1</v>
      </c>
      <c r="D320" t="s">
        <v>46</v>
      </c>
      <c r="E320" t="s">
        <v>47</v>
      </c>
      <c r="F320" t="str">
        <f t="shared" si="24"/>
        <v>USA</v>
      </c>
      <c r="G320">
        <v>6.73</v>
      </c>
      <c r="H320" t="s">
        <v>178</v>
      </c>
      <c r="I320" t="s">
        <v>49</v>
      </c>
      <c r="J320">
        <v>2</v>
      </c>
      <c r="K320">
        <v>13.47</v>
      </c>
      <c r="L320">
        <v>2500</v>
      </c>
      <c r="M320">
        <v>185.61</v>
      </c>
      <c r="N320">
        <v>186</v>
      </c>
      <c r="O320">
        <v>318</v>
      </c>
      <c r="P320">
        <v>304.52999999999997</v>
      </c>
      <c r="Q320">
        <v>272.83</v>
      </c>
      <c r="R320" t="s">
        <v>421</v>
      </c>
      <c r="S320" t="s">
        <v>449</v>
      </c>
      <c r="T320">
        <v>4</v>
      </c>
      <c r="U320">
        <v>-3.36</v>
      </c>
      <c r="V320">
        <v>-8402.35</v>
      </c>
      <c r="W320" t="s">
        <v>52</v>
      </c>
      <c r="X320">
        <v>0</v>
      </c>
      <c r="Y320" s="3">
        <f t="shared" si="25"/>
        <v>-0.77450400000000186</v>
      </c>
      <c r="Z320" t="s">
        <v>439</v>
      </c>
      <c r="AA320">
        <v>307.95</v>
      </c>
      <c r="AB320">
        <v>307.95</v>
      </c>
      <c r="AC320">
        <v>307.58999999999997</v>
      </c>
      <c r="AD320">
        <v>292.16000000000003</v>
      </c>
      <c r="AE320" s="3">
        <f t="shared" si="26"/>
        <v>-1.922495999999998</v>
      </c>
      <c r="AF320" t="s">
        <v>441</v>
      </c>
      <c r="AG320">
        <v>288.83999999999997</v>
      </c>
      <c r="AH320">
        <v>288.83999999999997</v>
      </c>
      <c r="AI320">
        <v>278.89999999999998</v>
      </c>
      <c r="AJ320">
        <v>287.08</v>
      </c>
      <c r="AK320" s="3">
        <f t="shared" si="27"/>
        <v>-2.3004480000000012</v>
      </c>
      <c r="AL320" t="s">
        <v>442</v>
      </c>
      <c r="AM320">
        <v>289.23</v>
      </c>
      <c r="AN320">
        <v>289.23</v>
      </c>
      <c r="AO320">
        <v>283.7</v>
      </c>
      <c r="AP320">
        <v>286.36</v>
      </c>
      <c r="AQ320" s="3">
        <f t="shared" si="28"/>
        <v>-2.3540159999999988</v>
      </c>
      <c r="AR320" t="s">
        <v>443</v>
      </c>
      <c r="AS320">
        <v>288.31</v>
      </c>
      <c r="AT320">
        <v>288.31</v>
      </c>
      <c r="AU320">
        <v>286.85000000000002</v>
      </c>
      <c r="AV320">
        <v>280.26</v>
      </c>
      <c r="AW320" s="3">
        <f t="shared" si="29"/>
        <v>-2.8078560000000006</v>
      </c>
    </row>
    <row r="321" spans="1:49">
      <c r="A321">
        <v>1</v>
      </c>
      <c r="B321" t="s">
        <v>523</v>
      </c>
      <c r="C321">
        <v>1</v>
      </c>
      <c r="D321" t="s">
        <v>46</v>
      </c>
      <c r="E321" t="s">
        <v>47</v>
      </c>
      <c r="F321" t="str">
        <f t="shared" si="24"/>
        <v>USA</v>
      </c>
      <c r="G321">
        <v>2.2400000000000002</v>
      </c>
      <c r="H321" t="s">
        <v>48</v>
      </c>
      <c r="I321" t="s">
        <v>49</v>
      </c>
      <c r="J321">
        <v>1.5</v>
      </c>
      <c r="K321">
        <v>3.36</v>
      </c>
      <c r="L321">
        <v>2500</v>
      </c>
      <c r="M321">
        <v>744.38</v>
      </c>
      <c r="N321">
        <v>744</v>
      </c>
      <c r="O321">
        <v>22.5</v>
      </c>
      <c r="P321">
        <v>19.14</v>
      </c>
      <c r="Q321">
        <v>18.399999999999999</v>
      </c>
      <c r="R321" t="s">
        <v>128</v>
      </c>
      <c r="S321" t="s">
        <v>449</v>
      </c>
      <c r="T321">
        <v>35</v>
      </c>
      <c r="U321">
        <v>-1.22</v>
      </c>
      <c r="V321">
        <v>-3050.4</v>
      </c>
      <c r="W321" t="s">
        <v>52</v>
      </c>
      <c r="X321">
        <v>0</v>
      </c>
      <c r="Y321" s="3">
        <f t="shared" si="25"/>
        <v>0.40473599999999982</v>
      </c>
      <c r="Z321" t="s">
        <v>129</v>
      </c>
      <c r="AA321">
        <v>24.62</v>
      </c>
      <c r="AB321">
        <v>24.62</v>
      </c>
      <c r="AC321">
        <v>23.86</v>
      </c>
      <c r="AD321">
        <v>22.37</v>
      </c>
      <c r="AE321" s="3">
        <f t="shared" si="26"/>
        <v>-3.8687999999999702E-2</v>
      </c>
      <c r="AF321" t="s">
        <v>120</v>
      </c>
      <c r="AG321">
        <v>23.05</v>
      </c>
      <c r="AH321">
        <v>23.05</v>
      </c>
      <c r="AI321">
        <v>23</v>
      </c>
      <c r="AJ321">
        <v>22.39</v>
      </c>
      <c r="AK321" s="3">
        <f t="shared" si="27"/>
        <v>-3.2735999999999828E-2</v>
      </c>
      <c r="AL321" t="s">
        <v>121</v>
      </c>
      <c r="AM321">
        <v>22.99</v>
      </c>
      <c r="AN321">
        <v>22.99</v>
      </c>
      <c r="AO321">
        <v>22.09</v>
      </c>
      <c r="AP321">
        <v>21.65</v>
      </c>
      <c r="AQ321" s="3">
        <f t="shared" si="28"/>
        <v>-0.25296000000000041</v>
      </c>
      <c r="AR321" t="s">
        <v>122</v>
      </c>
      <c r="AS321">
        <v>22.85</v>
      </c>
      <c r="AT321">
        <v>22.85</v>
      </c>
      <c r="AU321">
        <v>22.16</v>
      </c>
      <c r="AV321">
        <v>20.48</v>
      </c>
      <c r="AW321" s="3">
        <f t="shared" si="29"/>
        <v>-0.60115199999999991</v>
      </c>
    </row>
    <row r="322" spans="1:49">
      <c r="A322">
        <v>1</v>
      </c>
      <c r="B322" t="s">
        <v>523</v>
      </c>
      <c r="C322">
        <v>1</v>
      </c>
      <c r="D322" t="s">
        <v>46</v>
      </c>
      <c r="E322" t="s">
        <v>47</v>
      </c>
      <c r="F322" t="str">
        <f t="shared" si="24"/>
        <v>USA</v>
      </c>
      <c r="G322">
        <v>2.84</v>
      </c>
      <c r="H322" t="s">
        <v>104</v>
      </c>
      <c r="I322" t="s">
        <v>49</v>
      </c>
      <c r="J322">
        <v>1</v>
      </c>
      <c r="K322">
        <v>2.84</v>
      </c>
      <c r="L322">
        <v>2000</v>
      </c>
      <c r="M322">
        <v>704.23</v>
      </c>
      <c r="N322">
        <v>704</v>
      </c>
      <c r="O322">
        <v>27.09</v>
      </c>
      <c r="P322">
        <v>24.25</v>
      </c>
      <c r="Q322">
        <v>18.399999999999999</v>
      </c>
      <c r="R322" t="s">
        <v>433</v>
      </c>
      <c r="S322" t="s">
        <v>449</v>
      </c>
      <c r="T322">
        <v>22</v>
      </c>
      <c r="U322">
        <v>-3.06</v>
      </c>
      <c r="V322">
        <v>-6114.73</v>
      </c>
      <c r="W322" t="s">
        <v>52</v>
      </c>
      <c r="X322">
        <v>0</v>
      </c>
      <c r="Y322" s="3">
        <f t="shared" si="25"/>
        <v>-0.38015999999999939</v>
      </c>
      <c r="Z322" t="s">
        <v>161</v>
      </c>
      <c r="AA322">
        <v>26.18</v>
      </c>
      <c r="AB322">
        <v>26.18</v>
      </c>
      <c r="AC322">
        <v>26.01</v>
      </c>
      <c r="AD322">
        <v>24.33</v>
      </c>
      <c r="AE322" s="3">
        <f t="shared" si="26"/>
        <v>-0.97152000000000061</v>
      </c>
      <c r="AF322" t="s">
        <v>172</v>
      </c>
      <c r="AG322">
        <v>25.75</v>
      </c>
      <c r="AH322">
        <v>25.75</v>
      </c>
      <c r="AI322">
        <v>24.8</v>
      </c>
      <c r="AJ322">
        <v>24.95</v>
      </c>
      <c r="AK322" s="3">
        <f t="shared" si="27"/>
        <v>-0.75328000000000017</v>
      </c>
      <c r="AL322" t="s">
        <v>176</v>
      </c>
      <c r="AM322">
        <v>25.12</v>
      </c>
      <c r="AN322">
        <v>25.12</v>
      </c>
      <c r="AO322">
        <v>24.07</v>
      </c>
      <c r="AP322">
        <v>25.06</v>
      </c>
      <c r="AQ322" s="3">
        <f t="shared" si="28"/>
        <v>-0.71456000000000042</v>
      </c>
      <c r="AR322" t="s">
        <v>428</v>
      </c>
      <c r="AS322">
        <v>24.52</v>
      </c>
      <c r="AT322">
        <v>24.52</v>
      </c>
      <c r="AU322">
        <v>24.29</v>
      </c>
      <c r="AV322">
        <v>23.1</v>
      </c>
      <c r="AW322" s="3">
        <f t="shared" si="29"/>
        <v>-1.4044799999999995</v>
      </c>
    </row>
    <row r="323" spans="1:49">
      <c r="A323">
        <v>1</v>
      </c>
      <c r="B323" t="s">
        <v>524</v>
      </c>
      <c r="C323">
        <v>1</v>
      </c>
      <c r="D323" t="s">
        <v>46</v>
      </c>
      <c r="E323" t="s">
        <v>47</v>
      </c>
      <c r="F323" t="str">
        <f t="shared" ref="F323:F386" si="30">VLOOKUP(D323,$AZ$1:$BA$20,2,FALSE)</f>
        <v>USA</v>
      </c>
      <c r="G323">
        <v>0.98</v>
      </c>
      <c r="H323" t="s">
        <v>512</v>
      </c>
      <c r="I323" t="s">
        <v>49</v>
      </c>
      <c r="J323">
        <v>2</v>
      </c>
      <c r="K323">
        <v>1.96</v>
      </c>
      <c r="L323">
        <v>2500</v>
      </c>
      <c r="M323">
        <v>1274.8599999999999</v>
      </c>
      <c r="N323">
        <v>300</v>
      </c>
      <c r="O323">
        <v>24.15</v>
      </c>
      <c r="P323">
        <v>22.19</v>
      </c>
      <c r="Q323">
        <v>24.74</v>
      </c>
      <c r="R323" t="s">
        <v>463</v>
      </c>
      <c r="S323" t="s">
        <v>421</v>
      </c>
      <c r="T323">
        <v>1</v>
      </c>
      <c r="U323">
        <v>7.0000000000000007E-2</v>
      </c>
      <c r="V323">
        <v>177</v>
      </c>
      <c r="W323" t="s">
        <v>52</v>
      </c>
      <c r="X323">
        <v>1</v>
      </c>
      <c r="Y323" s="3">
        <f t="shared" ref="Y323:Y386" si="31">IF(I323="long",((AC323-O323)*N323)/L323,((O323-AC323)*N323)/L323)</f>
        <v>7.0799999999999974E-2</v>
      </c>
      <c r="Z323" t="s">
        <v>438</v>
      </c>
      <c r="AA323">
        <v>25.84</v>
      </c>
      <c r="AB323">
        <v>25.84</v>
      </c>
      <c r="AC323">
        <v>24.74</v>
      </c>
      <c r="AD323">
        <v>24.83</v>
      </c>
      <c r="AE323" s="3">
        <f t="shared" ref="AE323:AE386" si="32">IF(I323="long",((AD323-O323)*N323)/L323,((O323-AD323)*N323)/L323)</f>
        <v>8.1599999999999964E-2</v>
      </c>
      <c r="AF323" t="s">
        <v>439</v>
      </c>
      <c r="AG323">
        <v>26.74</v>
      </c>
      <c r="AH323">
        <v>26.74</v>
      </c>
      <c r="AI323">
        <v>24.68</v>
      </c>
      <c r="AJ323">
        <v>26</v>
      </c>
      <c r="AK323" s="3">
        <f t="shared" ref="AK323:AK386" si="33">IF(I323="long",((AJ323-O323)*N323)/L323,((O323-AJ323)*N323)/L323)</f>
        <v>0.22200000000000017</v>
      </c>
      <c r="AL323" t="s">
        <v>441</v>
      </c>
      <c r="AM323">
        <v>26.44</v>
      </c>
      <c r="AN323">
        <v>26.44</v>
      </c>
      <c r="AO323">
        <v>25.86</v>
      </c>
      <c r="AP323">
        <v>25.54</v>
      </c>
      <c r="AQ323" s="3">
        <f t="shared" ref="AQ323:AQ386" si="34">IF(I323="long",((AP323-O323)*N323)/L323,((O323-AP323)*N323)/L323)</f>
        <v>0.16680000000000006</v>
      </c>
      <c r="AR323" t="s">
        <v>442</v>
      </c>
      <c r="AS323">
        <v>26.65</v>
      </c>
      <c r="AT323">
        <v>26.65</v>
      </c>
      <c r="AU323">
        <v>25.49</v>
      </c>
      <c r="AV323">
        <v>26.51</v>
      </c>
      <c r="AW323" s="3">
        <f t="shared" ref="AW323:AW386" si="35">IF(I323="long",((AV323-O323)*N323)/L323,((O323-AV323)*N323)/L323)</f>
        <v>0.28320000000000034</v>
      </c>
    </row>
    <row r="324" spans="1:49">
      <c r="A324">
        <v>1</v>
      </c>
      <c r="B324" t="s">
        <v>525</v>
      </c>
      <c r="C324">
        <v>1</v>
      </c>
      <c r="D324" t="s">
        <v>46</v>
      </c>
      <c r="E324" t="s">
        <v>47</v>
      </c>
      <c r="F324" t="str">
        <f t="shared" si="30"/>
        <v>USA</v>
      </c>
      <c r="G324">
        <v>10.1</v>
      </c>
      <c r="H324" t="s">
        <v>48</v>
      </c>
      <c r="I324" t="s">
        <v>49</v>
      </c>
      <c r="J324">
        <v>2</v>
      </c>
      <c r="K324">
        <v>20.2</v>
      </c>
      <c r="L324">
        <v>2500</v>
      </c>
      <c r="M324">
        <v>123.76</v>
      </c>
      <c r="N324">
        <v>123</v>
      </c>
      <c r="O324">
        <v>243.46</v>
      </c>
      <c r="P324">
        <v>223.26</v>
      </c>
      <c r="Q324">
        <v>264.51</v>
      </c>
      <c r="R324" t="s">
        <v>526</v>
      </c>
      <c r="S324" t="s">
        <v>463</v>
      </c>
      <c r="T324">
        <v>33</v>
      </c>
      <c r="U324">
        <v>1.04</v>
      </c>
      <c r="V324">
        <v>2589.15</v>
      </c>
      <c r="W324" t="s">
        <v>52</v>
      </c>
      <c r="X324">
        <v>1</v>
      </c>
      <c r="Y324" s="3">
        <f t="shared" si="31"/>
        <v>0.32176799999999961</v>
      </c>
      <c r="Z324" t="s">
        <v>115</v>
      </c>
      <c r="AA324">
        <v>252.88</v>
      </c>
      <c r="AB324">
        <v>252.88</v>
      </c>
      <c r="AC324">
        <v>250</v>
      </c>
      <c r="AD324">
        <v>251.65</v>
      </c>
      <c r="AE324" s="3">
        <f t="shared" si="32"/>
        <v>0.40294799999999986</v>
      </c>
      <c r="AF324" t="s">
        <v>129</v>
      </c>
      <c r="AG324">
        <v>269</v>
      </c>
      <c r="AH324">
        <v>269</v>
      </c>
      <c r="AI324">
        <v>267.5</v>
      </c>
      <c r="AJ324">
        <v>265.49</v>
      </c>
      <c r="AK324" s="3">
        <f t="shared" si="33"/>
        <v>1.0838760000000001</v>
      </c>
      <c r="AL324" t="s">
        <v>120</v>
      </c>
      <c r="AM324">
        <v>264.60000000000002</v>
      </c>
      <c r="AN324">
        <v>264.60000000000002</v>
      </c>
      <c r="AO324">
        <v>264.13</v>
      </c>
      <c r="AP324">
        <v>260</v>
      </c>
      <c r="AQ324" s="3">
        <f t="shared" si="34"/>
        <v>0.8137679999999996</v>
      </c>
      <c r="AR324" t="s">
        <v>121</v>
      </c>
      <c r="AS324">
        <v>260.33</v>
      </c>
      <c r="AT324">
        <v>260.33</v>
      </c>
      <c r="AU324">
        <v>256.8</v>
      </c>
      <c r="AV324">
        <v>258.62</v>
      </c>
      <c r="AW324" s="3">
        <f t="shared" si="35"/>
        <v>0.74587199999999987</v>
      </c>
    </row>
    <row r="325" spans="1:49">
      <c r="A325">
        <v>1</v>
      </c>
      <c r="B325" t="s">
        <v>524</v>
      </c>
      <c r="C325">
        <v>1</v>
      </c>
      <c r="D325" t="s">
        <v>46</v>
      </c>
      <c r="E325" t="s">
        <v>47</v>
      </c>
      <c r="F325" t="str">
        <f t="shared" si="30"/>
        <v>USA</v>
      </c>
      <c r="G325">
        <v>0.73</v>
      </c>
      <c r="H325" t="s">
        <v>527</v>
      </c>
      <c r="I325" t="s">
        <v>105</v>
      </c>
      <c r="J325">
        <v>2</v>
      </c>
      <c r="K325">
        <v>1.45</v>
      </c>
      <c r="L325">
        <v>2500</v>
      </c>
      <c r="M325">
        <v>1722.97</v>
      </c>
      <c r="N325">
        <v>2000</v>
      </c>
      <c r="O325">
        <v>23.16</v>
      </c>
      <c r="P325">
        <v>24.61</v>
      </c>
      <c r="Q325">
        <v>24.06</v>
      </c>
      <c r="R325" t="s">
        <v>488</v>
      </c>
      <c r="S325" t="s">
        <v>463</v>
      </c>
      <c r="T325">
        <v>6</v>
      </c>
      <c r="U325">
        <v>-0.72</v>
      </c>
      <c r="V325">
        <v>-1797</v>
      </c>
      <c r="W325" t="s">
        <v>52</v>
      </c>
      <c r="X325">
        <v>0</v>
      </c>
      <c r="Y325" s="3">
        <f t="shared" si="31"/>
        <v>0.26400000000000146</v>
      </c>
      <c r="Z325" t="s">
        <v>446</v>
      </c>
      <c r="AA325">
        <v>23.1</v>
      </c>
      <c r="AB325">
        <v>23.1</v>
      </c>
      <c r="AC325">
        <v>22.83</v>
      </c>
      <c r="AD325">
        <v>22.66</v>
      </c>
      <c r="AE325" s="3">
        <f t="shared" si="32"/>
        <v>0.4</v>
      </c>
      <c r="AF325" t="s">
        <v>436</v>
      </c>
      <c r="AG325">
        <v>22.7</v>
      </c>
      <c r="AH325">
        <v>22.7</v>
      </c>
      <c r="AI325">
        <v>22.66</v>
      </c>
      <c r="AJ325">
        <v>22.47</v>
      </c>
      <c r="AK325" s="3">
        <f t="shared" si="33"/>
        <v>0.55200000000000105</v>
      </c>
      <c r="AL325" t="s">
        <v>437</v>
      </c>
      <c r="AM325">
        <v>24.6</v>
      </c>
      <c r="AN325">
        <v>24.6</v>
      </c>
      <c r="AO325">
        <v>21.83</v>
      </c>
      <c r="AP325">
        <v>24.15</v>
      </c>
      <c r="AQ325" s="3">
        <f t="shared" si="34"/>
        <v>-0.79199999999999871</v>
      </c>
      <c r="AR325" t="s">
        <v>438</v>
      </c>
      <c r="AS325">
        <v>25.84</v>
      </c>
      <c r="AT325">
        <v>25.84</v>
      </c>
      <c r="AU325">
        <v>24.74</v>
      </c>
      <c r="AV325">
        <v>24.83</v>
      </c>
      <c r="AW325" s="3">
        <f t="shared" si="35"/>
        <v>-1.3359999999999985</v>
      </c>
    </row>
    <row r="326" spans="1:49">
      <c r="A326">
        <v>1</v>
      </c>
      <c r="B326" t="s">
        <v>528</v>
      </c>
      <c r="C326">
        <v>1</v>
      </c>
      <c r="D326" t="s">
        <v>46</v>
      </c>
      <c r="E326" t="s">
        <v>47</v>
      </c>
      <c r="F326" t="str">
        <f t="shared" si="30"/>
        <v>USA</v>
      </c>
      <c r="G326">
        <v>17.07</v>
      </c>
      <c r="H326" t="s">
        <v>48</v>
      </c>
      <c r="I326" t="s">
        <v>49</v>
      </c>
      <c r="J326">
        <v>2</v>
      </c>
      <c r="K326">
        <v>34.130000000000003</v>
      </c>
      <c r="L326">
        <v>2000</v>
      </c>
      <c r="M326">
        <v>58.59</v>
      </c>
      <c r="N326">
        <v>59</v>
      </c>
      <c r="O326">
        <v>150.28</v>
      </c>
      <c r="P326">
        <v>116.15</v>
      </c>
      <c r="Q326">
        <v>171.81</v>
      </c>
      <c r="R326" t="s">
        <v>420</v>
      </c>
      <c r="S326" t="s">
        <v>463</v>
      </c>
      <c r="T326">
        <v>9</v>
      </c>
      <c r="U326">
        <v>0.64</v>
      </c>
      <c r="V326">
        <v>1270.03</v>
      </c>
      <c r="W326" t="s">
        <v>52</v>
      </c>
      <c r="X326">
        <v>1</v>
      </c>
      <c r="Y326" s="3">
        <f t="shared" si="31"/>
        <v>0.87113499999999999</v>
      </c>
      <c r="Z326" t="s">
        <v>422</v>
      </c>
      <c r="AA326">
        <v>204.25</v>
      </c>
      <c r="AB326">
        <v>204.25</v>
      </c>
      <c r="AC326">
        <v>179.81</v>
      </c>
      <c r="AD326">
        <v>165.24</v>
      </c>
      <c r="AE326" s="3">
        <f t="shared" si="32"/>
        <v>0.44132000000000021</v>
      </c>
      <c r="AF326" t="s">
        <v>423</v>
      </c>
      <c r="AG326">
        <v>172.94229999999999</v>
      </c>
      <c r="AH326">
        <v>172.94229999999999</v>
      </c>
      <c r="AI326">
        <v>167.82</v>
      </c>
      <c r="AJ326">
        <v>157.34</v>
      </c>
      <c r="AK326" s="3">
        <f t="shared" si="33"/>
        <v>0.20827000000000007</v>
      </c>
      <c r="AL326" t="s">
        <v>424</v>
      </c>
      <c r="AM326">
        <v>157.9</v>
      </c>
      <c r="AN326">
        <v>157.9</v>
      </c>
      <c r="AO326">
        <v>142</v>
      </c>
      <c r="AP326">
        <v>147.57</v>
      </c>
      <c r="AQ326" s="3">
        <f t="shared" si="34"/>
        <v>-7.9945000000000238E-2</v>
      </c>
      <c r="AR326" t="s">
        <v>446</v>
      </c>
      <c r="AS326">
        <v>193.88</v>
      </c>
      <c r="AT326">
        <v>193.88</v>
      </c>
      <c r="AU326">
        <v>159.49</v>
      </c>
      <c r="AV326">
        <v>191</v>
      </c>
      <c r="AW326" s="3">
        <f t="shared" si="35"/>
        <v>1.2012400000000001</v>
      </c>
    </row>
    <row r="327" spans="1:49">
      <c r="A327">
        <v>1</v>
      </c>
      <c r="B327" t="s">
        <v>529</v>
      </c>
      <c r="C327">
        <v>1</v>
      </c>
      <c r="D327" t="s">
        <v>46</v>
      </c>
      <c r="E327" t="s">
        <v>47</v>
      </c>
      <c r="F327" t="str">
        <f t="shared" si="30"/>
        <v>USA</v>
      </c>
      <c r="G327">
        <v>14.63</v>
      </c>
      <c r="H327" t="s">
        <v>337</v>
      </c>
      <c r="I327" t="s">
        <v>49</v>
      </c>
      <c r="J327">
        <v>2</v>
      </c>
      <c r="K327">
        <v>29.25</v>
      </c>
      <c r="L327">
        <v>2500</v>
      </c>
      <c r="M327">
        <v>85.47</v>
      </c>
      <c r="N327">
        <v>86</v>
      </c>
      <c r="O327">
        <v>572.37</v>
      </c>
      <c r="P327">
        <v>543.12</v>
      </c>
      <c r="Q327">
        <v>548.22</v>
      </c>
      <c r="R327" t="s">
        <v>119</v>
      </c>
      <c r="S327" t="s">
        <v>463</v>
      </c>
      <c r="T327">
        <v>29</v>
      </c>
      <c r="U327">
        <v>-0.83</v>
      </c>
      <c r="V327">
        <v>-2076.9</v>
      </c>
      <c r="W327" t="s">
        <v>52</v>
      </c>
      <c r="X327">
        <v>0</v>
      </c>
      <c r="Y327" s="3">
        <f t="shared" si="31"/>
        <v>0.34675200000000139</v>
      </c>
      <c r="Z327" t="s">
        <v>120</v>
      </c>
      <c r="AA327">
        <v>588.75</v>
      </c>
      <c r="AB327">
        <v>588.75</v>
      </c>
      <c r="AC327">
        <v>582.45000000000005</v>
      </c>
      <c r="AD327">
        <v>579.84</v>
      </c>
      <c r="AE327" s="3">
        <f t="shared" si="32"/>
        <v>0.25696800000000092</v>
      </c>
      <c r="AF327" t="s">
        <v>121</v>
      </c>
      <c r="AG327">
        <v>583.99</v>
      </c>
      <c r="AH327">
        <v>583.99</v>
      </c>
      <c r="AI327">
        <v>582.1</v>
      </c>
      <c r="AJ327">
        <v>565.16999999999996</v>
      </c>
      <c r="AK327" s="3">
        <f t="shared" si="33"/>
        <v>-0.24768000000000157</v>
      </c>
      <c r="AL327" t="s">
        <v>122</v>
      </c>
      <c r="AM327">
        <v>569.75</v>
      </c>
      <c r="AN327">
        <v>569.75</v>
      </c>
      <c r="AO327">
        <v>567</v>
      </c>
      <c r="AP327">
        <v>556.78</v>
      </c>
      <c r="AQ327" s="3">
        <f t="shared" si="34"/>
        <v>-0.53629600000000111</v>
      </c>
      <c r="AR327" t="s">
        <v>123</v>
      </c>
      <c r="AS327">
        <v>567.99</v>
      </c>
      <c r="AT327">
        <v>567.99</v>
      </c>
      <c r="AU327">
        <v>554.73</v>
      </c>
      <c r="AV327">
        <v>561.92999999999995</v>
      </c>
      <c r="AW327" s="3">
        <f t="shared" si="35"/>
        <v>-0.3591360000000019</v>
      </c>
    </row>
    <row r="328" spans="1:49">
      <c r="A328">
        <v>1</v>
      </c>
      <c r="B328" t="s">
        <v>530</v>
      </c>
      <c r="C328">
        <v>1</v>
      </c>
      <c r="D328" t="s">
        <v>46</v>
      </c>
      <c r="E328" t="s">
        <v>47</v>
      </c>
      <c r="F328" t="str">
        <f t="shared" si="30"/>
        <v>USA</v>
      </c>
      <c r="G328">
        <v>1.36</v>
      </c>
      <c r="H328" t="s">
        <v>243</v>
      </c>
      <c r="I328" t="s">
        <v>49</v>
      </c>
      <c r="J328">
        <v>1</v>
      </c>
      <c r="K328">
        <v>1.36</v>
      </c>
      <c r="L328">
        <v>2000</v>
      </c>
      <c r="M328">
        <v>1474.93</v>
      </c>
      <c r="N328">
        <v>1500</v>
      </c>
      <c r="O328">
        <v>14.31</v>
      </c>
      <c r="P328">
        <v>12.95</v>
      </c>
      <c r="Q328">
        <v>11.32</v>
      </c>
      <c r="R328" t="s">
        <v>506</v>
      </c>
      <c r="S328" t="s">
        <v>460</v>
      </c>
      <c r="T328">
        <v>15</v>
      </c>
      <c r="U328">
        <v>-2.2400000000000002</v>
      </c>
      <c r="V328">
        <v>-4485</v>
      </c>
      <c r="W328" t="s">
        <v>52</v>
      </c>
      <c r="X328">
        <v>0</v>
      </c>
      <c r="Y328" s="3">
        <f t="shared" si="31"/>
        <v>-0.18000000000000016</v>
      </c>
      <c r="Z328" t="s">
        <v>172</v>
      </c>
      <c r="AA328">
        <v>14.2478</v>
      </c>
      <c r="AB328">
        <v>14.2478</v>
      </c>
      <c r="AC328">
        <v>14.07</v>
      </c>
      <c r="AD328">
        <v>13.95</v>
      </c>
      <c r="AE328" s="3">
        <f t="shared" si="32"/>
        <v>-0.27000000000000091</v>
      </c>
      <c r="AF328" t="s">
        <v>176</v>
      </c>
      <c r="AG328">
        <v>13.1</v>
      </c>
      <c r="AH328">
        <v>13.1</v>
      </c>
      <c r="AI328">
        <v>12.24</v>
      </c>
      <c r="AJ328">
        <v>12.23</v>
      </c>
      <c r="AK328" s="3">
        <f t="shared" si="33"/>
        <v>-1.56</v>
      </c>
      <c r="AL328" t="s">
        <v>428</v>
      </c>
      <c r="AM328">
        <v>13.07</v>
      </c>
      <c r="AN328">
        <v>13.07</v>
      </c>
      <c r="AO328">
        <v>12.53</v>
      </c>
      <c r="AP328">
        <v>12.93</v>
      </c>
      <c r="AQ328" s="3">
        <f t="shared" si="34"/>
        <v>-1.0350000000000006</v>
      </c>
      <c r="AR328" t="s">
        <v>429</v>
      </c>
      <c r="AS328">
        <v>13.13</v>
      </c>
      <c r="AT328">
        <v>13.13</v>
      </c>
      <c r="AU328">
        <v>13.04</v>
      </c>
      <c r="AV328">
        <v>12.37</v>
      </c>
      <c r="AW328" s="3">
        <f t="shared" si="35"/>
        <v>-1.455000000000001</v>
      </c>
    </row>
    <row r="329" spans="1:49">
      <c r="A329">
        <v>1</v>
      </c>
      <c r="B329" t="s">
        <v>531</v>
      </c>
      <c r="C329">
        <v>1</v>
      </c>
      <c r="D329" t="s">
        <v>46</v>
      </c>
      <c r="E329" t="s">
        <v>47</v>
      </c>
      <c r="F329" t="str">
        <f t="shared" si="30"/>
        <v>USA</v>
      </c>
      <c r="G329">
        <v>8.9</v>
      </c>
      <c r="H329" t="s">
        <v>261</v>
      </c>
      <c r="I329" t="s">
        <v>49</v>
      </c>
      <c r="J329">
        <v>2</v>
      </c>
      <c r="K329">
        <v>17.8</v>
      </c>
      <c r="L329">
        <v>2500</v>
      </c>
      <c r="M329">
        <v>140.41999999999999</v>
      </c>
      <c r="N329">
        <v>140</v>
      </c>
      <c r="O329">
        <v>341.33</v>
      </c>
      <c r="P329">
        <v>323.52999999999997</v>
      </c>
      <c r="Q329">
        <v>337.33</v>
      </c>
      <c r="R329" t="s">
        <v>488</v>
      </c>
      <c r="S329" t="s">
        <v>460</v>
      </c>
      <c r="T329">
        <v>5</v>
      </c>
      <c r="U329">
        <v>-0.22</v>
      </c>
      <c r="V329">
        <v>-560</v>
      </c>
      <c r="W329" t="s">
        <v>52</v>
      </c>
      <c r="X329">
        <v>0</v>
      </c>
      <c r="Y329" s="3">
        <f t="shared" si="31"/>
        <v>0.10472000000000026</v>
      </c>
      <c r="Z329" t="s">
        <v>446</v>
      </c>
      <c r="AA329">
        <v>344</v>
      </c>
      <c r="AB329">
        <v>344</v>
      </c>
      <c r="AC329">
        <v>343.2</v>
      </c>
      <c r="AD329">
        <v>341.21</v>
      </c>
      <c r="AE329" s="3">
        <f t="shared" si="32"/>
        <v>-6.7200000000002544E-3</v>
      </c>
      <c r="AF329" t="s">
        <v>436</v>
      </c>
      <c r="AG329">
        <v>340.38220000000001</v>
      </c>
      <c r="AH329">
        <v>340.38220000000001</v>
      </c>
      <c r="AI329">
        <v>339.04</v>
      </c>
      <c r="AJ329">
        <v>337.33</v>
      </c>
      <c r="AK329" s="3">
        <f t="shared" si="33"/>
        <v>-0.224</v>
      </c>
      <c r="AL329" t="s">
        <v>437</v>
      </c>
      <c r="AM329">
        <v>339.95</v>
      </c>
      <c r="AN329">
        <v>339.95</v>
      </c>
      <c r="AO329">
        <v>334.49</v>
      </c>
      <c r="AP329">
        <v>338.46</v>
      </c>
      <c r="AQ329" s="3">
        <f t="shared" si="34"/>
        <v>-0.16072000000000025</v>
      </c>
      <c r="AR329" t="s">
        <v>438</v>
      </c>
      <c r="AS329">
        <v>338.995</v>
      </c>
      <c r="AT329">
        <v>338.995</v>
      </c>
      <c r="AU329">
        <v>338.44</v>
      </c>
      <c r="AV329">
        <v>333.17</v>
      </c>
      <c r="AW329" s="3">
        <f t="shared" si="35"/>
        <v>-0.4569599999999982</v>
      </c>
    </row>
    <row r="330" spans="1:49">
      <c r="A330">
        <v>1</v>
      </c>
      <c r="B330" t="s">
        <v>532</v>
      </c>
      <c r="C330">
        <v>1</v>
      </c>
      <c r="D330" t="s">
        <v>46</v>
      </c>
      <c r="E330" t="s">
        <v>47</v>
      </c>
      <c r="F330" t="str">
        <f t="shared" si="30"/>
        <v>USA</v>
      </c>
      <c r="G330">
        <v>0.93</v>
      </c>
      <c r="H330" t="s">
        <v>227</v>
      </c>
      <c r="I330" t="s">
        <v>49</v>
      </c>
      <c r="J330">
        <v>2</v>
      </c>
      <c r="K330">
        <v>1.86</v>
      </c>
      <c r="L330">
        <v>2500</v>
      </c>
      <c r="M330">
        <v>1341.2</v>
      </c>
      <c r="N330">
        <v>1341</v>
      </c>
      <c r="O330">
        <v>26.69</v>
      </c>
      <c r="P330">
        <v>24.83</v>
      </c>
      <c r="Q330">
        <v>25.4</v>
      </c>
      <c r="R330" t="s">
        <v>433</v>
      </c>
      <c r="S330" t="s">
        <v>460</v>
      </c>
      <c r="T330">
        <v>16</v>
      </c>
      <c r="U330">
        <v>-0.69</v>
      </c>
      <c r="V330">
        <v>-1734.85</v>
      </c>
      <c r="W330" t="s">
        <v>52</v>
      </c>
      <c r="X330">
        <v>0</v>
      </c>
      <c r="Y330" s="3">
        <f t="shared" si="31"/>
        <v>-0.61686000000000107</v>
      </c>
      <c r="Z330" t="s">
        <v>161</v>
      </c>
      <c r="AA330">
        <v>25.55</v>
      </c>
      <c r="AB330">
        <v>25.55</v>
      </c>
      <c r="AC330">
        <v>25.54</v>
      </c>
      <c r="AD330">
        <v>24.54</v>
      </c>
      <c r="AE330" s="3">
        <f t="shared" si="32"/>
        <v>-1.1532600000000011</v>
      </c>
      <c r="AF330" t="s">
        <v>172</v>
      </c>
      <c r="AG330">
        <v>25.1</v>
      </c>
      <c r="AH330">
        <v>25.1</v>
      </c>
      <c r="AI330">
        <v>25</v>
      </c>
      <c r="AJ330">
        <v>24.93</v>
      </c>
      <c r="AK330" s="3">
        <f t="shared" si="33"/>
        <v>-0.9440640000000009</v>
      </c>
      <c r="AL330" t="s">
        <v>176</v>
      </c>
      <c r="AM330">
        <v>24.538900000000002</v>
      </c>
      <c r="AN330">
        <v>24.538900000000002</v>
      </c>
      <c r="AO330">
        <v>24.38</v>
      </c>
      <c r="AP330">
        <v>24.48</v>
      </c>
      <c r="AQ330" s="3">
        <f t="shared" si="34"/>
        <v>-1.1854440000000004</v>
      </c>
      <c r="AR330" t="s">
        <v>428</v>
      </c>
      <c r="AS330">
        <v>25.14</v>
      </c>
      <c r="AT330">
        <v>25.14</v>
      </c>
      <c r="AU330">
        <v>24.740100000000002</v>
      </c>
      <c r="AV330">
        <v>24.95</v>
      </c>
      <c r="AW330" s="3">
        <f t="shared" si="35"/>
        <v>-0.93333600000000116</v>
      </c>
    </row>
    <row r="331" spans="1:49">
      <c r="A331">
        <v>1</v>
      </c>
      <c r="B331" t="s">
        <v>533</v>
      </c>
      <c r="C331">
        <v>1</v>
      </c>
      <c r="D331" t="s">
        <v>46</v>
      </c>
      <c r="E331" t="s">
        <v>47</v>
      </c>
      <c r="F331" t="str">
        <f t="shared" si="30"/>
        <v>USA</v>
      </c>
      <c r="G331">
        <v>18.579999999999998</v>
      </c>
      <c r="H331" t="s">
        <v>111</v>
      </c>
      <c r="I331" t="s">
        <v>105</v>
      </c>
      <c r="J331">
        <v>3</v>
      </c>
      <c r="K331">
        <v>55.74</v>
      </c>
      <c r="L331">
        <v>5000</v>
      </c>
      <c r="M331">
        <v>89.7</v>
      </c>
      <c r="N331">
        <v>89</v>
      </c>
      <c r="O331">
        <v>97.01</v>
      </c>
      <c r="P331">
        <v>152.75</v>
      </c>
      <c r="Q331">
        <v>108</v>
      </c>
      <c r="R331" t="s">
        <v>433</v>
      </c>
      <c r="S331" t="s">
        <v>460</v>
      </c>
      <c r="T331">
        <v>16</v>
      </c>
      <c r="U331">
        <v>-0.2</v>
      </c>
      <c r="V331">
        <v>-978.11</v>
      </c>
      <c r="W331" t="s">
        <v>52</v>
      </c>
      <c r="X331">
        <v>0</v>
      </c>
      <c r="Y331" s="3">
        <f t="shared" si="31"/>
        <v>0.11516599999999999</v>
      </c>
      <c r="Z331" t="s">
        <v>161</v>
      </c>
      <c r="AA331">
        <v>90.88</v>
      </c>
      <c r="AB331">
        <v>90.88</v>
      </c>
      <c r="AC331">
        <v>90.54</v>
      </c>
      <c r="AD331">
        <v>83.46</v>
      </c>
      <c r="AE331" s="3">
        <f t="shared" si="32"/>
        <v>0.24119000000000018</v>
      </c>
      <c r="AF331" t="s">
        <v>172</v>
      </c>
      <c r="AG331">
        <v>87.24</v>
      </c>
      <c r="AH331">
        <v>87.24</v>
      </c>
      <c r="AI331">
        <v>83.72</v>
      </c>
      <c r="AJ331">
        <v>85.46</v>
      </c>
      <c r="AK331" s="3">
        <f t="shared" si="33"/>
        <v>0.20559000000000019</v>
      </c>
      <c r="AL331" t="s">
        <v>176</v>
      </c>
      <c r="AM331">
        <v>88.48</v>
      </c>
      <c r="AN331">
        <v>88.48</v>
      </c>
      <c r="AO331">
        <v>84.24</v>
      </c>
      <c r="AP331">
        <v>86.9</v>
      </c>
      <c r="AQ331" s="3">
        <f t="shared" si="34"/>
        <v>0.17995799999999998</v>
      </c>
      <c r="AR331" t="s">
        <v>428</v>
      </c>
      <c r="AS331">
        <v>91.762799999999999</v>
      </c>
      <c r="AT331">
        <v>91.762799999999999</v>
      </c>
      <c r="AU331">
        <v>86.42</v>
      </c>
      <c r="AV331">
        <v>89.77</v>
      </c>
      <c r="AW331" s="3">
        <f t="shared" si="35"/>
        <v>0.12887200000000015</v>
      </c>
    </row>
    <row r="332" spans="1:49">
      <c r="A332">
        <v>1</v>
      </c>
      <c r="B332" t="s">
        <v>534</v>
      </c>
      <c r="C332">
        <v>1</v>
      </c>
      <c r="D332" t="s">
        <v>46</v>
      </c>
      <c r="E332" t="s">
        <v>47</v>
      </c>
      <c r="F332" t="str">
        <f t="shared" si="30"/>
        <v>USA</v>
      </c>
      <c r="G332">
        <v>4.4800000000000004</v>
      </c>
      <c r="H332" t="s">
        <v>535</v>
      </c>
      <c r="I332" t="s">
        <v>105</v>
      </c>
      <c r="J332">
        <v>3</v>
      </c>
      <c r="K332">
        <v>13.45</v>
      </c>
      <c r="L332">
        <v>2500</v>
      </c>
      <c r="M332">
        <v>185.89</v>
      </c>
      <c r="N332">
        <v>186</v>
      </c>
      <c r="O332">
        <v>86.57</v>
      </c>
      <c r="P332">
        <v>100.02</v>
      </c>
      <c r="Q332">
        <v>89.15</v>
      </c>
      <c r="R332" t="s">
        <v>488</v>
      </c>
      <c r="S332" t="s">
        <v>435</v>
      </c>
      <c r="T332">
        <v>4</v>
      </c>
      <c r="U332">
        <v>-0.19</v>
      </c>
      <c r="V332">
        <v>-479.88</v>
      </c>
      <c r="W332" t="s">
        <v>52</v>
      </c>
      <c r="X332">
        <v>0</v>
      </c>
      <c r="Y332" s="3">
        <f t="shared" si="31"/>
        <v>1.487999999999704E-3</v>
      </c>
      <c r="Z332" t="s">
        <v>446</v>
      </c>
      <c r="AA332">
        <v>89.9</v>
      </c>
      <c r="AB332">
        <v>89.9</v>
      </c>
      <c r="AC332">
        <v>86.55</v>
      </c>
      <c r="AD332">
        <v>89.15</v>
      </c>
      <c r="AE332" s="3">
        <f t="shared" si="32"/>
        <v>-0.19195200000000093</v>
      </c>
      <c r="AF332" t="s">
        <v>436</v>
      </c>
      <c r="AG332">
        <v>87.45</v>
      </c>
      <c r="AH332">
        <v>87.45</v>
      </c>
      <c r="AI332">
        <v>87.06</v>
      </c>
      <c r="AJ332">
        <v>86.3</v>
      </c>
      <c r="AK332" s="3">
        <f t="shared" si="33"/>
        <v>2.0087999999999703E-2</v>
      </c>
      <c r="AL332" t="s">
        <v>437</v>
      </c>
      <c r="AM332">
        <v>86.8</v>
      </c>
      <c r="AN332">
        <v>86.8</v>
      </c>
      <c r="AO332">
        <v>85.31</v>
      </c>
      <c r="AP332">
        <v>85.99</v>
      </c>
      <c r="AQ332" s="3">
        <f t="shared" si="34"/>
        <v>4.3151999999999871E-2</v>
      </c>
      <c r="AR332" t="s">
        <v>438</v>
      </c>
      <c r="AS332">
        <v>88.29</v>
      </c>
      <c r="AT332">
        <v>88.29</v>
      </c>
      <c r="AU332">
        <v>87.41</v>
      </c>
      <c r="AV332">
        <v>85.9</v>
      </c>
      <c r="AW332" s="3">
        <f t="shared" si="35"/>
        <v>4.9847999999999067E-2</v>
      </c>
    </row>
    <row r="333" spans="1:49">
      <c r="A333">
        <v>1</v>
      </c>
      <c r="B333" t="s">
        <v>536</v>
      </c>
      <c r="C333">
        <v>1</v>
      </c>
      <c r="D333" t="s">
        <v>46</v>
      </c>
      <c r="E333" t="s">
        <v>47</v>
      </c>
      <c r="F333" t="str">
        <f t="shared" si="30"/>
        <v>USA</v>
      </c>
      <c r="G333">
        <v>5.07</v>
      </c>
      <c r="H333" t="s">
        <v>178</v>
      </c>
      <c r="I333" t="s">
        <v>105</v>
      </c>
      <c r="J333">
        <v>2</v>
      </c>
      <c r="K333">
        <v>10.14</v>
      </c>
      <c r="L333">
        <v>2000</v>
      </c>
      <c r="M333">
        <v>197.26</v>
      </c>
      <c r="N333">
        <v>200</v>
      </c>
      <c r="O333">
        <v>193.12</v>
      </c>
      <c r="P333">
        <v>203.26</v>
      </c>
      <c r="Q333">
        <v>187.09</v>
      </c>
      <c r="R333" t="s">
        <v>488</v>
      </c>
      <c r="S333" t="s">
        <v>435</v>
      </c>
      <c r="T333">
        <v>4</v>
      </c>
      <c r="U333">
        <v>0.6</v>
      </c>
      <c r="V333">
        <v>1206</v>
      </c>
      <c r="W333" t="s">
        <v>52</v>
      </c>
      <c r="X333">
        <v>1</v>
      </c>
      <c r="Y333" s="3">
        <f t="shared" si="31"/>
        <v>0.5819999999999993</v>
      </c>
      <c r="Z333" t="s">
        <v>446</v>
      </c>
      <c r="AA333">
        <v>188.44</v>
      </c>
      <c r="AB333">
        <v>188.44</v>
      </c>
      <c r="AC333">
        <v>187.3</v>
      </c>
      <c r="AD333">
        <v>186.35</v>
      </c>
      <c r="AE333" s="3">
        <f t="shared" si="32"/>
        <v>0.67700000000000105</v>
      </c>
      <c r="AF333" t="s">
        <v>436</v>
      </c>
      <c r="AG333">
        <v>187.63</v>
      </c>
      <c r="AH333">
        <v>187.63</v>
      </c>
      <c r="AI333">
        <v>185.36</v>
      </c>
      <c r="AJ333">
        <v>186.44</v>
      </c>
      <c r="AK333" s="3">
        <f t="shared" si="33"/>
        <v>0.6680000000000007</v>
      </c>
      <c r="AL333" t="s">
        <v>437</v>
      </c>
      <c r="AM333">
        <v>186.4</v>
      </c>
      <c r="AN333">
        <v>186.4</v>
      </c>
      <c r="AO333">
        <v>184.79</v>
      </c>
      <c r="AP333">
        <v>183</v>
      </c>
      <c r="AQ333" s="3">
        <f t="shared" si="34"/>
        <v>1.0120000000000005</v>
      </c>
      <c r="AR333" t="s">
        <v>438</v>
      </c>
      <c r="AS333">
        <v>184.78</v>
      </c>
      <c r="AT333">
        <v>184.78</v>
      </c>
      <c r="AU333">
        <v>184.27</v>
      </c>
      <c r="AV333">
        <v>183.65</v>
      </c>
      <c r="AW333" s="3">
        <f t="shared" si="35"/>
        <v>0.94699999999999984</v>
      </c>
    </row>
    <row r="334" spans="1:49">
      <c r="A334">
        <v>1</v>
      </c>
      <c r="B334" t="s">
        <v>537</v>
      </c>
      <c r="C334">
        <v>1</v>
      </c>
      <c r="D334" t="s">
        <v>46</v>
      </c>
      <c r="E334" t="s">
        <v>47</v>
      </c>
      <c r="F334" t="str">
        <f t="shared" si="30"/>
        <v>USA</v>
      </c>
      <c r="G334">
        <v>0.39</v>
      </c>
      <c r="H334" t="s">
        <v>508</v>
      </c>
      <c r="I334" t="s">
        <v>105</v>
      </c>
      <c r="J334">
        <v>2</v>
      </c>
      <c r="K334">
        <v>0.77</v>
      </c>
      <c r="L334">
        <v>2500</v>
      </c>
      <c r="M334">
        <v>3238.34</v>
      </c>
      <c r="N334">
        <v>3200</v>
      </c>
      <c r="O334">
        <v>10.119999999999999</v>
      </c>
      <c r="P334">
        <v>10.89</v>
      </c>
      <c r="Q334">
        <v>10.81</v>
      </c>
      <c r="R334" t="s">
        <v>488</v>
      </c>
      <c r="S334" t="s">
        <v>488</v>
      </c>
      <c r="T334">
        <v>0</v>
      </c>
      <c r="U334">
        <v>-0.89</v>
      </c>
      <c r="V334">
        <v>-2212.8000000000002</v>
      </c>
      <c r="W334" t="s">
        <v>52</v>
      </c>
      <c r="X334">
        <v>0</v>
      </c>
      <c r="Y334" s="3">
        <f t="shared" si="31"/>
        <v>-1.4336000000000013</v>
      </c>
      <c r="Z334" t="s">
        <v>446</v>
      </c>
      <c r="AA334">
        <v>11.5</v>
      </c>
      <c r="AB334">
        <v>11.5</v>
      </c>
      <c r="AC334">
        <v>11.24</v>
      </c>
      <c r="AD334">
        <v>11.23</v>
      </c>
      <c r="AE334" s="3">
        <f t="shared" si="32"/>
        <v>-1.4208000000000014</v>
      </c>
      <c r="AF334" t="s">
        <v>436</v>
      </c>
      <c r="AG334">
        <v>11.39</v>
      </c>
      <c r="AH334">
        <v>11.39</v>
      </c>
      <c r="AI334">
        <v>11.05</v>
      </c>
      <c r="AJ334">
        <v>10.7</v>
      </c>
      <c r="AK334" s="3">
        <f t="shared" si="33"/>
        <v>-0.74240000000000006</v>
      </c>
      <c r="AL334" t="s">
        <v>437</v>
      </c>
      <c r="AM334">
        <v>11.03</v>
      </c>
      <c r="AN334">
        <v>11.03</v>
      </c>
      <c r="AO334">
        <v>11.03</v>
      </c>
      <c r="AP334">
        <v>10.56</v>
      </c>
      <c r="AQ334" s="3">
        <f t="shared" si="34"/>
        <v>-0.56320000000000159</v>
      </c>
      <c r="AR334" t="s">
        <v>438</v>
      </c>
      <c r="AS334">
        <v>11.03</v>
      </c>
      <c r="AT334">
        <v>11.03</v>
      </c>
      <c r="AU334">
        <v>10.59</v>
      </c>
      <c r="AV334">
        <v>10.89</v>
      </c>
      <c r="AW334" s="3">
        <f t="shared" si="35"/>
        <v>-0.98560000000000181</v>
      </c>
    </row>
    <row r="335" spans="1:49">
      <c r="A335">
        <v>1</v>
      </c>
      <c r="B335" t="s">
        <v>507</v>
      </c>
      <c r="C335">
        <v>1</v>
      </c>
      <c r="D335" t="s">
        <v>46</v>
      </c>
      <c r="E335" t="s">
        <v>47</v>
      </c>
      <c r="F335" t="str">
        <f t="shared" si="30"/>
        <v>USA</v>
      </c>
      <c r="G335">
        <v>2.1800000000000002</v>
      </c>
      <c r="H335" t="s">
        <v>538</v>
      </c>
      <c r="I335" t="s">
        <v>49</v>
      </c>
      <c r="J335">
        <v>2</v>
      </c>
      <c r="K335">
        <v>4.3600000000000003</v>
      </c>
      <c r="L335">
        <v>2500</v>
      </c>
      <c r="M335">
        <v>572.87</v>
      </c>
      <c r="N335">
        <v>573</v>
      </c>
      <c r="O335">
        <v>93.69</v>
      </c>
      <c r="P335">
        <v>89.32</v>
      </c>
      <c r="Q335">
        <v>98.43</v>
      </c>
      <c r="R335" t="s">
        <v>506</v>
      </c>
      <c r="S335" t="s">
        <v>499</v>
      </c>
      <c r="T335">
        <v>3</v>
      </c>
      <c r="U335">
        <v>1.0900000000000001</v>
      </c>
      <c r="V335">
        <v>2716.08</v>
      </c>
      <c r="W335" t="s">
        <v>52</v>
      </c>
      <c r="X335">
        <v>1</v>
      </c>
      <c r="Y335" s="3">
        <f t="shared" si="31"/>
        <v>4.5840000000000651E-2</v>
      </c>
      <c r="Z335" t="s">
        <v>172</v>
      </c>
      <c r="AA335">
        <v>94.07</v>
      </c>
      <c r="AB335">
        <v>94.07</v>
      </c>
      <c r="AC335">
        <v>93.89</v>
      </c>
      <c r="AD335">
        <v>92.77</v>
      </c>
      <c r="AE335" s="3">
        <f t="shared" si="32"/>
        <v>-0.21086400000000038</v>
      </c>
      <c r="AF335" t="s">
        <v>176</v>
      </c>
      <c r="AG335">
        <v>94.42</v>
      </c>
      <c r="AH335">
        <v>94.42</v>
      </c>
      <c r="AI335">
        <v>93.35</v>
      </c>
      <c r="AJ335">
        <v>92.68</v>
      </c>
      <c r="AK335" s="3">
        <f t="shared" si="33"/>
        <v>-0.23149199999999792</v>
      </c>
      <c r="AL335" t="s">
        <v>428</v>
      </c>
      <c r="AM335">
        <v>104.2299</v>
      </c>
      <c r="AN335">
        <v>104.2299</v>
      </c>
      <c r="AO335">
        <v>100.66</v>
      </c>
      <c r="AP335">
        <v>101.61</v>
      </c>
      <c r="AQ335" s="3">
        <f t="shared" si="34"/>
        <v>1.8152640000000002</v>
      </c>
      <c r="AR335" t="s">
        <v>429</v>
      </c>
      <c r="AS335">
        <v>103.08</v>
      </c>
      <c r="AT335">
        <v>103.08</v>
      </c>
      <c r="AU335">
        <v>102.05</v>
      </c>
      <c r="AV335">
        <v>101.19</v>
      </c>
      <c r="AW335" s="3">
        <f t="shared" si="35"/>
        <v>1.7190000000000001</v>
      </c>
    </row>
    <row r="336" spans="1:49">
      <c r="A336">
        <v>1</v>
      </c>
      <c r="B336" t="s">
        <v>539</v>
      </c>
      <c r="C336">
        <v>1</v>
      </c>
      <c r="D336" t="s">
        <v>46</v>
      </c>
      <c r="E336" t="s">
        <v>47</v>
      </c>
      <c r="F336" t="str">
        <f t="shared" si="30"/>
        <v>USA</v>
      </c>
      <c r="G336">
        <v>1.97</v>
      </c>
      <c r="H336" t="s">
        <v>111</v>
      </c>
      <c r="I336" t="s">
        <v>105</v>
      </c>
      <c r="J336">
        <v>2</v>
      </c>
      <c r="K336">
        <v>3.94</v>
      </c>
      <c r="L336">
        <v>2000</v>
      </c>
      <c r="M336">
        <v>507.1</v>
      </c>
      <c r="N336">
        <v>507</v>
      </c>
      <c r="O336">
        <v>21.47</v>
      </c>
      <c r="P336">
        <v>25.42</v>
      </c>
      <c r="Q336">
        <v>16.87</v>
      </c>
      <c r="R336" t="s">
        <v>433</v>
      </c>
      <c r="S336" t="s">
        <v>427</v>
      </c>
      <c r="T336">
        <v>2</v>
      </c>
      <c r="U336">
        <v>1.17</v>
      </c>
      <c r="V336">
        <v>2333.21</v>
      </c>
      <c r="W336" t="s">
        <v>52</v>
      </c>
      <c r="X336">
        <v>1</v>
      </c>
      <c r="Y336" s="3">
        <f t="shared" si="31"/>
        <v>0.83908499999999975</v>
      </c>
      <c r="Z336" t="s">
        <v>161</v>
      </c>
      <c r="AA336">
        <v>18.350000000000001</v>
      </c>
      <c r="AB336">
        <v>18.350000000000001</v>
      </c>
      <c r="AC336">
        <v>18.16</v>
      </c>
      <c r="AD336">
        <v>16.760000000000002</v>
      </c>
      <c r="AE336" s="3">
        <f t="shared" si="32"/>
        <v>1.1939849999999992</v>
      </c>
      <c r="AF336" t="s">
        <v>172</v>
      </c>
      <c r="AG336">
        <v>17.270099999999999</v>
      </c>
      <c r="AH336">
        <v>17.270099999999999</v>
      </c>
      <c r="AI336">
        <v>17.04</v>
      </c>
      <c r="AJ336">
        <v>16.38</v>
      </c>
      <c r="AK336" s="3">
        <f t="shared" si="33"/>
        <v>1.2903150000000001</v>
      </c>
      <c r="AL336" t="s">
        <v>176</v>
      </c>
      <c r="AM336">
        <v>16.45</v>
      </c>
      <c r="AN336">
        <v>16.45</v>
      </c>
      <c r="AO336">
        <v>15.23</v>
      </c>
      <c r="AP336">
        <v>16.11</v>
      </c>
      <c r="AQ336" s="3">
        <f t="shared" si="34"/>
        <v>1.3587599999999997</v>
      </c>
      <c r="AR336" t="s">
        <v>428</v>
      </c>
      <c r="AS336">
        <v>16.72</v>
      </c>
      <c r="AT336">
        <v>16.72</v>
      </c>
      <c r="AU336">
        <v>16.399999999999999</v>
      </c>
      <c r="AV336">
        <v>16.5</v>
      </c>
      <c r="AW336" s="3">
        <f t="shared" si="35"/>
        <v>1.2598949999999998</v>
      </c>
    </row>
    <row r="337" spans="1:49">
      <c r="A337">
        <v>1</v>
      </c>
      <c r="B337" t="s">
        <v>540</v>
      </c>
      <c r="C337">
        <v>1</v>
      </c>
      <c r="D337" t="s">
        <v>46</v>
      </c>
      <c r="E337" t="s">
        <v>47</v>
      </c>
      <c r="F337" t="str">
        <f t="shared" si="30"/>
        <v>USA</v>
      </c>
      <c r="G337">
        <v>2.2999999999999998</v>
      </c>
      <c r="H337" t="s">
        <v>541</v>
      </c>
      <c r="I337" t="s">
        <v>49</v>
      </c>
      <c r="J337">
        <v>2</v>
      </c>
      <c r="K337">
        <v>4.5999999999999996</v>
      </c>
      <c r="L337">
        <v>2500</v>
      </c>
      <c r="M337">
        <v>543.48</v>
      </c>
      <c r="N337">
        <v>543</v>
      </c>
      <c r="O337">
        <v>78.06</v>
      </c>
      <c r="P337">
        <v>73.459999999999994</v>
      </c>
      <c r="Q337">
        <v>81.62</v>
      </c>
      <c r="R337" t="s">
        <v>50</v>
      </c>
      <c r="S337" t="s">
        <v>506</v>
      </c>
      <c r="T337">
        <v>26</v>
      </c>
      <c r="U337">
        <v>0.77</v>
      </c>
      <c r="V337">
        <v>1933.08</v>
      </c>
      <c r="W337" t="s">
        <v>52</v>
      </c>
      <c r="X337">
        <v>1</v>
      </c>
      <c r="Y337" s="3">
        <f t="shared" si="31"/>
        <v>0.97305600000000081</v>
      </c>
      <c r="Z337" t="s">
        <v>53</v>
      </c>
      <c r="AA337">
        <v>84.16</v>
      </c>
      <c r="AB337">
        <v>84.16</v>
      </c>
      <c r="AC337">
        <v>82.54</v>
      </c>
      <c r="AD337">
        <v>77.42</v>
      </c>
      <c r="AE337" s="3">
        <f t="shared" si="32"/>
        <v>-0.13900800000000013</v>
      </c>
      <c r="AF337" t="s">
        <v>54</v>
      </c>
      <c r="AG337">
        <v>79.791300000000007</v>
      </c>
      <c r="AH337">
        <v>79.791300000000007</v>
      </c>
      <c r="AI337">
        <v>76.59</v>
      </c>
      <c r="AJ337">
        <v>78.67</v>
      </c>
      <c r="AK337" s="3">
        <f t="shared" si="33"/>
        <v>0.13249199999999986</v>
      </c>
      <c r="AL337" t="s">
        <v>55</v>
      </c>
      <c r="AM337">
        <v>79.62</v>
      </c>
      <c r="AN337">
        <v>79.62</v>
      </c>
      <c r="AO337">
        <v>79.19</v>
      </c>
      <c r="AP337">
        <v>79.459999999999994</v>
      </c>
      <c r="AQ337" s="3">
        <f t="shared" si="34"/>
        <v>0.30407999999999813</v>
      </c>
      <c r="AR337" t="s">
        <v>56</v>
      </c>
      <c r="AS337">
        <v>80.39</v>
      </c>
      <c r="AT337">
        <v>80.39</v>
      </c>
      <c r="AU337">
        <v>78.95</v>
      </c>
      <c r="AV337">
        <v>79.91</v>
      </c>
      <c r="AW337" s="3">
        <f t="shared" si="35"/>
        <v>0.40181999999999873</v>
      </c>
    </row>
    <row r="338" spans="1:49">
      <c r="A338">
        <v>1</v>
      </c>
      <c r="B338" t="s">
        <v>542</v>
      </c>
      <c r="C338">
        <v>1</v>
      </c>
      <c r="D338" t="s">
        <v>46</v>
      </c>
      <c r="E338" t="s">
        <v>47</v>
      </c>
      <c r="F338" t="str">
        <f t="shared" si="30"/>
        <v>USA</v>
      </c>
      <c r="G338">
        <v>5.13</v>
      </c>
      <c r="H338" t="s">
        <v>191</v>
      </c>
      <c r="I338" t="s">
        <v>105</v>
      </c>
      <c r="J338">
        <v>2</v>
      </c>
      <c r="K338">
        <v>10.25</v>
      </c>
      <c r="L338">
        <v>3000</v>
      </c>
      <c r="M338">
        <v>292.68</v>
      </c>
      <c r="N338">
        <v>293</v>
      </c>
      <c r="O338">
        <v>375.51</v>
      </c>
      <c r="P338">
        <v>385.76</v>
      </c>
      <c r="Q338">
        <v>381.5</v>
      </c>
      <c r="R338" t="s">
        <v>168</v>
      </c>
      <c r="S338" t="s">
        <v>506</v>
      </c>
      <c r="T338">
        <v>18</v>
      </c>
      <c r="U338">
        <v>-0.59</v>
      </c>
      <c r="V338">
        <v>-1755.07</v>
      </c>
      <c r="W338" t="s">
        <v>52</v>
      </c>
      <c r="X338">
        <v>0</v>
      </c>
      <c r="Y338" s="3">
        <f t="shared" si="31"/>
        <v>-0.27639666666666507</v>
      </c>
      <c r="Z338" t="s">
        <v>115</v>
      </c>
      <c r="AA338">
        <v>379.23</v>
      </c>
      <c r="AB338">
        <v>379.23</v>
      </c>
      <c r="AC338">
        <v>378.34</v>
      </c>
      <c r="AD338">
        <v>378.65</v>
      </c>
      <c r="AE338" s="3">
        <f t="shared" si="32"/>
        <v>-0.30667333333333202</v>
      </c>
      <c r="AF338" t="s">
        <v>129</v>
      </c>
      <c r="AG338">
        <v>384.79</v>
      </c>
      <c r="AH338">
        <v>384.79</v>
      </c>
      <c r="AI338">
        <v>381.11</v>
      </c>
      <c r="AJ338">
        <v>383.89</v>
      </c>
      <c r="AK338" s="3">
        <f t="shared" si="33"/>
        <v>-0.81844666666666621</v>
      </c>
      <c r="AL338" t="s">
        <v>120</v>
      </c>
      <c r="AM338">
        <v>384.95</v>
      </c>
      <c r="AN338">
        <v>384.95</v>
      </c>
      <c r="AO338">
        <v>384.49</v>
      </c>
      <c r="AP338">
        <v>384.24</v>
      </c>
      <c r="AQ338" s="3">
        <f t="shared" si="34"/>
        <v>-0.85263000000000178</v>
      </c>
      <c r="AR338" t="s">
        <v>121</v>
      </c>
      <c r="AS338">
        <v>384.12560000000002</v>
      </c>
      <c r="AT338">
        <v>384.12560000000002</v>
      </c>
      <c r="AU338">
        <v>382.25</v>
      </c>
      <c r="AV338">
        <v>382.88</v>
      </c>
      <c r="AW338" s="3">
        <f t="shared" si="35"/>
        <v>-0.71980333333333379</v>
      </c>
    </row>
    <row r="339" spans="1:49">
      <c r="A339">
        <v>1</v>
      </c>
      <c r="B339" t="s">
        <v>543</v>
      </c>
      <c r="C339">
        <v>1</v>
      </c>
      <c r="D339" t="s">
        <v>80</v>
      </c>
      <c r="E339" t="s">
        <v>81</v>
      </c>
      <c r="F339" t="str">
        <f t="shared" si="30"/>
        <v>Canada</v>
      </c>
      <c r="G339">
        <v>0.3</v>
      </c>
      <c r="H339" t="s">
        <v>188</v>
      </c>
      <c r="I339" t="s">
        <v>105</v>
      </c>
      <c r="J339">
        <v>2</v>
      </c>
      <c r="K339">
        <v>0.6</v>
      </c>
      <c r="L339">
        <v>2700</v>
      </c>
      <c r="M339">
        <v>4515.05</v>
      </c>
      <c r="N339">
        <v>4500</v>
      </c>
      <c r="O339">
        <v>4.51</v>
      </c>
      <c r="P339">
        <v>5.1100000000000003</v>
      </c>
      <c r="Q339">
        <v>4.4800000000000004</v>
      </c>
      <c r="R339" t="s">
        <v>506</v>
      </c>
      <c r="S339" t="s">
        <v>506</v>
      </c>
      <c r="T339">
        <v>0</v>
      </c>
      <c r="U339">
        <v>0.05</v>
      </c>
      <c r="V339">
        <v>135</v>
      </c>
      <c r="W339" t="s">
        <v>84</v>
      </c>
      <c r="X339">
        <v>1</v>
      </c>
      <c r="Y339" s="3">
        <f t="shared" si="31"/>
        <v>9.9999999999999353E-2</v>
      </c>
      <c r="Z339" t="s">
        <v>172</v>
      </c>
      <c r="AA339">
        <v>4.47</v>
      </c>
      <c r="AB339">
        <v>4.47</v>
      </c>
      <c r="AC339">
        <v>4.45</v>
      </c>
      <c r="AD339">
        <v>4.3099999999999996</v>
      </c>
      <c r="AE339" s="3">
        <f t="shared" si="32"/>
        <v>0.33333333333333365</v>
      </c>
      <c r="AF339" t="s">
        <v>176</v>
      </c>
      <c r="AG339">
        <v>4.1399999999999997</v>
      </c>
      <c r="AH339">
        <v>4.1399999999999997</v>
      </c>
      <c r="AI339">
        <v>4.0999999999999996</v>
      </c>
      <c r="AJ339">
        <v>4.05</v>
      </c>
      <c r="AK339" s="3">
        <f t="shared" si="33"/>
        <v>0.76666666666666672</v>
      </c>
      <c r="AL339" t="s">
        <v>428</v>
      </c>
      <c r="AM339">
        <v>4.16</v>
      </c>
      <c r="AN339">
        <v>4.16</v>
      </c>
      <c r="AO339">
        <v>4.1100000000000003</v>
      </c>
      <c r="AP339">
        <v>4.13</v>
      </c>
      <c r="AQ339" s="3">
        <f t="shared" si="34"/>
        <v>0.63333333333333319</v>
      </c>
      <c r="AR339" t="s">
        <v>429</v>
      </c>
      <c r="AS339">
        <v>4.45</v>
      </c>
      <c r="AT339">
        <v>4.45</v>
      </c>
      <c r="AU339">
        <v>4.26</v>
      </c>
      <c r="AV339">
        <v>4.32</v>
      </c>
      <c r="AW339" s="3">
        <f t="shared" si="35"/>
        <v>0.31666666666666582</v>
      </c>
    </row>
    <row r="340" spans="1:49">
      <c r="A340">
        <v>1</v>
      </c>
      <c r="B340" t="s">
        <v>544</v>
      </c>
      <c r="C340">
        <v>1</v>
      </c>
      <c r="D340" t="s">
        <v>46</v>
      </c>
      <c r="E340" t="s">
        <v>47</v>
      </c>
      <c r="F340" t="str">
        <f t="shared" si="30"/>
        <v>USA</v>
      </c>
      <c r="G340">
        <v>6.13</v>
      </c>
      <c r="H340" t="s">
        <v>370</v>
      </c>
      <c r="I340" t="s">
        <v>105</v>
      </c>
      <c r="J340">
        <v>2</v>
      </c>
      <c r="K340">
        <v>12.26</v>
      </c>
      <c r="L340">
        <v>2500</v>
      </c>
      <c r="M340">
        <v>203.92</v>
      </c>
      <c r="N340">
        <v>206</v>
      </c>
      <c r="O340">
        <v>255.49</v>
      </c>
      <c r="P340">
        <v>267.75</v>
      </c>
      <c r="Q340">
        <v>252.52</v>
      </c>
      <c r="R340" t="s">
        <v>157</v>
      </c>
      <c r="S340" t="s">
        <v>506</v>
      </c>
      <c r="T340">
        <v>7</v>
      </c>
      <c r="U340">
        <v>0.24</v>
      </c>
      <c r="V340">
        <v>611.82000000000005</v>
      </c>
      <c r="W340" t="s">
        <v>52</v>
      </c>
      <c r="X340">
        <v>1</v>
      </c>
      <c r="Y340" s="3">
        <f t="shared" si="31"/>
        <v>0.78939200000000098</v>
      </c>
      <c r="Z340" t="s">
        <v>148</v>
      </c>
      <c r="AA340">
        <v>247.18</v>
      </c>
      <c r="AB340">
        <v>247.18</v>
      </c>
      <c r="AC340">
        <v>245.91</v>
      </c>
      <c r="AD340">
        <v>241.05</v>
      </c>
      <c r="AE340" s="3">
        <f t="shared" si="32"/>
        <v>1.1898559999999998</v>
      </c>
      <c r="AF340" t="s">
        <v>149</v>
      </c>
      <c r="AG340">
        <v>254.375</v>
      </c>
      <c r="AH340">
        <v>254.375</v>
      </c>
      <c r="AI340">
        <v>245.04</v>
      </c>
      <c r="AJ340">
        <v>251.2</v>
      </c>
      <c r="AK340" s="3">
        <f t="shared" si="33"/>
        <v>0.3534960000000017</v>
      </c>
      <c r="AL340" t="s">
        <v>150</v>
      </c>
      <c r="AM340">
        <v>255.315</v>
      </c>
      <c r="AN340">
        <v>255.315</v>
      </c>
      <c r="AO340">
        <v>250</v>
      </c>
      <c r="AP340">
        <v>248.53</v>
      </c>
      <c r="AQ340" s="3">
        <f t="shared" si="34"/>
        <v>0.57350400000000068</v>
      </c>
      <c r="AR340" t="s">
        <v>158</v>
      </c>
      <c r="AS340">
        <v>252.6</v>
      </c>
      <c r="AT340">
        <v>252.6</v>
      </c>
      <c r="AU340">
        <v>252.02</v>
      </c>
      <c r="AV340">
        <v>247.68</v>
      </c>
      <c r="AW340" s="3">
        <f t="shared" si="35"/>
        <v>0.64354400000000023</v>
      </c>
    </row>
    <row r="341" spans="1:49">
      <c r="A341">
        <v>1</v>
      </c>
      <c r="B341" t="s">
        <v>167</v>
      </c>
      <c r="C341">
        <v>1</v>
      </c>
      <c r="D341" t="s">
        <v>46</v>
      </c>
      <c r="E341" t="s">
        <v>47</v>
      </c>
      <c r="F341" t="str">
        <f t="shared" si="30"/>
        <v>USA</v>
      </c>
      <c r="G341">
        <v>4.37</v>
      </c>
      <c r="H341" t="s">
        <v>111</v>
      </c>
      <c r="I341" t="s">
        <v>49</v>
      </c>
      <c r="J341">
        <v>1</v>
      </c>
      <c r="K341">
        <v>4.37</v>
      </c>
      <c r="L341">
        <v>2500</v>
      </c>
      <c r="M341">
        <v>572.61</v>
      </c>
      <c r="N341">
        <v>572</v>
      </c>
      <c r="O341">
        <v>34</v>
      </c>
      <c r="P341">
        <v>29.63</v>
      </c>
      <c r="Q341">
        <v>31.02</v>
      </c>
      <c r="R341" t="s">
        <v>171</v>
      </c>
      <c r="S341" t="s">
        <v>506</v>
      </c>
      <c r="T341">
        <v>5</v>
      </c>
      <c r="U341">
        <v>-0.68</v>
      </c>
      <c r="V341">
        <v>-1704.56</v>
      </c>
      <c r="W341" t="s">
        <v>52</v>
      </c>
      <c r="X341">
        <v>0</v>
      </c>
      <c r="Y341" s="3">
        <f t="shared" si="31"/>
        <v>0.59716799999999981</v>
      </c>
      <c r="Z341" t="s">
        <v>150</v>
      </c>
      <c r="AA341">
        <v>38.01</v>
      </c>
      <c r="AB341">
        <v>38.01</v>
      </c>
      <c r="AC341">
        <v>36.61</v>
      </c>
      <c r="AD341">
        <v>35.18</v>
      </c>
      <c r="AE341" s="3">
        <f t="shared" si="32"/>
        <v>0.26998399999999995</v>
      </c>
      <c r="AF341" t="s">
        <v>158</v>
      </c>
      <c r="AG341">
        <v>35.619900000000001</v>
      </c>
      <c r="AH341">
        <v>35.619900000000001</v>
      </c>
      <c r="AI341">
        <v>35.33</v>
      </c>
      <c r="AJ341">
        <v>33.96</v>
      </c>
      <c r="AK341" s="3">
        <f t="shared" si="33"/>
        <v>-9.1519999999998044E-3</v>
      </c>
      <c r="AL341" t="s">
        <v>161</v>
      </c>
      <c r="AM341">
        <v>34.200000000000003</v>
      </c>
      <c r="AN341">
        <v>34.200000000000003</v>
      </c>
      <c r="AO341">
        <v>34.1</v>
      </c>
      <c r="AP341">
        <v>31.02</v>
      </c>
      <c r="AQ341" s="3">
        <f t="shared" si="34"/>
        <v>-0.6818240000000001</v>
      </c>
      <c r="AR341" t="s">
        <v>172</v>
      </c>
      <c r="AS341">
        <v>32.950000000000003</v>
      </c>
      <c r="AT341">
        <v>32.950000000000003</v>
      </c>
      <c r="AU341">
        <v>32.39</v>
      </c>
      <c r="AV341">
        <v>31.76</v>
      </c>
      <c r="AW341" s="3">
        <f t="shared" si="35"/>
        <v>-0.51251199999999963</v>
      </c>
    </row>
    <row r="342" spans="1:49">
      <c r="A342">
        <v>1</v>
      </c>
      <c r="B342" t="s">
        <v>539</v>
      </c>
      <c r="C342">
        <v>1</v>
      </c>
      <c r="D342" t="s">
        <v>46</v>
      </c>
      <c r="E342" t="s">
        <v>47</v>
      </c>
      <c r="F342" t="str">
        <f t="shared" si="30"/>
        <v>USA</v>
      </c>
      <c r="G342">
        <v>1.47</v>
      </c>
      <c r="H342" t="s">
        <v>227</v>
      </c>
      <c r="I342" t="s">
        <v>49</v>
      </c>
      <c r="J342">
        <v>3</v>
      </c>
      <c r="K342">
        <v>4.41</v>
      </c>
      <c r="L342">
        <v>2000</v>
      </c>
      <c r="M342">
        <v>453.51</v>
      </c>
      <c r="N342">
        <v>500</v>
      </c>
      <c r="O342">
        <v>23.59</v>
      </c>
      <c r="P342">
        <v>19.18</v>
      </c>
      <c r="Q342">
        <v>21.42</v>
      </c>
      <c r="R342" t="s">
        <v>433</v>
      </c>
      <c r="S342" t="s">
        <v>545</v>
      </c>
      <c r="T342">
        <v>303</v>
      </c>
      <c r="U342">
        <v>-0.54</v>
      </c>
      <c r="V342">
        <v>-1087.25</v>
      </c>
      <c r="W342" t="s">
        <v>52</v>
      </c>
      <c r="X342">
        <v>0</v>
      </c>
      <c r="Y342" s="3">
        <f t="shared" si="31"/>
        <v>-1.3574999999999999</v>
      </c>
      <c r="Z342" t="s">
        <v>161</v>
      </c>
      <c r="AA342">
        <v>18.350000000000001</v>
      </c>
      <c r="AB342">
        <v>18.350000000000001</v>
      </c>
      <c r="AC342">
        <v>18.16</v>
      </c>
      <c r="AD342">
        <v>16.760000000000002</v>
      </c>
      <c r="AE342" s="3">
        <f t="shared" si="32"/>
        <v>-1.7074999999999996</v>
      </c>
      <c r="AF342" t="s">
        <v>172</v>
      </c>
      <c r="AG342">
        <v>17.270099999999999</v>
      </c>
      <c r="AH342">
        <v>17.270099999999999</v>
      </c>
      <c r="AI342">
        <v>17.04</v>
      </c>
      <c r="AJ342">
        <v>16.38</v>
      </c>
      <c r="AK342" s="3">
        <f t="shared" si="33"/>
        <v>-1.8025000000000002</v>
      </c>
      <c r="AL342" t="s">
        <v>176</v>
      </c>
      <c r="AM342">
        <v>16.45</v>
      </c>
      <c r="AN342">
        <v>16.45</v>
      </c>
      <c r="AO342">
        <v>15.23</v>
      </c>
      <c r="AP342">
        <v>16.11</v>
      </c>
      <c r="AQ342" s="3">
        <f t="shared" si="34"/>
        <v>-1.87</v>
      </c>
      <c r="AR342" t="s">
        <v>428</v>
      </c>
      <c r="AS342">
        <v>16.72</v>
      </c>
      <c r="AT342">
        <v>16.72</v>
      </c>
      <c r="AU342">
        <v>16.399999999999999</v>
      </c>
      <c r="AV342">
        <v>16.5</v>
      </c>
      <c r="AW342" s="3">
        <f t="shared" si="35"/>
        <v>-1.7725</v>
      </c>
    </row>
    <row r="343" spans="1:49">
      <c r="A343">
        <v>1</v>
      </c>
      <c r="B343" t="s">
        <v>546</v>
      </c>
      <c r="C343">
        <v>1</v>
      </c>
      <c r="D343" t="s">
        <v>46</v>
      </c>
      <c r="E343" t="s">
        <v>47</v>
      </c>
      <c r="F343" t="str">
        <f t="shared" si="30"/>
        <v>USA</v>
      </c>
      <c r="G343">
        <v>11.44</v>
      </c>
      <c r="H343" t="s">
        <v>178</v>
      </c>
      <c r="I343" t="s">
        <v>49</v>
      </c>
      <c r="J343">
        <v>2</v>
      </c>
      <c r="K343">
        <v>22.87</v>
      </c>
      <c r="L343">
        <v>2500</v>
      </c>
      <c r="M343">
        <v>109.29</v>
      </c>
      <c r="N343">
        <v>109</v>
      </c>
      <c r="O343">
        <v>267.76</v>
      </c>
      <c r="P343">
        <v>244.89</v>
      </c>
      <c r="Q343">
        <v>285.02999999999997</v>
      </c>
      <c r="R343" t="s">
        <v>502</v>
      </c>
      <c r="S343" t="s">
        <v>445</v>
      </c>
      <c r="T343">
        <v>7</v>
      </c>
      <c r="U343">
        <v>0.75</v>
      </c>
      <c r="V343">
        <v>1881.97</v>
      </c>
      <c r="W343" t="s">
        <v>52</v>
      </c>
      <c r="X343">
        <v>1</v>
      </c>
      <c r="Y343" s="3">
        <f t="shared" si="31"/>
        <v>3.7060000000000988E-2</v>
      </c>
      <c r="Z343" t="s">
        <v>428</v>
      </c>
      <c r="AA343">
        <v>270</v>
      </c>
      <c r="AB343">
        <v>270</v>
      </c>
      <c r="AC343">
        <v>268.61</v>
      </c>
      <c r="AD343">
        <v>269.44</v>
      </c>
      <c r="AE343" s="3">
        <f t="shared" si="32"/>
        <v>7.3248000000000299E-2</v>
      </c>
      <c r="AF343" t="s">
        <v>429</v>
      </c>
      <c r="AG343">
        <v>282.69889999999998</v>
      </c>
      <c r="AH343">
        <v>282.69889999999998</v>
      </c>
      <c r="AI343">
        <v>276.88</v>
      </c>
      <c r="AJ343">
        <v>282.17</v>
      </c>
      <c r="AK343" s="3">
        <f t="shared" si="33"/>
        <v>0.62827600000000117</v>
      </c>
      <c r="AL343" t="s">
        <v>430</v>
      </c>
      <c r="AM343">
        <v>286.89</v>
      </c>
      <c r="AN343">
        <v>286.89</v>
      </c>
      <c r="AO343">
        <v>280.38</v>
      </c>
      <c r="AP343">
        <v>284.2</v>
      </c>
      <c r="AQ343" s="3">
        <f t="shared" si="34"/>
        <v>0.71678399999999998</v>
      </c>
      <c r="AR343" t="s">
        <v>422</v>
      </c>
      <c r="AS343">
        <v>286.08</v>
      </c>
      <c r="AT343">
        <v>286.08</v>
      </c>
      <c r="AU343">
        <v>285.10000000000002</v>
      </c>
      <c r="AV343">
        <v>283.18</v>
      </c>
      <c r="AW343" s="3">
        <f t="shared" si="35"/>
        <v>0.67231200000000069</v>
      </c>
    </row>
    <row r="344" spans="1:49">
      <c r="A344">
        <v>1</v>
      </c>
      <c r="B344" t="s">
        <v>547</v>
      </c>
      <c r="C344">
        <v>1</v>
      </c>
      <c r="D344" t="s">
        <v>46</v>
      </c>
      <c r="E344" t="s">
        <v>47</v>
      </c>
      <c r="F344" t="str">
        <f t="shared" si="30"/>
        <v>USA</v>
      </c>
      <c r="G344">
        <v>55.71</v>
      </c>
      <c r="H344" t="s">
        <v>548</v>
      </c>
      <c r="I344" t="s">
        <v>49</v>
      </c>
      <c r="J344">
        <v>2</v>
      </c>
      <c r="K344">
        <v>111.43</v>
      </c>
      <c r="L344">
        <v>3000</v>
      </c>
      <c r="M344">
        <v>26.92</v>
      </c>
      <c r="N344">
        <v>27</v>
      </c>
      <c r="O344">
        <v>1235.3499999999999</v>
      </c>
      <c r="P344">
        <v>1123.92</v>
      </c>
      <c r="Q344">
        <v>1463.31</v>
      </c>
      <c r="R344" t="s">
        <v>427</v>
      </c>
      <c r="S344" t="s">
        <v>445</v>
      </c>
      <c r="T344">
        <v>8</v>
      </c>
      <c r="U344">
        <v>2.0499999999999998</v>
      </c>
      <c r="V344">
        <v>6154.92</v>
      </c>
      <c r="W344" t="s">
        <v>52</v>
      </c>
      <c r="X344">
        <v>1</v>
      </c>
      <c r="Y344" s="3">
        <f t="shared" si="31"/>
        <v>5.3280000000000653E-2</v>
      </c>
      <c r="Z344" t="s">
        <v>176</v>
      </c>
      <c r="AA344">
        <v>1281.6500000000001</v>
      </c>
      <c r="AB344">
        <v>1281.6500000000001</v>
      </c>
      <c r="AC344">
        <v>1241.27</v>
      </c>
      <c r="AD344">
        <v>1260.8699999999999</v>
      </c>
      <c r="AE344" s="3">
        <f t="shared" si="32"/>
        <v>0.22967999999999983</v>
      </c>
      <c r="AF344" t="s">
        <v>428</v>
      </c>
      <c r="AG344">
        <v>1296.7750000000001</v>
      </c>
      <c r="AH344">
        <v>1296.7750000000001</v>
      </c>
      <c r="AI344">
        <v>1261.49</v>
      </c>
      <c r="AJ344">
        <v>1287.75</v>
      </c>
      <c r="AK344" s="3">
        <f t="shared" si="33"/>
        <v>0.4716000000000008</v>
      </c>
      <c r="AL344" t="s">
        <v>429</v>
      </c>
      <c r="AM344">
        <v>1348.2550000000001</v>
      </c>
      <c r="AN344">
        <v>1348.2550000000001</v>
      </c>
      <c r="AO344">
        <v>1303.8599999999999</v>
      </c>
      <c r="AP344">
        <v>1345.09</v>
      </c>
      <c r="AQ344" s="3">
        <f t="shared" si="34"/>
        <v>0.9876600000000002</v>
      </c>
      <c r="AR344" t="s">
        <v>430</v>
      </c>
      <c r="AS344">
        <v>1453.49</v>
      </c>
      <c r="AT344">
        <v>1453.49</v>
      </c>
      <c r="AU344">
        <v>1365.53</v>
      </c>
      <c r="AV344">
        <v>1432.99</v>
      </c>
      <c r="AW344" s="3">
        <f t="shared" si="35"/>
        <v>1.7787600000000008</v>
      </c>
    </row>
    <row r="345" spans="1:49">
      <c r="A345">
        <v>1</v>
      </c>
      <c r="B345" t="s">
        <v>549</v>
      </c>
      <c r="C345">
        <v>1</v>
      </c>
      <c r="D345" t="s">
        <v>46</v>
      </c>
      <c r="E345" t="s">
        <v>47</v>
      </c>
      <c r="F345" t="str">
        <f t="shared" si="30"/>
        <v>USA</v>
      </c>
      <c r="G345">
        <v>3.69</v>
      </c>
      <c r="H345" t="s">
        <v>261</v>
      </c>
      <c r="I345" t="s">
        <v>49</v>
      </c>
      <c r="J345">
        <v>1.5</v>
      </c>
      <c r="K345">
        <v>5.54</v>
      </c>
      <c r="L345">
        <v>2500</v>
      </c>
      <c r="M345">
        <v>451.18</v>
      </c>
      <c r="N345">
        <v>451</v>
      </c>
      <c r="O345">
        <v>160.83000000000001</v>
      </c>
      <c r="P345">
        <v>155.29</v>
      </c>
      <c r="Q345">
        <v>163.44999999999999</v>
      </c>
      <c r="R345" t="s">
        <v>427</v>
      </c>
      <c r="S345" t="s">
        <v>445</v>
      </c>
      <c r="T345">
        <v>8</v>
      </c>
      <c r="U345">
        <v>0.47</v>
      </c>
      <c r="V345">
        <v>1181.6199999999999</v>
      </c>
      <c r="W345" t="s">
        <v>52</v>
      </c>
      <c r="X345">
        <v>1</v>
      </c>
      <c r="Y345" s="3">
        <f t="shared" si="31"/>
        <v>-0.28864000000000412</v>
      </c>
      <c r="Z345" t="s">
        <v>176</v>
      </c>
      <c r="AA345">
        <v>162.41</v>
      </c>
      <c r="AB345">
        <v>162.41</v>
      </c>
      <c r="AC345">
        <v>159.22999999999999</v>
      </c>
      <c r="AD345">
        <v>162.26</v>
      </c>
      <c r="AE345" s="3">
        <f t="shared" si="32"/>
        <v>0.25797199999999609</v>
      </c>
      <c r="AF345" t="s">
        <v>428</v>
      </c>
      <c r="AG345">
        <v>164.54</v>
      </c>
      <c r="AH345">
        <v>164.54</v>
      </c>
      <c r="AI345">
        <v>163</v>
      </c>
      <c r="AJ345">
        <v>164.38</v>
      </c>
      <c r="AK345" s="3">
        <f t="shared" si="33"/>
        <v>0.64041999999999688</v>
      </c>
      <c r="AL345" t="s">
        <v>429</v>
      </c>
      <c r="AM345">
        <v>165.4699</v>
      </c>
      <c r="AN345">
        <v>165.4699</v>
      </c>
      <c r="AO345">
        <v>164.44</v>
      </c>
      <c r="AP345">
        <v>163.44999999999999</v>
      </c>
      <c r="AQ345" s="3">
        <f t="shared" si="34"/>
        <v>0.47264799999999568</v>
      </c>
      <c r="AR345" t="s">
        <v>430</v>
      </c>
      <c r="AS345">
        <v>167.59549999999999</v>
      </c>
      <c r="AT345">
        <v>167.59549999999999</v>
      </c>
      <c r="AU345">
        <v>163.5</v>
      </c>
      <c r="AV345">
        <v>166.92</v>
      </c>
      <c r="AW345" s="3">
        <f t="shared" si="35"/>
        <v>1.0986359999999955</v>
      </c>
    </row>
    <row r="346" spans="1:49">
      <c r="A346">
        <v>1</v>
      </c>
      <c r="B346" t="s">
        <v>550</v>
      </c>
      <c r="C346">
        <v>1</v>
      </c>
      <c r="D346" t="s">
        <v>46</v>
      </c>
      <c r="E346" t="s">
        <v>47</v>
      </c>
      <c r="F346" t="str">
        <f t="shared" si="30"/>
        <v>USA</v>
      </c>
      <c r="G346">
        <v>1.23</v>
      </c>
      <c r="H346" t="s">
        <v>48</v>
      </c>
      <c r="I346" t="s">
        <v>49</v>
      </c>
      <c r="J346">
        <v>2</v>
      </c>
      <c r="K346">
        <v>2.46</v>
      </c>
      <c r="L346">
        <v>3000</v>
      </c>
      <c r="M346">
        <v>1219.51</v>
      </c>
      <c r="N346">
        <v>1219</v>
      </c>
      <c r="O346">
        <v>40.4</v>
      </c>
      <c r="P346">
        <v>37.94</v>
      </c>
      <c r="Q346">
        <v>47.4</v>
      </c>
      <c r="R346" t="s">
        <v>171</v>
      </c>
      <c r="S346" t="s">
        <v>445</v>
      </c>
      <c r="T346">
        <v>14</v>
      </c>
      <c r="U346">
        <v>2.84</v>
      </c>
      <c r="V346">
        <v>8533.3700000000008</v>
      </c>
      <c r="W346" t="s">
        <v>52</v>
      </c>
      <c r="X346">
        <v>1</v>
      </c>
      <c r="Y346" s="3">
        <f t="shared" si="31"/>
        <v>-0.41953916666666624</v>
      </c>
      <c r="Z346" t="s">
        <v>150</v>
      </c>
      <c r="AA346">
        <v>39.47</v>
      </c>
      <c r="AB346">
        <v>39.47</v>
      </c>
      <c r="AC346">
        <v>39.3675</v>
      </c>
      <c r="AD346">
        <v>38.909999999999997</v>
      </c>
      <c r="AE346" s="3">
        <f t="shared" si="32"/>
        <v>-0.60543666666666751</v>
      </c>
      <c r="AF346" t="s">
        <v>158</v>
      </c>
      <c r="AG346">
        <v>40.86</v>
      </c>
      <c r="AH346">
        <v>40.86</v>
      </c>
      <c r="AI346">
        <v>39.979999999999997</v>
      </c>
      <c r="AJ346">
        <v>40.78</v>
      </c>
      <c r="AK346" s="3">
        <f t="shared" si="33"/>
        <v>0.15440666666666769</v>
      </c>
      <c r="AL346" t="s">
        <v>161</v>
      </c>
      <c r="AM346">
        <v>40.86</v>
      </c>
      <c r="AN346">
        <v>40.86</v>
      </c>
      <c r="AO346">
        <v>40.86</v>
      </c>
      <c r="AP346">
        <v>40.24</v>
      </c>
      <c r="AQ346" s="3">
        <f t="shared" si="34"/>
        <v>-6.5013333333331952E-2</v>
      </c>
      <c r="AR346" t="s">
        <v>172</v>
      </c>
      <c r="AS346">
        <v>41.9</v>
      </c>
      <c r="AT346">
        <v>41.9</v>
      </c>
      <c r="AU346">
        <v>41.5</v>
      </c>
      <c r="AV346">
        <v>41.61</v>
      </c>
      <c r="AW346" s="3">
        <f t="shared" si="35"/>
        <v>0.49166333333333373</v>
      </c>
    </row>
    <row r="347" spans="1:49">
      <c r="A347">
        <v>1</v>
      </c>
      <c r="B347" t="s">
        <v>551</v>
      </c>
      <c r="C347">
        <v>1</v>
      </c>
      <c r="D347" t="s">
        <v>46</v>
      </c>
      <c r="E347" t="s">
        <v>47</v>
      </c>
      <c r="F347" t="str">
        <f t="shared" si="30"/>
        <v>USA</v>
      </c>
      <c r="G347">
        <v>40.72</v>
      </c>
      <c r="H347" t="s">
        <v>48</v>
      </c>
      <c r="I347" t="s">
        <v>49</v>
      </c>
      <c r="J347">
        <v>1.5</v>
      </c>
      <c r="K347">
        <v>61.08</v>
      </c>
      <c r="L347">
        <v>3000</v>
      </c>
      <c r="M347">
        <v>49.12</v>
      </c>
      <c r="N347">
        <v>50</v>
      </c>
      <c r="O347">
        <v>863</v>
      </c>
      <c r="P347">
        <v>801.92</v>
      </c>
      <c r="Q347">
        <v>811.66</v>
      </c>
      <c r="R347" t="s">
        <v>476</v>
      </c>
      <c r="S347" t="s">
        <v>445</v>
      </c>
      <c r="T347">
        <v>3</v>
      </c>
      <c r="U347">
        <v>-0.86</v>
      </c>
      <c r="V347">
        <v>-2567</v>
      </c>
      <c r="W347" t="s">
        <v>52</v>
      </c>
      <c r="X347">
        <v>0</v>
      </c>
      <c r="Y347" s="3">
        <f t="shared" si="31"/>
        <v>-0.13133333333333325</v>
      </c>
      <c r="Z347" t="s">
        <v>430</v>
      </c>
      <c r="AA347">
        <v>859.8</v>
      </c>
      <c r="AB347">
        <v>859.8</v>
      </c>
      <c r="AC347">
        <v>855.12</v>
      </c>
      <c r="AD347">
        <v>849.46</v>
      </c>
      <c r="AE347" s="3">
        <f t="shared" si="32"/>
        <v>-0.22566666666666607</v>
      </c>
      <c r="AF347" t="s">
        <v>422</v>
      </c>
      <c r="AG347">
        <v>844.82</v>
      </c>
      <c r="AH347">
        <v>844.82</v>
      </c>
      <c r="AI347">
        <v>843.63499999999999</v>
      </c>
      <c r="AJ347">
        <v>804.82</v>
      </c>
      <c r="AK347" s="3">
        <f t="shared" si="33"/>
        <v>-0.96966666666666579</v>
      </c>
      <c r="AL347" t="s">
        <v>423</v>
      </c>
      <c r="AM347">
        <v>829.87990000000002</v>
      </c>
      <c r="AN347">
        <v>829.87990000000002</v>
      </c>
      <c r="AO347">
        <v>812.44</v>
      </c>
      <c r="AP347">
        <v>811.66</v>
      </c>
      <c r="AQ347" s="3">
        <f t="shared" si="34"/>
        <v>-0.85566666666666724</v>
      </c>
      <c r="AR347" t="s">
        <v>424</v>
      </c>
      <c r="AS347">
        <v>817.33</v>
      </c>
      <c r="AT347">
        <v>817.33</v>
      </c>
      <c r="AU347">
        <v>801.26</v>
      </c>
      <c r="AV347">
        <v>816.12</v>
      </c>
      <c r="AW347" s="3">
        <f t="shared" si="35"/>
        <v>-0.78133333333333332</v>
      </c>
    </row>
    <row r="348" spans="1:49">
      <c r="A348">
        <v>1</v>
      </c>
      <c r="B348" t="s">
        <v>552</v>
      </c>
      <c r="C348">
        <v>1</v>
      </c>
      <c r="D348" t="s">
        <v>46</v>
      </c>
      <c r="E348" t="s">
        <v>47</v>
      </c>
      <c r="F348" t="str">
        <f t="shared" si="30"/>
        <v>USA</v>
      </c>
      <c r="G348">
        <v>4.16</v>
      </c>
      <c r="H348" t="s">
        <v>178</v>
      </c>
      <c r="I348" t="s">
        <v>49</v>
      </c>
      <c r="J348">
        <v>1</v>
      </c>
      <c r="K348">
        <v>4.16</v>
      </c>
      <c r="L348">
        <v>2000</v>
      </c>
      <c r="M348">
        <v>480.35</v>
      </c>
      <c r="N348">
        <v>500</v>
      </c>
      <c r="O348">
        <v>139.53</v>
      </c>
      <c r="P348">
        <v>135.37</v>
      </c>
      <c r="Q348">
        <v>130.55000000000001</v>
      </c>
      <c r="R348" t="s">
        <v>171</v>
      </c>
      <c r="S348" t="s">
        <v>460</v>
      </c>
      <c r="T348">
        <v>20</v>
      </c>
      <c r="U348">
        <v>-2.25</v>
      </c>
      <c r="V348">
        <v>-4492.3</v>
      </c>
      <c r="W348" t="s">
        <v>52</v>
      </c>
      <c r="X348">
        <v>0</v>
      </c>
      <c r="Y348" s="3">
        <f t="shared" si="31"/>
        <v>-0.92499999999999716</v>
      </c>
      <c r="Z348" t="s">
        <v>150</v>
      </c>
      <c r="AA348">
        <v>136.74</v>
      </c>
      <c r="AB348">
        <v>136.74</v>
      </c>
      <c r="AC348">
        <v>135.83000000000001</v>
      </c>
      <c r="AD348">
        <v>131.96</v>
      </c>
      <c r="AE348" s="3">
        <f t="shared" si="32"/>
        <v>-1.8924999999999981</v>
      </c>
      <c r="AF348" t="s">
        <v>158</v>
      </c>
      <c r="AG348">
        <v>135.38</v>
      </c>
      <c r="AH348">
        <v>135.38</v>
      </c>
      <c r="AI348">
        <v>133.75</v>
      </c>
      <c r="AJ348">
        <v>134.13999999999999</v>
      </c>
      <c r="AK348" s="3">
        <f t="shared" si="33"/>
        <v>-1.3475000000000037</v>
      </c>
      <c r="AL348" t="s">
        <v>161</v>
      </c>
      <c r="AM348">
        <v>136.31</v>
      </c>
      <c r="AN348">
        <v>136.31</v>
      </c>
      <c r="AO348">
        <v>135.72999999999999</v>
      </c>
      <c r="AP348">
        <v>134.99</v>
      </c>
      <c r="AQ348" s="3">
        <f t="shared" si="34"/>
        <v>-1.134999999999998</v>
      </c>
      <c r="AR348" t="s">
        <v>172</v>
      </c>
      <c r="AS348">
        <v>135.77000000000001</v>
      </c>
      <c r="AT348">
        <v>135.77000000000001</v>
      </c>
      <c r="AU348">
        <v>135.76</v>
      </c>
      <c r="AV348">
        <v>133.94</v>
      </c>
      <c r="AW348" s="3">
        <f t="shared" si="35"/>
        <v>-1.3975000000000009</v>
      </c>
    </row>
    <row r="349" spans="1:49">
      <c r="A349">
        <v>1</v>
      </c>
      <c r="B349" t="s">
        <v>553</v>
      </c>
      <c r="C349">
        <v>1</v>
      </c>
      <c r="D349" t="s">
        <v>46</v>
      </c>
      <c r="E349" t="s">
        <v>47</v>
      </c>
      <c r="F349" t="str">
        <f t="shared" si="30"/>
        <v>USA</v>
      </c>
      <c r="G349">
        <v>3.41</v>
      </c>
      <c r="H349" t="s">
        <v>178</v>
      </c>
      <c r="I349" t="s">
        <v>49</v>
      </c>
      <c r="J349">
        <v>1</v>
      </c>
      <c r="K349">
        <v>3.41</v>
      </c>
      <c r="L349">
        <v>2000</v>
      </c>
      <c r="M349">
        <v>587.16</v>
      </c>
      <c r="N349">
        <v>600</v>
      </c>
      <c r="O349">
        <v>89.79</v>
      </c>
      <c r="P349">
        <v>86.38</v>
      </c>
      <c r="Q349">
        <v>92.66</v>
      </c>
      <c r="R349" t="s">
        <v>171</v>
      </c>
      <c r="S349" t="s">
        <v>445</v>
      </c>
      <c r="T349">
        <v>14</v>
      </c>
      <c r="U349">
        <v>0.86</v>
      </c>
      <c r="V349">
        <v>1721.46</v>
      </c>
      <c r="W349" t="s">
        <v>52</v>
      </c>
      <c r="X349">
        <v>1</v>
      </c>
      <c r="Y349" s="3">
        <f t="shared" si="31"/>
        <v>-0.66900000000000115</v>
      </c>
      <c r="Z349" t="s">
        <v>150</v>
      </c>
      <c r="AA349">
        <v>88.33</v>
      </c>
      <c r="AB349">
        <v>88.33</v>
      </c>
      <c r="AC349">
        <v>87.56</v>
      </c>
      <c r="AD349">
        <v>85.64</v>
      </c>
      <c r="AE349" s="3">
        <f t="shared" si="32"/>
        <v>-1.2450000000000019</v>
      </c>
      <c r="AF349" t="s">
        <v>158</v>
      </c>
      <c r="AG349">
        <v>87.95</v>
      </c>
      <c r="AH349">
        <v>87.95</v>
      </c>
      <c r="AI349">
        <v>86.83</v>
      </c>
      <c r="AJ349">
        <v>87.66</v>
      </c>
      <c r="AK349" s="3">
        <f t="shared" si="33"/>
        <v>-0.63900000000000301</v>
      </c>
      <c r="AL349" t="s">
        <v>161</v>
      </c>
      <c r="AM349">
        <v>89.28</v>
      </c>
      <c r="AN349">
        <v>89.28</v>
      </c>
      <c r="AO349">
        <v>88.49</v>
      </c>
      <c r="AP349">
        <v>88.86</v>
      </c>
      <c r="AQ349" s="3">
        <f t="shared" si="34"/>
        <v>-0.27900000000000202</v>
      </c>
      <c r="AR349" t="s">
        <v>172</v>
      </c>
      <c r="AS349">
        <v>89.48</v>
      </c>
      <c r="AT349">
        <v>89.48</v>
      </c>
      <c r="AU349">
        <v>88.6</v>
      </c>
      <c r="AV349">
        <v>87.89</v>
      </c>
      <c r="AW349" s="3">
        <f t="shared" si="35"/>
        <v>-0.57000000000000173</v>
      </c>
    </row>
    <row r="350" spans="1:49">
      <c r="A350">
        <v>1</v>
      </c>
      <c r="B350" t="s">
        <v>554</v>
      </c>
      <c r="C350">
        <v>1</v>
      </c>
      <c r="D350" t="s">
        <v>46</v>
      </c>
      <c r="E350" t="s">
        <v>47</v>
      </c>
      <c r="F350" t="str">
        <f t="shared" si="30"/>
        <v>USA</v>
      </c>
      <c r="G350">
        <v>2</v>
      </c>
      <c r="H350" t="s">
        <v>285</v>
      </c>
      <c r="I350" t="s">
        <v>49</v>
      </c>
      <c r="J350">
        <v>2</v>
      </c>
      <c r="K350">
        <v>4</v>
      </c>
      <c r="L350">
        <v>2000</v>
      </c>
      <c r="M350">
        <v>500</v>
      </c>
      <c r="N350">
        <v>500</v>
      </c>
      <c r="O350">
        <v>77.5</v>
      </c>
      <c r="P350">
        <v>73.5</v>
      </c>
      <c r="Q350">
        <v>79.5</v>
      </c>
      <c r="R350" t="s">
        <v>506</v>
      </c>
      <c r="S350" t="s">
        <v>445</v>
      </c>
      <c r="T350">
        <v>9</v>
      </c>
      <c r="U350">
        <v>0.5</v>
      </c>
      <c r="V350">
        <v>1000</v>
      </c>
      <c r="W350" t="s">
        <v>52</v>
      </c>
      <c r="X350">
        <v>1</v>
      </c>
      <c r="Y350" s="3">
        <f t="shared" si="31"/>
        <v>-0.1875</v>
      </c>
      <c r="Z350" t="s">
        <v>172</v>
      </c>
      <c r="AA350">
        <v>78.33</v>
      </c>
      <c r="AB350">
        <v>78.33</v>
      </c>
      <c r="AC350">
        <v>76.75</v>
      </c>
      <c r="AD350">
        <v>77.75</v>
      </c>
      <c r="AE350" s="3">
        <f t="shared" si="32"/>
        <v>6.25E-2</v>
      </c>
      <c r="AF350" t="s">
        <v>176</v>
      </c>
      <c r="AG350">
        <v>79.34</v>
      </c>
      <c r="AH350">
        <v>79.34</v>
      </c>
      <c r="AI350">
        <v>78.17</v>
      </c>
      <c r="AJ350">
        <v>79.31</v>
      </c>
      <c r="AK350" s="3">
        <f t="shared" si="33"/>
        <v>0.45250000000000057</v>
      </c>
      <c r="AL350" t="s">
        <v>428</v>
      </c>
      <c r="AM350">
        <v>80.08</v>
      </c>
      <c r="AN350">
        <v>80.08</v>
      </c>
      <c r="AO350">
        <v>79.5</v>
      </c>
      <c r="AP350">
        <v>79.61</v>
      </c>
      <c r="AQ350" s="3">
        <f t="shared" si="34"/>
        <v>0.52749999999999986</v>
      </c>
      <c r="AR350" t="s">
        <v>429</v>
      </c>
      <c r="AS350">
        <v>80.709999999999994</v>
      </c>
      <c r="AT350">
        <v>80.709999999999994</v>
      </c>
      <c r="AU350">
        <v>80</v>
      </c>
      <c r="AV350">
        <v>79.94</v>
      </c>
      <c r="AW350" s="3">
        <f t="shared" si="35"/>
        <v>0.60999999999999943</v>
      </c>
    </row>
    <row r="351" spans="1:49">
      <c r="A351">
        <v>1</v>
      </c>
      <c r="B351" t="s">
        <v>555</v>
      </c>
      <c r="C351">
        <v>1</v>
      </c>
      <c r="D351" t="s">
        <v>46</v>
      </c>
      <c r="E351" t="s">
        <v>47</v>
      </c>
      <c r="F351" t="str">
        <f t="shared" si="30"/>
        <v>USA</v>
      </c>
      <c r="G351">
        <v>0.79</v>
      </c>
      <c r="H351" t="s">
        <v>556</v>
      </c>
      <c r="I351" t="s">
        <v>49</v>
      </c>
      <c r="J351">
        <v>2</v>
      </c>
      <c r="K351">
        <v>1.58</v>
      </c>
      <c r="L351">
        <v>2000</v>
      </c>
      <c r="M351">
        <v>1265.02</v>
      </c>
      <c r="N351">
        <v>1265</v>
      </c>
      <c r="O351">
        <v>19.239999999999998</v>
      </c>
      <c r="P351">
        <v>17.66</v>
      </c>
      <c r="Q351">
        <v>22.99</v>
      </c>
      <c r="R351" t="s">
        <v>157</v>
      </c>
      <c r="S351" t="s">
        <v>445</v>
      </c>
      <c r="T351">
        <v>16</v>
      </c>
      <c r="U351">
        <v>2.37</v>
      </c>
      <c r="V351">
        <v>4743.75</v>
      </c>
      <c r="W351" t="s">
        <v>52</v>
      </c>
      <c r="X351">
        <v>1</v>
      </c>
      <c r="Y351" s="3">
        <f t="shared" si="31"/>
        <v>-0.79694999999999883</v>
      </c>
      <c r="Z351" t="s">
        <v>148</v>
      </c>
      <c r="AA351">
        <v>18.309999999999999</v>
      </c>
      <c r="AB351">
        <v>18.309999999999999</v>
      </c>
      <c r="AC351">
        <v>17.98</v>
      </c>
      <c r="AD351">
        <v>17.350000000000001</v>
      </c>
      <c r="AE351" s="3">
        <f t="shared" si="32"/>
        <v>-1.1954249999999982</v>
      </c>
      <c r="AF351" t="s">
        <v>149</v>
      </c>
      <c r="AG351">
        <v>18.190000000000001</v>
      </c>
      <c r="AH351">
        <v>18.190000000000001</v>
      </c>
      <c r="AI351">
        <v>17.55</v>
      </c>
      <c r="AJ351">
        <v>17.809999999999999</v>
      </c>
      <c r="AK351" s="3">
        <f t="shared" si="33"/>
        <v>-0.90447499999999981</v>
      </c>
      <c r="AL351" t="s">
        <v>150</v>
      </c>
      <c r="AM351">
        <v>17.914999999999999</v>
      </c>
      <c r="AN351">
        <v>17.914999999999999</v>
      </c>
      <c r="AO351">
        <v>17.66</v>
      </c>
      <c r="AP351">
        <v>17.5</v>
      </c>
      <c r="AQ351" s="3">
        <f t="shared" si="34"/>
        <v>-1.100549999999999</v>
      </c>
      <c r="AR351" t="s">
        <v>158</v>
      </c>
      <c r="AS351">
        <v>18.03</v>
      </c>
      <c r="AT351">
        <v>18.03</v>
      </c>
      <c r="AU351">
        <v>17.649999999999999</v>
      </c>
      <c r="AV351">
        <v>17.989999999999998</v>
      </c>
      <c r="AW351" s="3">
        <f t="shared" si="35"/>
        <v>-0.79062500000000002</v>
      </c>
    </row>
    <row r="352" spans="1:49">
      <c r="A352">
        <v>1</v>
      </c>
      <c r="B352" t="s">
        <v>557</v>
      </c>
      <c r="C352">
        <v>1</v>
      </c>
      <c r="D352" t="s">
        <v>46</v>
      </c>
      <c r="E352" t="s">
        <v>47</v>
      </c>
      <c r="F352" t="str">
        <f t="shared" si="30"/>
        <v>USA</v>
      </c>
      <c r="G352">
        <v>2.13</v>
      </c>
      <c r="H352" t="s">
        <v>178</v>
      </c>
      <c r="I352" t="s">
        <v>49</v>
      </c>
      <c r="J352">
        <v>2</v>
      </c>
      <c r="K352">
        <v>4.26</v>
      </c>
      <c r="L352">
        <v>2500</v>
      </c>
      <c r="M352">
        <v>587.41</v>
      </c>
      <c r="N352">
        <v>588</v>
      </c>
      <c r="O352">
        <v>56.11</v>
      </c>
      <c r="P352">
        <v>51.85</v>
      </c>
      <c r="Q352">
        <v>62.84</v>
      </c>
      <c r="R352" t="s">
        <v>502</v>
      </c>
      <c r="S352" t="s">
        <v>445</v>
      </c>
      <c r="T352">
        <v>7</v>
      </c>
      <c r="U352">
        <v>1.58</v>
      </c>
      <c r="V352">
        <v>3957.89</v>
      </c>
      <c r="W352" t="s">
        <v>52</v>
      </c>
      <c r="X352">
        <v>1</v>
      </c>
      <c r="Y352" s="3">
        <f t="shared" si="31"/>
        <v>0.2069760000000006</v>
      </c>
      <c r="Z352" t="s">
        <v>428</v>
      </c>
      <c r="AA352">
        <v>59.96</v>
      </c>
      <c r="AB352">
        <v>59.96</v>
      </c>
      <c r="AC352">
        <v>56.99</v>
      </c>
      <c r="AD352">
        <v>59.59</v>
      </c>
      <c r="AE352" s="3">
        <f t="shared" si="32"/>
        <v>0.81849600000000089</v>
      </c>
      <c r="AF352" t="s">
        <v>429</v>
      </c>
      <c r="AG352">
        <v>64.13</v>
      </c>
      <c r="AH352">
        <v>64.13</v>
      </c>
      <c r="AI352">
        <v>59.61</v>
      </c>
      <c r="AJ352">
        <v>63.81</v>
      </c>
      <c r="AK352" s="3">
        <f t="shared" si="33"/>
        <v>1.8110400000000004</v>
      </c>
      <c r="AL352" t="s">
        <v>430</v>
      </c>
      <c r="AM352">
        <v>63.94</v>
      </c>
      <c r="AN352">
        <v>63.94</v>
      </c>
      <c r="AO352">
        <v>62.57</v>
      </c>
      <c r="AP352">
        <v>62.94</v>
      </c>
      <c r="AQ352" s="3">
        <f t="shared" si="34"/>
        <v>1.6064159999999996</v>
      </c>
      <c r="AR352" t="s">
        <v>422</v>
      </c>
      <c r="AS352">
        <v>63.2</v>
      </c>
      <c r="AT352">
        <v>63.2</v>
      </c>
      <c r="AU352">
        <v>63.13</v>
      </c>
      <c r="AV352">
        <v>61.51</v>
      </c>
      <c r="AW352" s="3">
        <f t="shared" si="35"/>
        <v>1.2700799999999997</v>
      </c>
    </row>
    <row r="353" spans="1:49">
      <c r="A353">
        <v>1</v>
      </c>
      <c r="B353" t="s">
        <v>558</v>
      </c>
      <c r="C353">
        <v>1</v>
      </c>
      <c r="D353" t="s">
        <v>46</v>
      </c>
      <c r="E353" t="s">
        <v>47</v>
      </c>
      <c r="F353" t="str">
        <f t="shared" si="30"/>
        <v>USA</v>
      </c>
      <c r="G353">
        <v>1.71</v>
      </c>
      <c r="H353" t="s">
        <v>48</v>
      </c>
      <c r="I353" t="s">
        <v>49</v>
      </c>
      <c r="J353">
        <v>2</v>
      </c>
      <c r="K353">
        <v>3.42</v>
      </c>
      <c r="L353">
        <v>2000</v>
      </c>
      <c r="M353">
        <v>584.79999999999995</v>
      </c>
      <c r="N353">
        <v>570</v>
      </c>
      <c r="O353">
        <v>22.1</v>
      </c>
      <c r="P353">
        <v>18.68</v>
      </c>
      <c r="Q353">
        <v>18.88</v>
      </c>
      <c r="R353" t="s">
        <v>433</v>
      </c>
      <c r="S353" t="s">
        <v>445</v>
      </c>
      <c r="T353">
        <v>10</v>
      </c>
      <c r="U353">
        <v>-0.92</v>
      </c>
      <c r="V353">
        <v>-1835.97</v>
      </c>
      <c r="W353" t="s">
        <v>52</v>
      </c>
      <c r="X353">
        <v>0</v>
      </c>
      <c r="Y353" s="3">
        <f t="shared" si="31"/>
        <v>0.18524999999999961</v>
      </c>
      <c r="Z353" t="s">
        <v>161</v>
      </c>
      <c r="AA353">
        <v>23.7591</v>
      </c>
      <c r="AB353">
        <v>23.7591</v>
      </c>
      <c r="AC353">
        <v>22.75</v>
      </c>
      <c r="AD353">
        <v>21.4</v>
      </c>
      <c r="AE353" s="3">
        <f t="shared" si="32"/>
        <v>-0.19950000000000079</v>
      </c>
      <c r="AF353" t="s">
        <v>172</v>
      </c>
      <c r="AG353">
        <v>23</v>
      </c>
      <c r="AH353">
        <v>23</v>
      </c>
      <c r="AI353">
        <v>21.67</v>
      </c>
      <c r="AJ353">
        <v>21.38</v>
      </c>
      <c r="AK353" s="3">
        <f t="shared" si="33"/>
        <v>-0.20520000000000069</v>
      </c>
      <c r="AL353" t="s">
        <v>176</v>
      </c>
      <c r="AM353">
        <v>22</v>
      </c>
      <c r="AN353">
        <v>22</v>
      </c>
      <c r="AO353">
        <v>21.95</v>
      </c>
      <c r="AP353">
        <v>21.82</v>
      </c>
      <c r="AQ353" s="3">
        <f t="shared" si="34"/>
        <v>-7.9800000000000329E-2</v>
      </c>
      <c r="AR353" t="s">
        <v>428</v>
      </c>
      <c r="AS353">
        <v>22.98</v>
      </c>
      <c r="AT353">
        <v>22.98</v>
      </c>
      <c r="AU353">
        <v>21.83</v>
      </c>
      <c r="AV353">
        <v>21.99</v>
      </c>
      <c r="AW353" s="3">
        <f t="shared" si="35"/>
        <v>-3.1350000000000849E-2</v>
      </c>
    </row>
    <row r="354" spans="1:49">
      <c r="A354">
        <v>1</v>
      </c>
      <c r="B354" t="s">
        <v>559</v>
      </c>
      <c r="C354">
        <v>1</v>
      </c>
      <c r="D354" t="s">
        <v>46</v>
      </c>
      <c r="E354" t="s">
        <v>47</v>
      </c>
      <c r="F354" t="str">
        <f t="shared" si="30"/>
        <v>USA</v>
      </c>
      <c r="G354">
        <v>66.3</v>
      </c>
      <c r="H354" t="s">
        <v>508</v>
      </c>
      <c r="I354" t="s">
        <v>49</v>
      </c>
      <c r="J354">
        <v>2</v>
      </c>
      <c r="K354">
        <v>132.6</v>
      </c>
      <c r="L354">
        <v>2500</v>
      </c>
      <c r="M354">
        <v>18.850000000000001</v>
      </c>
      <c r="N354">
        <v>20</v>
      </c>
      <c r="O354">
        <v>2073.79</v>
      </c>
      <c r="P354">
        <v>1941.19</v>
      </c>
      <c r="Q354">
        <v>2095.89</v>
      </c>
      <c r="R354" t="s">
        <v>427</v>
      </c>
      <c r="S354" t="s">
        <v>445</v>
      </c>
      <c r="T354">
        <v>8</v>
      </c>
      <c r="U354">
        <v>0.18</v>
      </c>
      <c r="V354">
        <v>442</v>
      </c>
      <c r="W354" t="s">
        <v>52</v>
      </c>
      <c r="X354">
        <v>1</v>
      </c>
      <c r="Y354" s="3">
        <f t="shared" si="31"/>
        <v>-3.9200000000000727E-2</v>
      </c>
      <c r="Z354" t="s">
        <v>176</v>
      </c>
      <c r="AA354">
        <v>2078.5500000000002</v>
      </c>
      <c r="AB354">
        <v>2078.5500000000002</v>
      </c>
      <c r="AC354">
        <v>2068.89</v>
      </c>
      <c r="AD354">
        <v>2062.37</v>
      </c>
      <c r="AE354" s="3">
        <f t="shared" si="32"/>
        <v>-9.136000000000058E-2</v>
      </c>
      <c r="AF354" t="s">
        <v>428</v>
      </c>
      <c r="AG354">
        <v>2102.5100000000002</v>
      </c>
      <c r="AH354">
        <v>2102.5100000000002</v>
      </c>
      <c r="AI354">
        <v>2070</v>
      </c>
      <c r="AJ354">
        <v>2098</v>
      </c>
      <c r="AK354" s="3">
        <f t="shared" si="33"/>
        <v>0.1936800000000003</v>
      </c>
      <c r="AL354" t="s">
        <v>429</v>
      </c>
      <c r="AM354">
        <v>2123.547</v>
      </c>
      <c r="AN354">
        <v>2123.547</v>
      </c>
      <c r="AO354">
        <v>2105.91</v>
      </c>
      <c r="AP354">
        <v>2092.91</v>
      </c>
      <c r="AQ354" s="3">
        <f t="shared" si="34"/>
        <v>0.15295999999999912</v>
      </c>
      <c r="AR354" t="s">
        <v>430</v>
      </c>
      <c r="AS354">
        <v>2105.13</v>
      </c>
      <c r="AT354">
        <v>2105.13</v>
      </c>
      <c r="AU354">
        <v>2078.54</v>
      </c>
      <c r="AV354">
        <v>2083.5100000000002</v>
      </c>
      <c r="AW354" s="3">
        <f t="shared" si="35"/>
        <v>7.7760000000002036E-2</v>
      </c>
    </row>
    <row r="355" spans="1:49">
      <c r="A355">
        <v>1</v>
      </c>
      <c r="B355" t="s">
        <v>560</v>
      </c>
      <c r="C355">
        <v>1</v>
      </c>
      <c r="D355" t="s">
        <v>46</v>
      </c>
      <c r="E355" t="s">
        <v>47</v>
      </c>
      <c r="F355" t="str">
        <f t="shared" si="30"/>
        <v>USA</v>
      </c>
      <c r="G355">
        <v>1.4</v>
      </c>
      <c r="H355" t="s">
        <v>48</v>
      </c>
      <c r="I355" t="s">
        <v>49</v>
      </c>
      <c r="J355">
        <v>2</v>
      </c>
      <c r="K355">
        <v>2.8</v>
      </c>
      <c r="L355">
        <v>2500</v>
      </c>
      <c r="M355">
        <v>892.86</v>
      </c>
      <c r="N355">
        <v>893</v>
      </c>
      <c r="O355">
        <v>11</v>
      </c>
      <c r="P355">
        <v>8.1999999999999993</v>
      </c>
      <c r="Q355">
        <v>8.67</v>
      </c>
      <c r="R355" t="s">
        <v>421</v>
      </c>
      <c r="S355" t="s">
        <v>453</v>
      </c>
      <c r="T355">
        <v>6</v>
      </c>
      <c r="U355">
        <v>-0.83</v>
      </c>
      <c r="V355">
        <v>-2080.69</v>
      </c>
      <c r="W355" t="s">
        <v>52</v>
      </c>
      <c r="X355">
        <v>0</v>
      </c>
      <c r="Y355" s="3">
        <f t="shared" si="31"/>
        <v>2.143200000000018E-2</v>
      </c>
      <c r="Z355" t="s">
        <v>439</v>
      </c>
      <c r="AA355">
        <v>11.62</v>
      </c>
      <c r="AB355">
        <v>11.62</v>
      </c>
      <c r="AC355">
        <v>11.06</v>
      </c>
      <c r="AD355">
        <v>10.9</v>
      </c>
      <c r="AE355" s="3">
        <f t="shared" si="32"/>
        <v>-3.5719999999999877E-2</v>
      </c>
      <c r="AF355" t="s">
        <v>441</v>
      </c>
      <c r="AG355">
        <v>10.308299999999999</v>
      </c>
      <c r="AH355">
        <v>10.308299999999999</v>
      </c>
      <c r="AI355">
        <v>10.3</v>
      </c>
      <c r="AJ355">
        <v>9.44</v>
      </c>
      <c r="AK355" s="3">
        <f t="shared" si="33"/>
        <v>-0.55723200000000017</v>
      </c>
      <c r="AL355" t="s">
        <v>442</v>
      </c>
      <c r="AM355">
        <v>9.9499999999999993</v>
      </c>
      <c r="AN355">
        <v>9.9499999999999993</v>
      </c>
      <c r="AO355">
        <v>9.5050000000000008</v>
      </c>
      <c r="AP355">
        <v>9.7799999999999994</v>
      </c>
      <c r="AQ355" s="3">
        <f t="shared" si="34"/>
        <v>-0.43578400000000017</v>
      </c>
      <c r="AR355" t="s">
        <v>443</v>
      </c>
      <c r="AS355">
        <v>9.7797999999999998</v>
      </c>
      <c r="AT355">
        <v>9.7797999999999998</v>
      </c>
      <c r="AU355">
        <v>9.6999999999999993</v>
      </c>
      <c r="AV355">
        <v>8.67</v>
      </c>
      <c r="AW355" s="3">
        <f t="shared" si="35"/>
        <v>-0.83227600000000002</v>
      </c>
    </row>
    <row r="356" spans="1:49">
      <c r="A356">
        <v>1</v>
      </c>
      <c r="B356" t="s">
        <v>525</v>
      </c>
      <c r="C356">
        <v>1</v>
      </c>
      <c r="D356" t="s">
        <v>46</v>
      </c>
      <c r="E356" t="s">
        <v>47</v>
      </c>
      <c r="F356" t="str">
        <f t="shared" si="30"/>
        <v>USA</v>
      </c>
      <c r="G356">
        <v>7.72</v>
      </c>
      <c r="H356" t="s">
        <v>538</v>
      </c>
      <c r="I356" t="s">
        <v>49</v>
      </c>
      <c r="J356">
        <v>1</v>
      </c>
      <c r="K356">
        <v>7.72</v>
      </c>
      <c r="L356">
        <v>2000</v>
      </c>
      <c r="M356">
        <v>258.93</v>
      </c>
      <c r="N356">
        <v>259</v>
      </c>
      <c r="O356">
        <v>264.49</v>
      </c>
      <c r="P356">
        <v>256.77</v>
      </c>
      <c r="Q356">
        <v>240.18</v>
      </c>
      <c r="R356" t="s">
        <v>433</v>
      </c>
      <c r="S356" t="s">
        <v>453</v>
      </c>
      <c r="T356">
        <v>24</v>
      </c>
      <c r="U356">
        <v>-3.15</v>
      </c>
      <c r="V356">
        <v>-6296.29</v>
      </c>
      <c r="W356" t="s">
        <v>52</v>
      </c>
      <c r="X356">
        <v>0</v>
      </c>
      <c r="Y356" s="3">
        <f t="shared" si="31"/>
        <v>1.0359999999997939E-2</v>
      </c>
      <c r="Z356" t="s">
        <v>161</v>
      </c>
      <c r="AA356">
        <v>265</v>
      </c>
      <c r="AB356">
        <v>265</v>
      </c>
      <c r="AC356">
        <v>264.57</v>
      </c>
      <c r="AD356">
        <v>254.5</v>
      </c>
      <c r="AE356" s="3">
        <f t="shared" si="32"/>
        <v>-1.2937050000000012</v>
      </c>
      <c r="AF356" t="s">
        <v>172</v>
      </c>
      <c r="AG356">
        <v>268.27999999999997</v>
      </c>
      <c r="AH356">
        <v>268.27999999999997</v>
      </c>
      <c r="AI356">
        <v>264.7</v>
      </c>
      <c r="AJ356">
        <v>263.43</v>
      </c>
      <c r="AK356" s="3">
        <f t="shared" si="33"/>
        <v>-0.13727000000000028</v>
      </c>
      <c r="AL356" t="s">
        <v>176</v>
      </c>
      <c r="AM356">
        <v>269.99</v>
      </c>
      <c r="AN356">
        <v>269.99</v>
      </c>
      <c r="AO356">
        <v>269.58</v>
      </c>
      <c r="AP356">
        <v>266.95999999999998</v>
      </c>
      <c r="AQ356" s="3">
        <f t="shared" si="34"/>
        <v>0.31986499999999612</v>
      </c>
      <c r="AR356" t="s">
        <v>428</v>
      </c>
      <c r="AS356">
        <v>266.45</v>
      </c>
      <c r="AT356">
        <v>266.45</v>
      </c>
      <c r="AU356">
        <v>264.61</v>
      </c>
      <c r="AV356">
        <v>265.67</v>
      </c>
      <c r="AW356" s="3">
        <f t="shared" si="35"/>
        <v>0.15281000000000089</v>
      </c>
    </row>
    <row r="357" spans="1:49">
      <c r="A357">
        <v>1</v>
      </c>
      <c r="B357" t="s">
        <v>561</v>
      </c>
      <c r="C357">
        <v>1</v>
      </c>
      <c r="D357" t="s">
        <v>46</v>
      </c>
      <c r="E357" t="s">
        <v>47</v>
      </c>
      <c r="F357" t="str">
        <f t="shared" si="30"/>
        <v>USA</v>
      </c>
      <c r="G357">
        <v>3.35</v>
      </c>
      <c r="H357" t="s">
        <v>285</v>
      </c>
      <c r="I357" t="s">
        <v>49</v>
      </c>
      <c r="J357">
        <v>1.5</v>
      </c>
      <c r="K357">
        <v>5.03</v>
      </c>
      <c r="L357">
        <v>2500</v>
      </c>
      <c r="M357">
        <v>497.51</v>
      </c>
      <c r="N357">
        <v>497</v>
      </c>
      <c r="O357">
        <v>147.44999999999999</v>
      </c>
      <c r="P357">
        <v>142.41999999999999</v>
      </c>
      <c r="Q357">
        <v>135.24</v>
      </c>
      <c r="R357" t="s">
        <v>147</v>
      </c>
      <c r="S357" t="s">
        <v>453</v>
      </c>
      <c r="T357">
        <v>31</v>
      </c>
      <c r="U357">
        <v>-2.4300000000000002</v>
      </c>
      <c r="V357">
        <v>-6068.37</v>
      </c>
      <c r="W357" t="s">
        <v>52</v>
      </c>
      <c r="X357">
        <v>0</v>
      </c>
      <c r="Y357" s="3">
        <f t="shared" si="31"/>
        <v>-0.216691999999995</v>
      </c>
      <c r="Z357" t="s">
        <v>123</v>
      </c>
      <c r="AA357">
        <v>146.96</v>
      </c>
      <c r="AB357">
        <v>146.96</v>
      </c>
      <c r="AC357">
        <v>146.36000000000001</v>
      </c>
      <c r="AD357">
        <v>146.30000000000001</v>
      </c>
      <c r="AE357" s="3">
        <f t="shared" si="32"/>
        <v>-0.22861999999999549</v>
      </c>
      <c r="AF357" t="s">
        <v>148</v>
      </c>
      <c r="AG357">
        <v>148.93</v>
      </c>
      <c r="AH357">
        <v>148.93</v>
      </c>
      <c r="AI357">
        <v>145.83000000000001</v>
      </c>
      <c r="AJ357">
        <v>146.22999999999999</v>
      </c>
      <c r="AK357" s="3">
        <f t="shared" si="33"/>
        <v>-0.24253599999999978</v>
      </c>
      <c r="AL357" t="s">
        <v>149</v>
      </c>
      <c r="AM357">
        <v>146.63</v>
      </c>
      <c r="AN357">
        <v>146.63</v>
      </c>
      <c r="AO357">
        <v>146.19999999999999</v>
      </c>
      <c r="AP357">
        <v>143.01</v>
      </c>
      <c r="AQ357" s="3">
        <f t="shared" si="34"/>
        <v>-0.88267199999999957</v>
      </c>
      <c r="AR357" t="s">
        <v>150</v>
      </c>
      <c r="AS357">
        <v>144.57</v>
      </c>
      <c r="AT357">
        <v>144.57</v>
      </c>
      <c r="AU357">
        <v>141</v>
      </c>
      <c r="AV357">
        <v>143.19999999999999</v>
      </c>
      <c r="AW357" s="3">
        <f t="shared" si="35"/>
        <v>-0.84489999999999998</v>
      </c>
    </row>
    <row r="358" spans="1:49">
      <c r="A358">
        <v>1</v>
      </c>
      <c r="B358" t="s">
        <v>162</v>
      </c>
      <c r="C358">
        <v>1</v>
      </c>
      <c r="D358" t="s">
        <v>155</v>
      </c>
      <c r="E358" t="s">
        <v>47</v>
      </c>
      <c r="F358" t="str">
        <f t="shared" si="30"/>
        <v>x</v>
      </c>
      <c r="G358">
        <v>4.79</v>
      </c>
      <c r="H358" t="s">
        <v>111</v>
      </c>
      <c r="I358" t="s">
        <v>49</v>
      </c>
      <c r="J358">
        <v>1.5</v>
      </c>
      <c r="K358">
        <v>7.18</v>
      </c>
      <c r="L358">
        <v>5000</v>
      </c>
      <c r="M358">
        <v>696.04</v>
      </c>
      <c r="N358">
        <v>696</v>
      </c>
      <c r="O358">
        <v>43.95</v>
      </c>
      <c r="P358">
        <v>36.76</v>
      </c>
      <c r="Q358">
        <v>45.64</v>
      </c>
      <c r="R358" t="s">
        <v>345</v>
      </c>
      <c r="S358" t="s">
        <v>453</v>
      </c>
      <c r="T358">
        <v>42</v>
      </c>
      <c r="U358">
        <v>0.24</v>
      </c>
      <c r="V358">
        <v>1176.52</v>
      </c>
      <c r="W358" t="s">
        <v>52</v>
      </c>
      <c r="X358">
        <v>1</v>
      </c>
      <c r="Y358" s="3">
        <f t="shared" si="31"/>
        <v>-0.30763200000000013</v>
      </c>
      <c r="Z358" t="s">
        <v>114</v>
      </c>
      <c r="AA358">
        <v>41.74</v>
      </c>
      <c r="AB358">
        <v>41.74</v>
      </c>
      <c r="AC358">
        <v>41.74</v>
      </c>
      <c r="AD358">
        <v>39.340000000000003</v>
      </c>
      <c r="AE358" s="3">
        <f t="shared" si="32"/>
        <v>-0.64171199999999995</v>
      </c>
      <c r="AF358" t="s">
        <v>115</v>
      </c>
      <c r="AG358">
        <v>40.98</v>
      </c>
      <c r="AH358">
        <v>40.98</v>
      </c>
      <c r="AI358">
        <v>40.85</v>
      </c>
      <c r="AJ358">
        <v>38.055</v>
      </c>
      <c r="AK358" s="3">
        <f t="shared" si="33"/>
        <v>-0.82058400000000042</v>
      </c>
      <c r="AL358" t="s">
        <v>129</v>
      </c>
      <c r="AM358">
        <v>37.18</v>
      </c>
      <c r="AN358">
        <v>37.18</v>
      </c>
      <c r="AO358">
        <v>37.17</v>
      </c>
      <c r="AP358">
        <v>35.35</v>
      </c>
      <c r="AQ358" s="3">
        <f t="shared" si="34"/>
        <v>-1.1971200000000002</v>
      </c>
      <c r="AR358" t="s">
        <v>120</v>
      </c>
      <c r="AS358">
        <v>33.01</v>
      </c>
      <c r="AT358">
        <v>33.01</v>
      </c>
      <c r="AU358">
        <v>32.590000000000003</v>
      </c>
      <c r="AV358">
        <v>31.934999999999999</v>
      </c>
      <c r="AW358" s="3">
        <f t="shared" si="35"/>
        <v>-1.6724880000000004</v>
      </c>
    </row>
    <row r="359" spans="1:49">
      <c r="A359">
        <v>1</v>
      </c>
      <c r="B359" t="s">
        <v>562</v>
      </c>
      <c r="C359">
        <v>1</v>
      </c>
      <c r="D359" t="s">
        <v>46</v>
      </c>
      <c r="E359" t="s">
        <v>47</v>
      </c>
      <c r="F359" t="str">
        <f t="shared" si="30"/>
        <v>USA</v>
      </c>
      <c r="G359">
        <v>3.35</v>
      </c>
      <c r="H359" t="s">
        <v>178</v>
      </c>
      <c r="I359" t="s">
        <v>49</v>
      </c>
      <c r="J359">
        <v>2</v>
      </c>
      <c r="K359">
        <v>6.69</v>
      </c>
      <c r="L359">
        <v>2500</v>
      </c>
      <c r="M359">
        <v>373.61</v>
      </c>
      <c r="N359">
        <v>374</v>
      </c>
      <c r="O359">
        <v>169.66</v>
      </c>
      <c r="P359">
        <v>162.97</v>
      </c>
      <c r="Q359">
        <v>156.47999999999999</v>
      </c>
      <c r="R359" t="s">
        <v>435</v>
      </c>
      <c r="S359" t="s">
        <v>453</v>
      </c>
      <c r="T359">
        <v>9</v>
      </c>
      <c r="U359">
        <v>-1.97</v>
      </c>
      <c r="V359">
        <v>-4931.08</v>
      </c>
      <c r="W359" t="s">
        <v>52</v>
      </c>
      <c r="X359">
        <v>0</v>
      </c>
      <c r="Y359" s="3">
        <f t="shared" si="31"/>
        <v>-0.57446400000000053</v>
      </c>
      <c r="Z359" t="s">
        <v>436</v>
      </c>
      <c r="AA359">
        <v>169.85</v>
      </c>
      <c r="AB359">
        <v>169.85</v>
      </c>
      <c r="AC359">
        <v>165.82</v>
      </c>
      <c r="AD359">
        <v>168.9</v>
      </c>
      <c r="AE359" s="3">
        <f t="shared" si="32"/>
        <v>-0.11369599999999865</v>
      </c>
      <c r="AF359" t="s">
        <v>437</v>
      </c>
      <c r="AG359">
        <v>170.07</v>
      </c>
      <c r="AH359">
        <v>170.07</v>
      </c>
      <c r="AI359">
        <v>167.71</v>
      </c>
      <c r="AJ359">
        <v>167.95</v>
      </c>
      <c r="AK359" s="3">
        <f t="shared" si="33"/>
        <v>-0.25581600000000115</v>
      </c>
      <c r="AL359" t="s">
        <v>438</v>
      </c>
      <c r="AM359">
        <v>168.02500000000001</v>
      </c>
      <c r="AN359">
        <v>168.02500000000001</v>
      </c>
      <c r="AO359">
        <v>167.88</v>
      </c>
      <c r="AP359">
        <v>160</v>
      </c>
      <c r="AQ359" s="3">
        <f t="shared" si="34"/>
        <v>-1.4451359999999995</v>
      </c>
      <c r="AR359" t="s">
        <v>439</v>
      </c>
      <c r="AS359">
        <v>161.01</v>
      </c>
      <c r="AT359">
        <v>161.01</v>
      </c>
      <c r="AU359">
        <v>159</v>
      </c>
      <c r="AV359">
        <v>160.16</v>
      </c>
      <c r="AW359" s="3">
        <f t="shared" si="35"/>
        <v>-1.4212</v>
      </c>
    </row>
    <row r="360" spans="1:49">
      <c r="A360">
        <v>1</v>
      </c>
      <c r="B360" t="s">
        <v>563</v>
      </c>
      <c r="C360">
        <v>1</v>
      </c>
      <c r="D360" t="s">
        <v>46</v>
      </c>
      <c r="E360" t="s">
        <v>47</v>
      </c>
      <c r="F360" t="str">
        <f t="shared" si="30"/>
        <v>USA</v>
      </c>
      <c r="G360">
        <v>2.64</v>
      </c>
      <c r="H360" t="s">
        <v>261</v>
      </c>
      <c r="I360" t="s">
        <v>49</v>
      </c>
      <c r="J360">
        <v>2</v>
      </c>
      <c r="K360">
        <v>5.28</v>
      </c>
      <c r="L360">
        <v>2500</v>
      </c>
      <c r="M360">
        <v>473.1</v>
      </c>
      <c r="N360">
        <v>473</v>
      </c>
      <c r="O360">
        <v>137.69</v>
      </c>
      <c r="P360">
        <v>132.41</v>
      </c>
      <c r="Q360">
        <v>131.94999999999999</v>
      </c>
      <c r="R360" t="s">
        <v>421</v>
      </c>
      <c r="S360" t="s">
        <v>453</v>
      </c>
      <c r="T360">
        <v>6</v>
      </c>
      <c r="U360">
        <v>-1.0900000000000001</v>
      </c>
      <c r="V360">
        <v>-2715.02</v>
      </c>
      <c r="W360" t="s">
        <v>52</v>
      </c>
      <c r="X360">
        <v>0</v>
      </c>
      <c r="Y360" s="3">
        <f t="shared" si="31"/>
        <v>9.4600000000021507E-3</v>
      </c>
      <c r="Z360" t="s">
        <v>439</v>
      </c>
      <c r="AA360">
        <v>138.34</v>
      </c>
      <c r="AB360">
        <v>138.34</v>
      </c>
      <c r="AC360">
        <v>137.74</v>
      </c>
      <c r="AD360">
        <v>137.69</v>
      </c>
      <c r="AE360" s="3">
        <f t="shared" si="32"/>
        <v>0</v>
      </c>
      <c r="AF360" t="s">
        <v>441</v>
      </c>
      <c r="AG360">
        <v>137.38999999999999</v>
      </c>
      <c r="AH360">
        <v>137.38999999999999</v>
      </c>
      <c r="AI360">
        <v>137.11000000000001</v>
      </c>
      <c r="AJ360">
        <v>135.47</v>
      </c>
      <c r="AK360" s="3">
        <f t="shared" si="33"/>
        <v>-0.42002399999999979</v>
      </c>
      <c r="AL360" t="s">
        <v>442</v>
      </c>
      <c r="AM360">
        <v>136.16</v>
      </c>
      <c r="AN360">
        <v>136.16</v>
      </c>
      <c r="AO360">
        <v>135.87</v>
      </c>
      <c r="AP360">
        <v>133.21</v>
      </c>
      <c r="AQ360" s="3">
        <f t="shared" si="34"/>
        <v>-0.84761599999999804</v>
      </c>
      <c r="AR360" t="s">
        <v>443</v>
      </c>
      <c r="AS360">
        <v>134.01</v>
      </c>
      <c r="AT360">
        <v>134.01</v>
      </c>
      <c r="AU360">
        <v>133.1</v>
      </c>
      <c r="AV360">
        <v>131.94999999999999</v>
      </c>
      <c r="AW360" s="3">
        <f t="shared" si="35"/>
        <v>-1.0860080000000016</v>
      </c>
    </row>
    <row r="361" spans="1:49">
      <c r="A361">
        <v>1</v>
      </c>
      <c r="B361" t="s">
        <v>542</v>
      </c>
      <c r="C361">
        <v>1</v>
      </c>
      <c r="D361" t="s">
        <v>46</v>
      </c>
      <c r="E361" t="s">
        <v>47</v>
      </c>
      <c r="F361" t="str">
        <f t="shared" si="30"/>
        <v>USA</v>
      </c>
      <c r="G361">
        <v>5.69</v>
      </c>
      <c r="H361" t="s">
        <v>191</v>
      </c>
      <c r="I361" t="s">
        <v>105</v>
      </c>
      <c r="J361">
        <v>2</v>
      </c>
      <c r="K361">
        <v>11.38</v>
      </c>
      <c r="L361">
        <v>3000</v>
      </c>
      <c r="M361">
        <v>263.62</v>
      </c>
      <c r="N361">
        <v>263</v>
      </c>
      <c r="O361">
        <v>382.71</v>
      </c>
      <c r="P361">
        <v>394.09</v>
      </c>
      <c r="Q361">
        <v>382.33</v>
      </c>
      <c r="R361" t="s">
        <v>427</v>
      </c>
      <c r="S361" t="s">
        <v>453</v>
      </c>
      <c r="T361">
        <v>22</v>
      </c>
      <c r="U361">
        <v>0.03</v>
      </c>
      <c r="V361">
        <v>99.94</v>
      </c>
      <c r="W361" t="s">
        <v>52</v>
      </c>
      <c r="X361">
        <v>1</v>
      </c>
      <c r="Y361" s="3">
        <f t="shared" si="31"/>
        <v>-2.1916666666666668E-2</v>
      </c>
      <c r="Z361" t="s">
        <v>176</v>
      </c>
      <c r="AA361">
        <v>386.24</v>
      </c>
      <c r="AB361">
        <v>386.24</v>
      </c>
      <c r="AC361">
        <v>382.96</v>
      </c>
      <c r="AD361">
        <v>386.19</v>
      </c>
      <c r="AE361" s="3">
        <f t="shared" si="32"/>
        <v>-0.30508000000000157</v>
      </c>
      <c r="AF361" t="s">
        <v>428</v>
      </c>
      <c r="AG361">
        <v>388.47</v>
      </c>
      <c r="AH361">
        <v>388.47</v>
      </c>
      <c r="AI361">
        <v>388.2</v>
      </c>
      <c r="AJ361">
        <v>387.71</v>
      </c>
      <c r="AK361" s="3">
        <f t="shared" si="33"/>
        <v>-0.43833333333333335</v>
      </c>
      <c r="AL361" t="s">
        <v>429</v>
      </c>
      <c r="AM361">
        <v>390.56</v>
      </c>
      <c r="AN361">
        <v>390.56</v>
      </c>
      <c r="AO361">
        <v>389.27</v>
      </c>
      <c r="AP361">
        <v>390.51</v>
      </c>
      <c r="AQ361" s="3">
        <f t="shared" si="34"/>
        <v>-0.68380000000000096</v>
      </c>
      <c r="AR361" t="s">
        <v>430</v>
      </c>
      <c r="AS361">
        <v>390.89</v>
      </c>
      <c r="AT361">
        <v>390.89</v>
      </c>
      <c r="AU361">
        <v>389.61</v>
      </c>
      <c r="AV361">
        <v>390.25</v>
      </c>
      <c r="AW361" s="3">
        <f t="shared" si="35"/>
        <v>-0.66100666666666852</v>
      </c>
    </row>
    <row r="362" spans="1:49">
      <c r="A362">
        <v>1</v>
      </c>
      <c r="B362" t="s">
        <v>542</v>
      </c>
      <c r="C362">
        <v>1</v>
      </c>
      <c r="D362" t="s">
        <v>46</v>
      </c>
      <c r="E362" t="s">
        <v>47</v>
      </c>
      <c r="F362" t="str">
        <f t="shared" si="30"/>
        <v>USA</v>
      </c>
      <c r="G362">
        <v>5.04</v>
      </c>
      <c r="H362" t="s">
        <v>191</v>
      </c>
      <c r="I362" t="s">
        <v>105</v>
      </c>
      <c r="J362">
        <v>1</v>
      </c>
      <c r="K362">
        <v>5.04</v>
      </c>
      <c r="L362">
        <v>2000</v>
      </c>
      <c r="M362">
        <v>396.83</v>
      </c>
      <c r="N362">
        <v>398</v>
      </c>
      <c r="O362">
        <v>390.08</v>
      </c>
      <c r="P362">
        <v>395.12</v>
      </c>
      <c r="Q362">
        <v>382.33</v>
      </c>
      <c r="R362" t="s">
        <v>464</v>
      </c>
      <c r="S362" t="s">
        <v>453</v>
      </c>
      <c r="T362">
        <v>15</v>
      </c>
      <c r="U362">
        <v>1.54</v>
      </c>
      <c r="V362">
        <v>3084.5</v>
      </c>
      <c r="W362" t="s">
        <v>52</v>
      </c>
      <c r="X362">
        <v>1</v>
      </c>
      <c r="Y362" s="3">
        <f t="shared" si="31"/>
        <v>-0.23084000000000499</v>
      </c>
      <c r="Z362" t="s">
        <v>423</v>
      </c>
      <c r="AA362">
        <v>391.69</v>
      </c>
      <c r="AB362">
        <v>391.69</v>
      </c>
      <c r="AC362">
        <v>391.24</v>
      </c>
      <c r="AD362">
        <v>390.71</v>
      </c>
      <c r="AE362" s="3">
        <f t="shared" si="32"/>
        <v>-0.12536999999999909</v>
      </c>
      <c r="AF362" t="s">
        <v>424</v>
      </c>
      <c r="AG362">
        <v>392.9</v>
      </c>
      <c r="AH362">
        <v>392.9</v>
      </c>
      <c r="AI362">
        <v>389.85</v>
      </c>
      <c r="AJ362">
        <v>392.64</v>
      </c>
      <c r="AK362" s="3">
        <f t="shared" si="33"/>
        <v>-0.50944000000000045</v>
      </c>
      <c r="AL362" t="s">
        <v>446</v>
      </c>
      <c r="AM362">
        <v>394.17</v>
      </c>
      <c r="AN362">
        <v>394.17</v>
      </c>
      <c r="AO362">
        <v>393.96</v>
      </c>
      <c r="AP362">
        <v>392.3</v>
      </c>
      <c r="AQ362" s="3">
        <f t="shared" si="34"/>
        <v>-0.44178000000000545</v>
      </c>
      <c r="AR362" t="s">
        <v>436</v>
      </c>
      <c r="AS362">
        <v>392.66</v>
      </c>
      <c r="AT362">
        <v>392.66</v>
      </c>
      <c r="AU362">
        <v>390.42</v>
      </c>
      <c r="AV362">
        <v>392.39</v>
      </c>
      <c r="AW362" s="3">
        <f t="shared" si="35"/>
        <v>-0.45969000000000043</v>
      </c>
    </row>
    <row r="363" spans="1:49">
      <c r="A363">
        <v>1</v>
      </c>
      <c r="B363" t="s">
        <v>561</v>
      </c>
      <c r="C363">
        <v>1</v>
      </c>
      <c r="D363" t="s">
        <v>46</v>
      </c>
      <c r="E363" t="s">
        <v>47</v>
      </c>
      <c r="F363" t="str">
        <f t="shared" si="30"/>
        <v>USA</v>
      </c>
      <c r="G363">
        <v>4</v>
      </c>
      <c r="H363" t="s">
        <v>178</v>
      </c>
      <c r="I363" t="s">
        <v>49</v>
      </c>
      <c r="J363">
        <v>2</v>
      </c>
      <c r="K363">
        <v>8</v>
      </c>
      <c r="L363">
        <v>2000</v>
      </c>
      <c r="M363">
        <v>250</v>
      </c>
      <c r="N363">
        <v>250</v>
      </c>
      <c r="O363">
        <v>142.18</v>
      </c>
      <c r="P363">
        <v>134.18</v>
      </c>
      <c r="Q363">
        <v>135.24</v>
      </c>
      <c r="R363" t="s">
        <v>427</v>
      </c>
      <c r="S363" t="s">
        <v>453</v>
      </c>
      <c r="T363">
        <v>22</v>
      </c>
      <c r="U363">
        <v>-0.87</v>
      </c>
      <c r="V363">
        <v>-1734</v>
      </c>
      <c r="W363" t="s">
        <v>52</v>
      </c>
      <c r="X363">
        <v>0</v>
      </c>
      <c r="Y363" s="3">
        <f t="shared" si="31"/>
        <v>-0.20250000000000057</v>
      </c>
      <c r="Z363" t="s">
        <v>176</v>
      </c>
      <c r="AA363">
        <v>142.15</v>
      </c>
      <c r="AB363">
        <v>142.15</v>
      </c>
      <c r="AC363">
        <v>140.56</v>
      </c>
      <c r="AD363">
        <v>138.63</v>
      </c>
      <c r="AE363" s="3">
        <f t="shared" si="32"/>
        <v>-0.44375000000000142</v>
      </c>
      <c r="AF363" t="s">
        <v>428</v>
      </c>
      <c r="AG363">
        <v>142.47</v>
      </c>
      <c r="AH363">
        <v>142.47</v>
      </c>
      <c r="AI363">
        <v>139.91</v>
      </c>
      <c r="AJ363">
        <v>141.22</v>
      </c>
      <c r="AK363" s="3">
        <f t="shared" si="33"/>
        <v>-0.12000000000000099</v>
      </c>
      <c r="AL363" t="s">
        <v>429</v>
      </c>
      <c r="AM363">
        <v>142.49</v>
      </c>
      <c r="AN363">
        <v>142.49</v>
      </c>
      <c r="AO363">
        <v>142</v>
      </c>
      <c r="AP363">
        <v>142.46</v>
      </c>
      <c r="AQ363" s="3">
        <f t="shared" si="34"/>
        <v>3.5000000000000142E-2</v>
      </c>
      <c r="AR363" t="s">
        <v>430</v>
      </c>
      <c r="AS363">
        <v>148.22999999999999</v>
      </c>
      <c r="AT363">
        <v>148.22999999999999</v>
      </c>
      <c r="AU363">
        <v>142.57</v>
      </c>
      <c r="AV363">
        <v>146.11000000000001</v>
      </c>
      <c r="AW363" s="3">
        <f t="shared" si="35"/>
        <v>0.49125000000000085</v>
      </c>
    </row>
    <row r="364" spans="1:49">
      <c r="A364">
        <v>1</v>
      </c>
      <c r="B364" t="s">
        <v>167</v>
      </c>
      <c r="C364">
        <v>1</v>
      </c>
      <c r="D364" t="s">
        <v>46</v>
      </c>
      <c r="E364" t="s">
        <v>47</v>
      </c>
      <c r="F364" t="str">
        <f t="shared" si="30"/>
        <v>USA</v>
      </c>
      <c r="G364">
        <v>3.21</v>
      </c>
      <c r="H364" t="s">
        <v>285</v>
      </c>
      <c r="I364" t="s">
        <v>49</v>
      </c>
      <c r="J364">
        <v>1.5</v>
      </c>
      <c r="K364">
        <v>4.8099999999999996</v>
      </c>
      <c r="L364">
        <v>2500</v>
      </c>
      <c r="M364">
        <v>519.21</v>
      </c>
      <c r="N364">
        <v>520</v>
      </c>
      <c r="O364">
        <v>29.32</v>
      </c>
      <c r="P364">
        <v>24.5</v>
      </c>
      <c r="Q364">
        <v>23.96</v>
      </c>
      <c r="R364" t="s">
        <v>460</v>
      </c>
      <c r="S364" t="s">
        <v>453</v>
      </c>
      <c r="T364">
        <v>8</v>
      </c>
      <c r="U364">
        <v>-1.1100000000000001</v>
      </c>
      <c r="V364">
        <v>-2784.7</v>
      </c>
      <c r="W364" t="s">
        <v>52</v>
      </c>
      <c r="X364">
        <v>0</v>
      </c>
      <c r="Y364" s="3">
        <f t="shared" si="31"/>
        <v>-0.90064000000000033</v>
      </c>
      <c r="Z364" t="s">
        <v>437</v>
      </c>
      <c r="AA364">
        <v>26.31</v>
      </c>
      <c r="AB364">
        <v>26.31</v>
      </c>
      <c r="AC364">
        <v>24.99</v>
      </c>
      <c r="AD364">
        <v>25.17</v>
      </c>
      <c r="AE364" s="3">
        <f t="shared" si="32"/>
        <v>-0.86319999999999963</v>
      </c>
      <c r="AF364" t="s">
        <v>438</v>
      </c>
      <c r="AG364">
        <v>29.96</v>
      </c>
      <c r="AH364">
        <v>29.96</v>
      </c>
      <c r="AI364">
        <v>27.02</v>
      </c>
      <c r="AJ364">
        <v>29</v>
      </c>
      <c r="AK364" s="3">
        <f t="shared" si="33"/>
        <v>-6.6560000000000064E-2</v>
      </c>
      <c r="AL364" t="s">
        <v>439</v>
      </c>
      <c r="AM364">
        <v>30.19</v>
      </c>
      <c r="AN364">
        <v>30.19</v>
      </c>
      <c r="AO364">
        <v>29.96</v>
      </c>
      <c r="AP364">
        <v>28</v>
      </c>
      <c r="AQ364" s="3">
        <f t="shared" si="34"/>
        <v>-0.27456000000000003</v>
      </c>
      <c r="AR364" t="s">
        <v>441</v>
      </c>
      <c r="AS364">
        <v>27.46</v>
      </c>
      <c r="AT364">
        <v>27.46</v>
      </c>
      <c r="AU364">
        <v>25.96</v>
      </c>
      <c r="AV364">
        <v>26.75</v>
      </c>
      <c r="AW364" s="3">
        <f t="shared" si="35"/>
        <v>-0.53456000000000004</v>
      </c>
    </row>
    <row r="365" spans="1:49">
      <c r="A365">
        <v>1</v>
      </c>
      <c r="B365" t="s">
        <v>564</v>
      </c>
      <c r="C365">
        <v>1</v>
      </c>
      <c r="D365" t="s">
        <v>46</v>
      </c>
      <c r="E365" t="s">
        <v>47</v>
      </c>
      <c r="F365" t="str">
        <f t="shared" si="30"/>
        <v>USA</v>
      </c>
      <c r="G365">
        <v>20.27</v>
      </c>
      <c r="H365" t="s">
        <v>261</v>
      </c>
      <c r="I365" t="s">
        <v>49</v>
      </c>
      <c r="J365">
        <v>2</v>
      </c>
      <c r="K365">
        <v>40.54</v>
      </c>
      <c r="L365">
        <v>2500</v>
      </c>
      <c r="M365">
        <v>61.67</v>
      </c>
      <c r="N365">
        <v>62</v>
      </c>
      <c r="O365">
        <v>425</v>
      </c>
      <c r="P365">
        <v>384.46</v>
      </c>
      <c r="Q365">
        <v>377.59</v>
      </c>
      <c r="R365" t="s">
        <v>421</v>
      </c>
      <c r="S365" t="s">
        <v>453</v>
      </c>
      <c r="T365">
        <v>6</v>
      </c>
      <c r="U365">
        <v>-1.18</v>
      </c>
      <c r="V365">
        <v>-2939.42</v>
      </c>
      <c r="W365" t="s">
        <v>52</v>
      </c>
      <c r="X365">
        <v>0</v>
      </c>
      <c r="Y365" s="3">
        <f t="shared" si="31"/>
        <v>-6.9440000000000279E-2</v>
      </c>
      <c r="Z365" t="s">
        <v>439</v>
      </c>
      <c r="AA365">
        <v>430</v>
      </c>
      <c r="AB365">
        <v>430</v>
      </c>
      <c r="AC365">
        <v>422.2</v>
      </c>
      <c r="AD365">
        <v>409.21</v>
      </c>
      <c r="AE365" s="3">
        <f t="shared" si="32"/>
        <v>-0.3915920000000005</v>
      </c>
      <c r="AF365" t="s">
        <v>441</v>
      </c>
      <c r="AG365">
        <v>414.44</v>
      </c>
      <c r="AH365">
        <v>414.44</v>
      </c>
      <c r="AI365">
        <v>388.54</v>
      </c>
      <c r="AJ365">
        <v>410.59</v>
      </c>
      <c r="AK365" s="3">
        <f t="shared" si="33"/>
        <v>-0.35736800000000063</v>
      </c>
      <c r="AL365" t="s">
        <v>442</v>
      </c>
      <c r="AM365">
        <v>414.72500000000002</v>
      </c>
      <c r="AN365">
        <v>414.72500000000002</v>
      </c>
      <c r="AO365">
        <v>402.81</v>
      </c>
      <c r="AP365">
        <v>408.96</v>
      </c>
      <c r="AQ365" s="3">
        <f t="shared" si="34"/>
        <v>-0.39779200000000053</v>
      </c>
      <c r="AR365" t="s">
        <v>443</v>
      </c>
      <c r="AS365">
        <v>417.11</v>
      </c>
      <c r="AT365">
        <v>417.11</v>
      </c>
      <c r="AU365">
        <v>410</v>
      </c>
      <c r="AV365">
        <v>377.59</v>
      </c>
      <c r="AW365" s="3">
        <f t="shared" si="35"/>
        <v>-1.1757680000000006</v>
      </c>
    </row>
    <row r="366" spans="1:49">
      <c r="A366">
        <v>1</v>
      </c>
      <c r="B366" t="s">
        <v>565</v>
      </c>
      <c r="C366">
        <v>1</v>
      </c>
      <c r="D366" t="s">
        <v>46</v>
      </c>
      <c r="E366" t="s">
        <v>47</v>
      </c>
      <c r="F366" t="str">
        <f t="shared" si="30"/>
        <v>USA</v>
      </c>
      <c r="G366">
        <v>2.83</v>
      </c>
      <c r="H366" t="s">
        <v>188</v>
      </c>
      <c r="I366" t="s">
        <v>105</v>
      </c>
      <c r="J366">
        <v>2</v>
      </c>
      <c r="K366">
        <v>5.66</v>
      </c>
      <c r="L366">
        <v>2900</v>
      </c>
      <c r="M366">
        <v>512.01</v>
      </c>
      <c r="N366">
        <v>500</v>
      </c>
      <c r="O366">
        <v>36.4</v>
      </c>
      <c r="P366">
        <v>42.06</v>
      </c>
      <c r="Q366">
        <v>35.4</v>
      </c>
      <c r="R366" t="s">
        <v>449</v>
      </c>
      <c r="S366" t="s">
        <v>453</v>
      </c>
      <c r="T366">
        <v>2</v>
      </c>
      <c r="U366">
        <v>0.17</v>
      </c>
      <c r="V366">
        <v>500</v>
      </c>
      <c r="W366" t="s">
        <v>52</v>
      </c>
      <c r="X366">
        <v>1</v>
      </c>
      <c r="Y366" s="3">
        <f t="shared" si="31"/>
        <v>-0.246551724137931</v>
      </c>
      <c r="Z366" t="s">
        <v>442</v>
      </c>
      <c r="AA366">
        <v>39.08</v>
      </c>
      <c r="AB366">
        <v>39.08</v>
      </c>
      <c r="AC366">
        <v>37.83</v>
      </c>
      <c r="AD366">
        <v>38.71</v>
      </c>
      <c r="AE366" s="3">
        <f t="shared" si="32"/>
        <v>-0.39827586206896592</v>
      </c>
      <c r="AF366" t="s">
        <v>443</v>
      </c>
      <c r="AG366">
        <v>38.01</v>
      </c>
      <c r="AH366">
        <v>38.01</v>
      </c>
      <c r="AI366">
        <v>38</v>
      </c>
      <c r="AJ366">
        <v>35.4</v>
      </c>
      <c r="AK366" s="3">
        <f t="shared" si="33"/>
        <v>0.17241379310344829</v>
      </c>
      <c r="AL366" t="s">
        <v>450</v>
      </c>
      <c r="AM366">
        <v>35.82</v>
      </c>
      <c r="AN366">
        <v>35.82</v>
      </c>
      <c r="AO366">
        <v>34.979999999999997</v>
      </c>
      <c r="AP366">
        <v>34.11</v>
      </c>
      <c r="AQ366" s="3">
        <f t="shared" si="34"/>
        <v>0.3948275862068964</v>
      </c>
      <c r="AR366" t="s">
        <v>451</v>
      </c>
      <c r="AS366">
        <v>35.82</v>
      </c>
      <c r="AT366">
        <v>35.82</v>
      </c>
      <c r="AU366">
        <v>35.01</v>
      </c>
      <c r="AV366">
        <v>35.5</v>
      </c>
      <c r="AW366" s="3">
        <f t="shared" si="35"/>
        <v>0.1551724137931032</v>
      </c>
    </row>
    <row r="367" spans="1:49">
      <c r="A367">
        <v>1</v>
      </c>
      <c r="B367" t="s">
        <v>520</v>
      </c>
      <c r="C367">
        <v>1</v>
      </c>
      <c r="D367" t="s">
        <v>46</v>
      </c>
      <c r="E367" t="s">
        <v>47</v>
      </c>
      <c r="F367" t="str">
        <f t="shared" si="30"/>
        <v>USA</v>
      </c>
      <c r="G367">
        <v>1.43</v>
      </c>
      <c r="H367" t="s">
        <v>104</v>
      </c>
      <c r="I367" t="s">
        <v>49</v>
      </c>
      <c r="J367">
        <v>2</v>
      </c>
      <c r="K367">
        <v>2.86</v>
      </c>
      <c r="L367">
        <v>3000</v>
      </c>
      <c r="M367">
        <v>1048.95</v>
      </c>
      <c r="N367">
        <v>1085</v>
      </c>
      <c r="O367">
        <v>41.71</v>
      </c>
      <c r="P367">
        <v>38.85</v>
      </c>
      <c r="Q367">
        <v>48.33</v>
      </c>
      <c r="R367" t="s">
        <v>299</v>
      </c>
      <c r="S367" t="s">
        <v>453</v>
      </c>
      <c r="T367">
        <v>50</v>
      </c>
      <c r="U367">
        <v>2.39</v>
      </c>
      <c r="V367">
        <v>7180.53</v>
      </c>
      <c r="W367" t="s">
        <v>52</v>
      </c>
      <c r="X367">
        <v>1</v>
      </c>
      <c r="Y367" s="3">
        <f t="shared" si="31"/>
        <v>0.46654999999999974</v>
      </c>
      <c r="Z367" t="s">
        <v>76</v>
      </c>
      <c r="AA367">
        <v>43.11</v>
      </c>
      <c r="AB367">
        <v>43.11</v>
      </c>
      <c r="AC367">
        <v>43</v>
      </c>
      <c r="AD367">
        <v>41.76</v>
      </c>
      <c r="AE367" s="3">
        <f t="shared" si="32"/>
        <v>1.8083333333332306E-2</v>
      </c>
      <c r="AF367" t="s">
        <v>53</v>
      </c>
      <c r="AG367">
        <v>42.35</v>
      </c>
      <c r="AH367">
        <v>42.35</v>
      </c>
      <c r="AI367">
        <v>41.96</v>
      </c>
      <c r="AJ367">
        <v>41.42</v>
      </c>
      <c r="AK367" s="3">
        <f t="shared" si="33"/>
        <v>-0.10488333333333302</v>
      </c>
      <c r="AL367" t="s">
        <v>54</v>
      </c>
      <c r="AM367">
        <v>43.34</v>
      </c>
      <c r="AN367">
        <v>43.34</v>
      </c>
      <c r="AO367">
        <v>41.43</v>
      </c>
      <c r="AP367">
        <v>43.14</v>
      </c>
      <c r="AQ367" s="3">
        <f t="shared" si="34"/>
        <v>0.51718333333333322</v>
      </c>
      <c r="AR367" t="s">
        <v>55</v>
      </c>
      <c r="AS367">
        <v>43.69</v>
      </c>
      <c r="AT367">
        <v>43.69</v>
      </c>
      <c r="AU367">
        <v>43.3</v>
      </c>
      <c r="AV367">
        <v>43.1</v>
      </c>
      <c r="AW367" s="3">
        <f t="shared" si="35"/>
        <v>0.50271666666666681</v>
      </c>
    </row>
    <row r="368" spans="1:49">
      <c r="A368">
        <v>1</v>
      </c>
      <c r="B368" t="s">
        <v>566</v>
      </c>
      <c r="C368">
        <v>1</v>
      </c>
      <c r="D368" t="s">
        <v>46</v>
      </c>
      <c r="E368" t="s">
        <v>47</v>
      </c>
      <c r="F368" t="str">
        <f t="shared" si="30"/>
        <v>USA</v>
      </c>
      <c r="G368">
        <v>4.7</v>
      </c>
      <c r="H368" t="s">
        <v>567</v>
      </c>
      <c r="I368" t="s">
        <v>49</v>
      </c>
      <c r="J368">
        <v>2</v>
      </c>
      <c r="K368">
        <v>9.4</v>
      </c>
      <c r="L368">
        <v>2500</v>
      </c>
      <c r="M368">
        <v>265.95999999999998</v>
      </c>
      <c r="N368">
        <v>300</v>
      </c>
      <c r="O368">
        <v>119.96</v>
      </c>
      <c r="P368">
        <v>110.56</v>
      </c>
      <c r="Q368">
        <v>113.93</v>
      </c>
      <c r="R368" t="s">
        <v>435</v>
      </c>
      <c r="S368" t="s">
        <v>453</v>
      </c>
      <c r="T368">
        <v>9</v>
      </c>
      <c r="U368">
        <v>-0.72</v>
      </c>
      <c r="V368">
        <v>-1808.01</v>
      </c>
      <c r="W368" t="s">
        <v>52</v>
      </c>
      <c r="X368">
        <v>0</v>
      </c>
      <c r="Y368" s="3">
        <f t="shared" si="31"/>
        <v>-0.42</v>
      </c>
      <c r="Z368" t="s">
        <v>436</v>
      </c>
      <c r="AA368">
        <v>117.06</v>
      </c>
      <c r="AB368">
        <v>117.06</v>
      </c>
      <c r="AC368">
        <v>116.46</v>
      </c>
      <c r="AD368">
        <v>115.71</v>
      </c>
      <c r="AE368" s="3">
        <f t="shared" si="32"/>
        <v>-0.51</v>
      </c>
      <c r="AF368" t="s">
        <v>437</v>
      </c>
      <c r="AG368">
        <v>115.63</v>
      </c>
      <c r="AH368">
        <v>115.63</v>
      </c>
      <c r="AI368">
        <v>114</v>
      </c>
      <c r="AJ368">
        <v>113.43</v>
      </c>
      <c r="AK368" s="3">
        <f t="shared" si="33"/>
        <v>-0.78359999999999841</v>
      </c>
      <c r="AL368" t="s">
        <v>438</v>
      </c>
      <c r="AM368">
        <v>124.5</v>
      </c>
      <c r="AN368">
        <v>124.5</v>
      </c>
      <c r="AO368">
        <v>121.61</v>
      </c>
      <c r="AP368">
        <v>119.46</v>
      </c>
      <c r="AQ368" s="3">
        <f t="shared" si="34"/>
        <v>-0.06</v>
      </c>
      <c r="AR368" t="s">
        <v>439</v>
      </c>
      <c r="AS368">
        <v>119.8699</v>
      </c>
      <c r="AT368">
        <v>119.8699</v>
      </c>
      <c r="AU368">
        <v>117.97</v>
      </c>
      <c r="AV368">
        <v>115.23</v>
      </c>
      <c r="AW368" s="3">
        <f t="shared" si="35"/>
        <v>-0.56759999999999877</v>
      </c>
    </row>
    <row r="369" spans="1:49">
      <c r="A369">
        <v>1</v>
      </c>
      <c r="B369" t="s">
        <v>543</v>
      </c>
      <c r="C369">
        <v>1</v>
      </c>
      <c r="D369" t="s">
        <v>80</v>
      </c>
      <c r="E369" t="s">
        <v>81</v>
      </c>
      <c r="F369" t="str">
        <f t="shared" si="30"/>
        <v>Canada</v>
      </c>
      <c r="G369">
        <v>0.35</v>
      </c>
      <c r="H369" t="s">
        <v>48</v>
      </c>
      <c r="I369" t="s">
        <v>49</v>
      </c>
      <c r="J369">
        <v>1.5</v>
      </c>
      <c r="K369">
        <v>0.53</v>
      </c>
      <c r="L369">
        <v>3200</v>
      </c>
      <c r="M369">
        <v>6077.87</v>
      </c>
      <c r="N369">
        <v>6000</v>
      </c>
      <c r="O369">
        <v>4.91</v>
      </c>
      <c r="P369">
        <v>4.38</v>
      </c>
      <c r="Q369">
        <v>5.05</v>
      </c>
      <c r="R369" t="s">
        <v>435</v>
      </c>
      <c r="S369" t="s">
        <v>453</v>
      </c>
      <c r="T369">
        <v>9</v>
      </c>
      <c r="U369">
        <v>0.27</v>
      </c>
      <c r="V369">
        <v>862.8</v>
      </c>
      <c r="W369" t="s">
        <v>84</v>
      </c>
      <c r="X369">
        <v>1</v>
      </c>
      <c r="Y369" s="3">
        <f t="shared" si="31"/>
        <v>0.30000000000000027</v>
      </c>
      <c r="Z369" t="s">
        <v>436</v>
      </c>
      <c r="AA369">
        <v>5.18</v>
      </c>
      <c r="AB369">
        <v>5.18</v>
      </c>
      <c r="AC369">
        <v>5.07</v>
      </c>
      <c r="AD369">
        <v>5.09</v>
      </c>
      <c r="AE369" s="3">
        <f t="shared" si="32"/>
        <v>0.33749999999999941</v>
      </c>
      <c r="AF369" t="s">
        <v>437</v>
      </c>
      <c r="AG369">
        <v>5.17</v>
      </c>
      <c r="AH369">
        <v>5.17</v>
      </c>
      <c r="AI369">
        <v>5.12</v>
      </c>
      <c r="AJ369">
        <v>4.75</v>
      </c>
      <c r="AK369" s="3">
        <f t="shared" si="33"/>
        <v>-0.30000000000000027</v>
      </c>
      <c r="AL369" t="s">
        <v>438</v>
      </c>
      <c r="AM369">
        <v>4.9800000000000004</v>
      </c>
      <c r="AN369">
        <v>4.9800000000000004</v>
      </c>
      <c r="AO369">
        <v>4.7</v>
      </c>
      <c r="AP369">
        <v>4.92</v>
      </c>
      <c r="AQ369" s="3">
        <f t="shared" si="34"/>
        <v>1.87499999999996E-2</v>
      </c>
      <c r="AR369" t="s">
        <v>439</v>
      </c>
      <c r="AS369">
        <v>6.14</v>
      </c>
      <c r="AT369">
        <v>6.14</v>
      </c>
      <c r="AU369">
        <v>5.12</v>
      </c>
      <c r="AV369">
        <v>5.55</v>
      </c>
      <c r="AW369" s="3">
        <f t="shared" si="35"/>
        <v>1.1999999999999995</v>
      </c>
    </row>
    <row r="370" spans="1:49">
      <c r="A370">
        <v>1</v>
      </c>
      <c r="B370" t="s">
        <v>522</v>
      </c>
      <c r="C370">
        <v>1</v>
      </c>
      <c r="D370" t="s">
        <v>46</v>
      </c>
      <c r="E370" t="s">
        <v>47</v>
      </c>
      <c r="F370" t="str">
        <f t="shared" si="30"/>
        <v>USA</v>
      </c>
      <c r="G370">
        <v>11.3</v>
      </c>
      <c r="I370" t="s">
        <v>49</v>
      </c>
      <c r="J370">
        <v>2</v>
      </c>
      <c r="K370">
        <v>22.59</v>
      </c>
      <c r="L370">
        <v>2500</v>
      </c>
      <c r="M370">
        <v>110.66</v>
      </c>
      <c r="N370">
        <v>111</v>
      </c>
      <c r="O370">
        <v>283.82</v>
      </c>
      <c r="P370">
        <v>261.22000000000003</v>
      </c>
      <c r="Q370">
        <v>280.26</v>
      </c>
      <c r="R370" t="s">
        <v>449</v>
      </c>
      <c r="S370" t="s">
        <v>453</v>
      </c>
      <c r="T370">
        <v>2</v>
      </c>
      <c r="U370">
        <v>-0.16</v>
      </c>
      <c r="V370">
        <v>-394.61</v>
      </c>
      <c r="W370" t="s">
        <v>52</v>
      </c>
      <c r="X370">
        <v>0</v>
      </c>
      <c r="Y370" s="3">
        <f t="shared" si="31"/>
        <v>-5.3280000000002015E-3</v>
      </c>
      <c r="Z370" t="s">
        <v>442</v>
      </c>
      <c r="AA370">
        <v>289.23</v>
      </c>
      <c r="AB370">
        <v>289.23</v>
      </c>
      <c r="AC370">
        <v>283.7</v>
      </c>
      <c r="AD370">
        <v>286.36</v>
      </c>
      <c r="AE370" s="3">
        <f t="shared" si="32"/>
        <v>0.1127760000000009</v>
      </c>
      <c r="AF370" t="s">
        <v>443</v>
      </c>
      <c r="AG370">
        <v>288.31</v>
      </c>
      <c r="AH370">
        <v>288.31</v>
      </c>
      <c r="AI370">
        <v>286.85000000000002</v>
      </c>
      <c r="AJ370">
        <v>280.26</v>
      </c>
      <c r="AK370" s="3">
        <f t="shared" si="33"/>
        <v>-0.15806400000000009</v>
      </c>
      <c r="AL370" t="s">
        <v>450</v>
      </c>
      <c r="AM370">
        <v>284.70999999999998</v>
      </c>
      <c r="AN370">
        <v>284.70999999999998</v>
      </c>
      <c r="AO370">
        <v>282.07</v>
      </c>
      <c r="AP370">
        <v>279.83999999999997</v>
      </c>
      <c r="AQ370" s="3">
        <f t="shared" si="34"/>
        <v>-0.17671200000000081</v>
      </c>
      <c r="AR370" t="s">
        <v>451</v>
      </c>
      <c r="AS370">
        <v>289.06</v>
      </c>
      <c r="AT370">
        <v>289.06</v>
      </c>
      <c r="AU370">
        <v>282.5</v>
      </c>
      <c r="AV370">
        <v>287.94</v>
      </c>
      <c r="AW370" s="3">
        <f t="shared" si="35"/>
        <v>0.1829280000000002</v>
      </c>
    </row>
    <row r="371" spans="1:49">
      <c r="A371">
        <v>1</v>
      </c>
      <c r="B371" t="s">
        <v>568</v>
      </c>
      <c r="C371">
        <v>1</v>
      </c>
      <c r="D371" t="s">
        <v>46</v>
      </c>
      <c r="E371" t="s">
        <v>47</v>
      </c>
      <c r="F371" t="str">
        <f t="shared" si="30"/>
        <v>USA</v>
      </c>
      <c r="G371">
        <v>3.34</v>
      </c>
      <c r="H371" t="s">
        <v>127</v>
      </c>
      <c r="I371" t="s">
        <v>49</v>
      </c>
      <c r="J371">
        <v>1</v>
      </c>
      <c r="K371">
        <v>3.34</v>
      </c>
      <c r="L371">
        <v>2000</v>
      </c>
      <c r="M371">
        <v>598.27</v>
      </c>
      <c r="N371">
        <v>598</v>
      </c>
      <c r="O371">
        <v>45.92</v>
      </c>
      <c r="P371">
        <v>42.58</v>
      </c>
      <c r="Q371">
        <v>48.21</v>
      </c>
      <c r="R371" t="s">
        <v>427</v>
      </c>
      <c r="S371" t="s">
        <v>453</v>
      </c>
      <c r="T371">
        <v>22</v>
      </c>
      <c r="U371">
        <v>0.68</v>
      </c>
      <c r="V371">
        <v>1368.64</v>
      </c>
      <c r="W371" t="s">
        <v>52</v>
      </c>
      <c r="X371">
        <v>1</v>
      </c>
      <c r="Y371" s="3">
        <f t="shared" si="31"/>
        <v>2.391999999999949E-2</v>
      </c>
      <c r="Z371" t="s">
        <v>176</v>
      </c>
      <c r="AA371">
        <v>47.302799999999998</v>
      </c>
      <c r="AB371">
        <v>47.302799999999998</v>
      </c>
      <c r="AC371">
        <v>46</v>
      </c>
      <c r="AD371">
        <v>46.18</v>
      </c>
      <c r="AE371" s="3">
        <f t="shared" si="32"/>
        <v>7.7739999999999407E-2</v>
      </c>
      <c r="AF371" t="s">
        <v>428</v>
      </c>
      <c r="AG371">
        <v>48</v>
      </c>
      <c r="AH371">
        <v>48</v>
      </c>
      <c r="AI371">
        <v>46.93</v>
      </c>
      <c r="AJ371">
        <v>45.25</v>
      </c>
      <c r="AK371" s="3">
        <f t="shared" si="33"/>
        <v>-0.20033000000000051</v>
      </c>
      <c r="AL371" t="s">
        <v>429</v>
      </c>
      <c r="AM371">
        <v>48</v>
      </c>
      <c r="AN371">
        <v>48</v>
      </c>
      <c r="AO371">
        <v>46.77</v>
      </c>
      <c r="AP371">
        <v>45.8</v>
      </c>
      <c r="AQ371" s="3">
        <f t="shared" si="34"/>
        <v>-3.5880000000001362E-2</v>
      </c>
      <c r="AR371" t="s">
        <v>430</v>
      </c>
      <c r="AS371">
        <v>46.67</v>
      </c>
      <c r="AT371">
        <v>46.67</v>
      </c>
      <c r="AU371">
        <v>46.5</v>
      </c>
      <c r="AV371">
        <v>44.72</v>
      </c>
      <c r="AW371" s="3">
        <f t="shared" si="35"/>
        <v>-0.35880000000000084</v>
      </c>
    </row>
    <row r="372" spans="1:49">
      <c r="A372">
        <v>1</v>
      </c>
      <c r="B372" t="s">
        <v>162</v>
      </c>
      <c r="C372">
        <v>1</v>
      </c>
      <c r="D372" t="s">
        <v>155</v>
      </c>
      <c r="E372" t="s">
        <v>47</v>
      </c>
      <c r="F372" t="str">
        <f t="shared" si="30"/>
        <v>x</v>
      </c>
      <c r="G372">
        <v>5.2</v>
      </c>
      <c r="H372" t="s">
        <v>111</v>
      </c>
      <c r="I372" t="s">
        <v>49</v>
      </c>
      <c r="J372">
        <v>1</v>
      </c>
      <c r="K372">
        <v>5.2</v>
      </c>
      <c r="L372">
        <v>2000</v>
      </c>
      <c r="M372">
        <v>384.62</v>
      </c>
      <c r="N372">
        <v>384</v>
      </c>
      <c r="O372">
        <v>39</v>
      </c>
      <c r="P372">
        <v>33.799999999999997</v>
      </c>
      <c r="Q372">
        <v>45.64</v>
      </c>
      <c r="R372" t="s">
        <v>168</v>
      </c>
      <c r="S372" t="s">
        <v>453</v>
      </c>
      <c r="T372">
        <v>41</v>
      </c>
      <c r="U372">
        <v>1.27</v>
      </c>
      <c r="V372">
        <v>2548.42</v>
      </c>
      <c r="W372" t="s">
        <v>52</v>
      </c>
      <c r="X372">
        <v>1</v>
      </c>
      <c r="Y372" s="3">
        <f t="shared" si="31"/>
        <v>0.35520000000000029</v>
      </c>
      <c r="Z372" t="s">
        <v>115</v>
      </c>
      <c r="AA372">
        <v>40.98</v>
      </c>
      <c r="AB372">
        <v>40.98</v>
      </c>
      <c r="AC372">
        <v>40.85</v>
      </c>
      <c r="AD372">
        <v>38.055</v>
      </c>
      <c r="AE372" s="3">
        <f t="shared" si="32"/>
        <v>-0.18144000000000005</v>
      </c>
      <c r="AF372" t="s">
        <v>129</v>
      </c>
      <c r="AG372">
        <v>37.18</v>
      </c>
      <c r="AH372">
        <v>37.18</v>
      </c>
      <c r="AI372">
        <v>37.17</v>
      </c>
      <c r="AJ372">
        <v>35.35</v>
      </c>
      <c r="AK372" s="3">
        <f t="shared" si="33"/>
        <v>-0.70079999999999976</v>
      </c>
      <c r="AL372" t="s">
        <v>120</v>
      </c>
      <c r="AM372">
        <v>33.01</v>
      </c>
      <c r="AN372">
        <v>33.01</v>
      </c>
      <c r="AO372">
        <v>32.590000000000003</v>
      </c>
      <c r="AP372">
        <v>31.934999999999999</v>
      </c>
      <c r="AQ372" s="3">
        <f t="shared" si="34"/>
        <v>-1.3564800000000004</v>
      </c>
      <c r="AR372" t="s">
        <v>121</v>
      </c>
      <c r="AS372">
        <v>34.99</v>
      </c>
      <c r="AT372">
        <v>34.99</v>
      </c>
      <c r="AU372">
        <v>32.81</v>
      </c>
      <c r="AV372">
        <v>34.450000000000003</v>
      </c>
      <c r="AW372" s="3">
        <f t="shared" si="35"/>
        <v>-0.87359999999999949</v>
      </c>
    </row>
    <row r="373" spans="1:49">
      <c r="A373">
        <v>1</v>
      </c>
      <c r="B373" t="s">
        <v>542</v>
      </c>
      <c r="C373">
        <v>1</v>
      </c>
      <c r="D373" t="s">
        <v>46</v>
      </c>
      <c r="E373" t="s">
        <v>47</v>
      </c>
      <c r="F373" t="str">
        <f t="shared" si="30"/>
        <v>USA</v>
      </c>
      <c r="G373">
        <v>4.5</v>
      </c>
      <c r="H373" t="s">
        <v>191</v>
      </c>
      <c r="I373" t="s">
        <v>105</v>
      </c>
      <c r="J373">
        <v>1</v>
      </c>
      <c r="K373">
        <v>4.5</v>
      </c>
      <c r="L373">
        <v>3000</v>
      </c>
      <c r="M373">
        <v>667.04</v>
      </c>
      <c r="N373">
        <v>667</v>
      </c>
      <c r="O373">
        <v>376.17</v>
      </c>
      <c r="P373">
        <v>380.66</v>
      </c>
      <c r="Q373">
        <v>382.33</v>
      </c>
      <c r="R373" t="s">
        <v>171</v>
      </c>
      <c r="S373" t="s">
        <v>453</v>
      </c>
      <c r="T373">
        <v>28</v>
      </c>
      <c r="U373">
        <v>-1.37</v>
      </c>
      <c r="V373">
        <v>-4111.3900000000003</v>
      </c>
      <c r="W373" t="s">
        <v>52</v>
      </c>
      <c r="X373">
        <v>0</v>
      </c>
      <c r="Y373" s="3">
        <f t="shared" si="31"/>
        <v>0.12006000000000455</v>
      </c>
      <c r="Z373" t="s">
        <v>150</v>
      </c>
      <c r="AA373">
        <v>376.67</v>
      </c>
      <c r="AB373">
        <v>376.67</v>
      </c>
      <c r="AC373">
        <v>375.63</v>
      </c>
      <c r="AD373">
        <v>370.07</v>
      </c>
      <c r="AE373" s="3">
        <f t="shared" si="32"/>
        <v>1.3562333333333385</v>
      </c>
      <c r="AF373" t="s">
        <v>158</v>
      </c>
      <c r="AG373">
        <v>377.34</v>
      </c>
      <c r="AH373">
        <v>377.34</v>
      </c>
      <c r="AI373">
        <v>373.72</v>
      </c>
      <c r="AJ373">
        <v>376.23</v>
      </c>
      <c r="AK373" s="3">
        <f t="shared" si="33"/>
        <v>-1.3340000000000506E-2</v>
      </c>
      <c r="AL373" t="s">
        <v>161</v>
      </c>
      <c r="AM373">
        <v>383.22</v>
      </c>
      <c r="AN373">
        <v>383.22</v>
      </c>
      <c r="AO373">
        <v>379.65</v>
      </c>
      <c r="AP373">
        <v>381.55</v>
      </c>
      <c r="AQ373" s="3">
        <f t="shared" si="34"/>
        <v>-1.1961533333333323</v>
      </c>
      <c r="AR373" t="s">
        <v>172</v>
      </c>
      <c r="AS373">
        <v>383.7</v>
      </c>
      <c r="AT373">
        <v>383.7</v>
      </c>
      <c r="AU373">
        <v>382.435</v>
      </c>
      <c r="AV373">
        <v>381.85</v>
      </c>
      <c r="AW373" s="3">
        <f t="shared" si="35"/>
        <v>-1.2628533333333349</v>
      </c>
    </row>
    <row r="374" spans="1:49">
      <c r="A374">
        <v>1</v>
      </c>
      <c r="B374" t="s">
        <v>542</v>
      </c>
      <c r="C374">
        <v>1</v>
      </c>
      <c r="D374" t="s">
        <v>46</v>
      </c>
      <c r="E374" t="s">
        <v>47</v>
      </c>
      <c r="F374" t="str">
        <f t="shared" si="30"/>
        <v>USA</v>
      </c>
      <c r="G374">
        <v>5.13</v>
      </c>
      <c r="H374" t="s">
        <v>191</v>
      </c>
      <c r="I374" t="s">
        <v>105</v>
      </c>
      <c r="J374">
        <v>1</v>
      </c>
      <c r="K374">
        <v>5.13</v>
      </c>
      <c r="L374">
        <v>2000</v>
      </c>
      <c r="M374">
        <v>389.86</v>
      </c>
      <c r="N374">
        <v>400</v>
      </c>
      <c r="O374">
        <v>368</v>
      </c>
      <c r="P374">
        <v>373.13</v>
      </c>
      <c r="Q374">
        <v>382.33</v>
      </c>
      <c r="R374" t="s">
        <v>175</v>
      </c>
      <c r="S374" t="s">
        <v>453</v>
      </c>
      <c r="T374">
        <v>27</v>
      </c>
      <c r="U374">
        <v>-2.87</v>
      </c>
      <c r="V374">
        <v>-5732</v>
      </c>
      <c r="W374" t="s">
        <v>52</v>
      </c>
      <c r="X374">
        <v>0</v>
      </c>
      <c r="Y374" s="3">
        <f t="shared" si="31"/>
        <v>-1.1440000000000055</v>
      </c>
      <c r="Z374" t="s">
        <v>158</v>
      </c>
      <c r="AA374">
        <v>377.34</v>
      </c>
      <c r="AB374">
        <v>377.34</v>
      </c>
      <c r="AC374">
        <v>373.72</v>
      </c>
      <c r="AD374">
        <v>376.23</v>
      </c>
      <c r="AE374" s="3">
        <f t="shared" si="32"/>
        <v>-1.6460000000000037</v>
      </c>
      <c r="AF374" t="s">
        <v>161</v>
      </c>
      <c r="AG374">
        <v>383.22</v>
      </c>
      <c r="AH374">
        <v>383.22</v>
      </c>
      <c r="AI374">
        <v>379.65</v>
      </c>
      <c r="AJ374">
        <v>381.55</v>
      </c>
      <c r="AK374" s="3">
        <f t="shared" si="33"/>
        <v>-2.7100000000000022</v>
      </c>
      <c r="AL374" t="s">
        <v>172</v>
      </c>
      <c r="AM374">
        <v>383.7</v>
      </c>
      <c r="AN374">
        <v>383.7</v>
      </c>
      <c r="AO374">
        <v>382.435</v>
      </c>
      <c r="AP374">
        <v>381.85</v>
      </c>
      <c r="AQ374" s="3">
        <f t="shared" si="34"/>
        <v>-2.7700000000000045</v>
      </c>
      <c r="AR374" t="s">
        <v>176</v>
      </c>
      <c r="AS374">
        <v>386.24</v>
      </c>
      <c r="AT374">
        <v>386.24</v>
      </c>
      <c r="AU374">
        <v>382.96</v>
      </c>
      <c r="AV374">
        <v>386.19</v>
      </c>
      <c r="AW374" s="3">
        <f t="shared" si="35"/>
        <v>-3.6379999999999995</v>
      </c>
    </row>
    <row r="375" spans="1:49">
      <c r="A375">
        <v>1</v>
      </c>
      <c r="B375" t="s">
        <v>162</v>
      </c>
      <c r="C375">
        <v>1</v>
      </c>
      <c r="D375" t="s">
        <v>155</v>
      </c>
      <c r="E375" t="s">
        <v>47</v>
      </c>
      <c r="F375" t="str">
        <f t="shared" si="30"/>
        <v>x</v>
      </c>
      <c r="G375">
        <v>3.7</v>
      </c>
      <c r="H375" t="s">
        <v>111</v>
      </c>
      <c r="I375" t="s">
        <v>49</v>
      </c>
      <c r="J375">
        <v>1</v>
      </c>
      <c r="K375">
        <v>3.7</v>
      </c>
      <c r="L375">
        <v>2000</v>
      </c>
      <c r="M375">
        <v>540.54</v>
      </c>
      <c r="N375">
        <v>540</v>
      </c>
      <c r="O375">
        <v>35.15</v>
      </c>
      <c r="P375">
        <v>31.45</v>
      </c>
      <c r="Q375">
        <v>45.64</v>
      </c>
      <c r="R375" t="s">
        <v>175</v>
      </c>
      <c r="S375" t="s">
        <v>453</v>
      </c>
      <c r="T375">
        <v>27</v>
      </c>
      <c r="U375">
        <v>2.83</v>
      </c>
      <c r="V375">
        <v>5662.71</v>
      </c>
      <c r="W375" t="s">
        <v>52</v>
      </c>
      <c r="X375">
        <v>1</v>
      </c>
      <c r="Y375" s="3">
        <f t="shared" si="31"/>
        <v>-0.2996999999999998</v>
      </c>
      <c r="Z375" t="s">
        <v>158</v>
      </c>
      <c r="AA375">
        <v>34.36</v>
      </c>
      <c r="AB375">
        <v>34.36</v>
      </c>
      <c r="AC375">
        <v>34.04</v>
      </c>
      <c r="AD375">
        <v>33.950000000000003</v>
      </c>
      <c r="AE375" s="3">
        <f t="shared" si="32"/>
        <v>-0.32399999999999884</v>
      </c>
      <c r="AF375" t="s">
        <v>161</v>
      </c>
      <c r="AG375">
        <v>37.06</v>
      </c>
      <c r="AH375">
        <v>37.06</v>
      </c>
      <c r="AI375">
        <v>34.97</v>
      </c>
      <c r="AJ375">
        <v>36.799999999999997</v>
      </c>
      <c r="AK375" s="3">
        <f t="shared" si="33"/>
        <v>0.44549999999999962</v>
      </c>
      <c r="AL375" t="s">
        <v>172</v>
      </c>
      <c r="AM375">
        <v>38.299999999999997</v>
      </c>
      <c r="AN375">
        <v>38.299999999999997</v>
      </c>
      <c r="AO375">
        <v>37.75</v>
      </c>
      <c r="AP375">
        <v>38.06</v>
      </c>
      <c r="AQ375" s="3">
        <f t="shared" si="34"/>
        <v>0.78570000000000095</v>
      </c>
      <c r="AR375" t="s">
        <v>176</v>
      </c>
      <c r="AS375">
        <v>38.630000000000003</v>
      </c>
      <c r="AT375">
        <v>38.630000000000003</v>
      </c>
      <c r="AU375">
        <v>38.54</v>
      </c>
      <c r="AV375">
        <v>37.96</v>
      </c>
      <c r="AW375" s="3">
        <f t="shared" si="35"/>
        <v>0.7587000000000006</v>
      </c>
    </row>
    <row r="376" spans="1:49">
      <c r="A376">
        <v>1</v>
      </c>
      <c r="B376" t="s">
        <v>519</v>
      </c>
      <c r="C376">
        <v>1</v>
      </c>
      <c r="D376" t="s">
        <v>46</v>
      </c>
      <c r="E376" t="s">
        <v>47</v>
      </c>
      <c r="F376" t="str">
        <f t="shared" si="30"/>
        <v>USA</v>
      </c>
      <c r="G376">
        <v>1.51</v>
      </c>
      <c r="H376" t="s">
        <v>104</v>
      </c>
      <c r="I376" t="s">
        <v>49</v>
      </c>
      <c r="J376">
        <v>2</v>
      </c>
      <c r="K376">
        <v>3.01</v>
      </c>
      <c r="L376">
        <v>3000</v>
      </c>
      <c r="M376">
        <v>995.82</v>
      </c>
      <c r="N376">
        <v>996</v>
      </c>
      <c r="O376">
        <v>28.83</v>
      </c>
      <c r="P376">
        <v>25.82</v>
      </c>
      <c r="Q376">
        <v>25.04</v>
      </c>
      <c r="R376" t="s">
        <v>464</v>
      </c>
      <c r="S376" t="s">
        <v>453</v>
      </c>
      <c r="T376">
        <v>15</v>
      </c>
      <c r="U376">
        <v>-1.26</v>
      </c>
      <c r="V376">
        <v>-3776.04</v>
      </c>
      <c r="W376" t="s">
        <v>52</v>
      </c>
      <c r="X376">
        <v>0</v>
      </c>
      <c r="Y376" s="3">
        <f t="shared" si="31"/>
        <v>0.54780000000000073</v>
      </c>
      <c r="Z376" t="s">
        <v>423</v>
      </c>
      <c r="AA376">
        <v>30.49</v>
      </c>
      <c r="AB376">
        <v>30.49</v>
      </c>
      <c r="AC376">
        <v>30.48</v>
      </c>
      <c r="AD376">
        <v>26.85</v>
      </c>
      <c r="AE376" s="3">
        <f t="shared" si="32"/>
        <v>-0.65735999999999895</v>
      </c>
      <c r="AF376" t="s">
        <v>424</v>
      </c>
      <c r="AG376">
        <v>27.98</v>
      </c>
      <c r="AH376">
        <v>27.98</v>
      </c>
      <c r="AI376">
        <v>26.35</v>
      </c>
      <c r="AJ376">
        <v>27.07</v>
      </c>
      <c r="AK376" s="3">
        <f t="shared" si="33"/>
        <v>-0.58431999999999928</v>
      </c>
      <c r="AL376" t="s">
        <v>446</v>
      </c>
      <c r="AM376">
        <v>28.629899999999999</v>
      </c>
      <c r="AN376">
        <v>28.629899999999999</v>
      </c>
      <c r="AO376">
        <v>27.77</v>
      </c>
      <c r="AP376">
        <v>28.52</v>
      </c>
      <c r="AQ376" s="3">
        <f t="shared" si="34"/>
        <v>-0.10291999999999958</v>
      </c>
      <c r="AR376" t="s">
        <v>436</v>
      </c>
      <c r="AS376">
        <v>28.41</v>
      </c>
      <c r="AT376">
        <v>28.41</v>
      </c>
      <c r="AU376">
        <v>28.39</v>
      </c>
      <c r="AV376">
        <v>27.76</v>
      </c>
      <c r="AW376" s="3">
        <f t="shared" si="35"/>
        <v>-0.35523999999999895</v>
      </c>
    </row>
    <row r="377" spans="1:49">
      <c r="A377">
        <v>1</v>
      </c>
      <c r="B377" t="s">
        <v>569</v>
      </c>
      <c r="C377">
        <v>1</v>
      </c>
      <c r="D377" t="s">
        <v>80</v>
      </c>
      <c r="E377" t="s">
        <v>81</v>
      </c>
      <c r="F377" t="str">
        <f t="shared" si="30"/>
        <v>Canada</v>
      </c>
      <c r="G377">
        <v>0.45</v>
      </c>
      <c r="H377" t="s">
        <v>48</v>
      </c>
      <c r="I377" t="s">
        <v>49</v>
      </c>
      <c r="J377">
        <v>2</v>
      </c>
      <c r="K377">
        <v>0.91</v>
      </c>
      <c r="L377">
        <v>12000</v>
      </c>
      <c r="M377">
        <v>13215.86</v>
      </c>
      <c r="N377">
        <v>12500</v>
      </c>
      <c r="O377">
        <v>4.9400000000000004</v>
      </c>
      <c r="P377">
        <v>4.03</v>
      </c>
      <c r="Q377">
        <v>4.8</v>
      </c>
      <c r="R377" t="s">
        <v>502</v>
      </c>
      <c r="S377" t="s">
        <v>453</v>
      </c>
      <c r="T377">
        <v>21</v>
      </c>
      <c r="U377">
        <v>-0.15</v>
      </c>
      <c r="V377">
        <v>-1750</v>
      </c>
      <c r="W377" t="s">
        <v>84</v>
      </c>
      <c r="X377">
        <v>0</v>
      </c>
      <c r="Y377" s="3">
        <f t="shared" si="31"/>
        <v>3.124999999999933E-2</v>
      </c>
      <c r="Z377" t="s">
        <v>428</v>
      </c>
      <c r="AA377">
        <v>5.22</v>
      </c>
      <c r="AB377">
        <v>5.22</v>
      </c>
      <c r="AC377">
        <v>4.97</v>
      </c>
      <c r="AD377">
        <v>5</v>
      </c>
      <c r="AE377" s="3">
        <f t="shared" si="32"/>
        <v>6.2499999999999591E-2</v>
      </c>
      <c r="AF377" t="s">
        <v>429</v>
      </c>
      <c r="AG377">
        <v>5.31</v>
      </c>
      <c r="AH377">
        <v>5.31</v>
      </c>
      <c r="AI377">
        <v>5.0999999999999996</v>
      </c>
      <c r="AJ377">
        <v>5.09</v>
      </c>
      <c r="AK377" s="3">
        <f t="shared" si="33"/>
        <v>0.15624999999999944</v>
      </c>
      <c r="AL377" t="s">
        <v>430</v>
      </c>
      <c r="AM377">
        <v>5.47</v>
      </c>
      <c r="AN377">
        <v>5.47</v>
      </c>
      <c r="AO377">
        <v>5.47</v>
      </c>
      <c r="AP377">
        <v>5.15</v>
      </c>
      <c r="AQ377" s="3">
        <f t="shared" si="34"/>
        <v>0.21874999999999997</v>
      </c>
      <c r="AR377" t="s">
        <v>422</v>
      </c>
      <c r="AS377">
        <v>5.5</v>
      </c>
      <c r="AT377">
        <v>5.5</v>
      </c>
      <c r="AU377">
        <v>5.25</v>
      </c>
      <c r="AV377">
        <v>5.2850000000000001</v>
      </c>
      <c r="AW377" s="3">
        <f t="shared" si="35"/>
        <v>0.35937499999999978</v>
      </c>
    </row>
    <row r="378" spans="1:49">
      <c r="A378">
        <v>1</v>
      </c>
      <c r="B378" t="s">
        <v>521</v>
      </c>
      <c r="C378">
        <v>1</v>
      </c>
      <c r="D378" t="s">
        <v>80</v>
      </c>
      <c r="E378" t="s">
        <v>81</v>
      </c>
      <c r="F378" t="str">
        <f t="shared" si="30"/>
        <v>Canada</v>
      </c>
      <c r="G378">
        <v>0.55000000000000004</v>
      </c>
      <c r="H378" t="s">
        <v>570</v>
      </c>
      <c r="I378" t="s">
        <v>49</v>
      </c>
      <c r="J378">
        <v>1.5</v>
      </c>
      <c r="K378">
        <v>0.82</v>
      </c>
      <c r="L378">
        <v>3200</v>
      </c>
      <c r="M378">
        <v>3885.85</v>
      </c>
      <c r="N378">
        <v>3300</v>
      </c>
      <c r="O378">
        <v>12.08</v>
      </c>
      <c r="P378">
        <v>11.26</v>
      </c>
      <c r="Q378">
        <v>10.09</v>
      </c>
      <c r="R378" t="s">
        <v>435</v>
      </c>
      <c r="S378" t="s">
        <v>453</v>
      </c>
      <c r="T378">
        <v>9</v>
      </c>
      <c r="U378">
        <v>-2.0499999999999998</v>
      </c>
      <c r="V378">
        <v>-6563.7</v>
      </c>
      <c r="W378" t="s">
        <v>84</v>
      </c>
      <c r="X378">
        <v>0</v>
      </c>
      <c r="Y378" s="3">
        <f t="shared" si="31"/>
        <v>-8.2500000000000073E-2</v>
      </c>
      <c r="Z378" t="s">
        <v>436</v>
      </c>
      <c r="AA378">
        <v>12.1</v>
      </c>
      <c r="AB378">
        <v>12.1</v>
      </c>
      <c r="AC378">
        <v>12</v>
      </c>
      <c r="AD378">
        <v>11.65</v>
      </c>
      <c r="AE378" s="3">
        <f t="shared" si="32"/>
        <v>-0.44343749999999971</v>
      </c>
      <c r="AF378" t="s">
        <v>437</v>
      </c>
      <c r="AG378">
        <v>12</v>
      </c>
      <c r="AH378">
        <v>12</v>
      </c>
      <c r="AI378">
        <v>12</v>
      </c>
      <c r="AJ378">
        <v>11.02</v>
      </c>
      <c r="AK378" s="3">
        <f t="shared" si="33"/>
        <v>-1.0931250000000006</v>
      </c>
      <c r="AL378" t="s">
        <v>438</v>
      </c>
      <c r="AM378">
        <v>11.3</v>
      </c>
      <c r="AN378">
        <v>11.3</v>
      </c>
      <c r="AO378">
        <v>11.05</v>
      </c>
      <c r="AP378">
        <v>11.25</v>
      </c>
      <c r="AQ378" s="3">
        <f t="shared" si="34"/>
        <v>-0.85593750000000013</v>
      </c>
      <c r="AR378" t="s">
        <v>439</v>
      </c>
      <c r="AS378">
        <v>11.6</v>
      </c>
      <c r="AT378">
        <v>11.6</v>
      </c>
      <c r="AU378">
        <v>11.53</v>
      </c>
      <c r="AV378">
        <v>11.09</v>
      </c>
      <c r="AW378" s="3">
        <f t="shared" si="35"/>
        <v>-1.0209375000000003</v>
      </c>
    </row>
    <row r="379" spans="1:49">
      <c r="A379">
        <v>1</v>
      </c>
      <c r="B379" t="s">
        <v>571</v>
      </c>
      <c r="C379">
        <v>1</v>
      </c>
      <c r="D379" t="s">
        <v>80</v>
      </c>
      <c r="E379" t="s">
        <v>81</v>
      </c>
      <c r="F379" t="str">
        <f t="shared" si="30"/>
        <v>Canada</v>
      </c>
      <c r="G379">
        <v>1.2</v>
      </c>
      <c r="H379" t="s">
        <v>137</v>
      </c>
      <c r="I379" t="s">
        <v>49</v>
      </c>
      <c r="J379">
        <v>1</v>
      </c>
      <c r="K379">
        <v>1.2</v>
      </c>
      <c r="L379">
        <v>6000</v>
      </c>
      <c r="M379">
        <v>5000</v>
      </c>
      <c r="N379">
        <v>5047</v>
      </c>
      <c r="O379">
        <v>12.76</v>
      </c>
      <c r="P379">
        <v>11.56</v>
      </c>
      <c r="Q379">
        <v>16.34</v>
      </c>
      <c r="R379" t="s">
        <v>160</v>
      </c>
      <c r="S379" t="s">
        <v>453</v>
      </c>
      <c r="T379">
        <v>29</v>
      </c>
      <c r="U379">
        <v>3.01</v>
      </c>
      <c r="V379">
        <v>18058.169999999998</v>
      </c>
      <c r="W379" t="s">
        <v>84</v>
      </c>
      <c r="X379">
        <v>1</v>
      </c>
      <c r="Y379" s="3">
        <f t="shared" si="31"/>
        <v>-0.21870333333333314</v>
      </c>
      <c r="Z379" t="s">
        <v>149</v>
      </c>
      <c r="AA379">
        <v>12.75</v>
      </c>
      <c r="AB379">
        <v>12.75</v>
      </c>
      <c r="AC379">
        <v>12.5</v>
      </c>
      <c r="AD379">
        <v>12.65</v>
      </c>
      <c r="AE379" s="3">
        <f t="shared" si="32"/>
        <v>-9.2528333333332852E-2</v>
      </c>
      <c r="AF379" t="s">
        <v>150</v>
      </c>
      <c r="AG379">
        <v>14.52</v>
      </c>
      <c r="AH379">
        <v>14.52</v>
      </c>
      <c r="AI379">
        <v>14.1</v>
      </c>
      <c r="AJ379">
        <v>12.9</v>
      </c>
      <c r="AK379" s="3">
        <f t="shared" si="33"/>
        <v>0.11776333333333382</v>
      </c>
      <c r="AL379" t="s">
        <v>158</v>
      </c>
      <c r="AM379">
        <v>13.48</v>
      </c>
      <c r="AN379">
        <v>13.48</v>
      </c>
      <c r="AO379">
        <v>13.3</v>
      </c>
      <c r="AP379">
        <v>13.21</v>
      </c>
      <c r="AQ379" s="3">
        <f t="shared" si="34"/>
        <v>0.37852500000000094</v>
      </c>
      <c r="AR379" t="s">
        <v>161</v>
      </c>
      <c r="AS379">
        <v>13.75</v>
      </c>
      <c r="AT379">
        <v>13.75</v>
      </c>
      <c r="AU379">
        <v>13.48</v>
      </c>
      <c r="AV379">
        <v>13.69</v>
      </c>
      <c r="AW379" s="3">
        <f t="shared" si="35"/>
        <v>0.78228499999999968</v>
      </c>
    </row>
    <row r="380" spans="1:49">
      <c r="A380">
        <v>1</v>
      </c>
      <c r="B380" t="s">
        <v>59</v>
      </c>
      <c r="C380">
        <v>1</v>
      </c>
      <c r="D380" t="s">
        <v>46</v>
      </c>
      <c r="E380" t="s">
        <v>47</v>
      </c>
      <c r="F380" t="str">
        <f t="shared" si="30"/>
        <v>USA</v>
      </c>
      <c r="G380">
        <v>4.83</v>
      </c>
      <c r="H380" t="s">
        <v>48</v>
      </c>
      <c r="I380" t="s">
        <v>49</v>
      </c>
      <c r="J380">
        <v>2</v>
      </c>
      <c r="K380">
        <v>9.65</v>
      </c>
      <c r="L380">
        <v>2000</v>
      </c>
      <c r="M380">
        <v>207.25</v>
      </c>
      <c r="N380">
        <v>208</v>
      </c>
      <c r="O380">
        <v>131.16</v>
      </c>
      <c r="P380">
        <v>121.51</v>
      </c>
      <c r="Q380">
        <v>129.51</v>
      </c>
      <c r="R380" t="s">
        <v>50</v>
      </c>
      <c r="S380" t="s">
        <v>453</v>
      </c>
      <c r="T380">
        <v>49</v>
      </c>
      <c r="U380">
        <v>-0.17</v>
      </c>
      <c r="V380">
        <v>-343.2</v>
      </c>
      <c r="W380" t="s">
        <v>52</v>
      </c>
      <c r="X380">
        <v>0</v>
      </c>
      <c r="Y380" s="3">
        <f t="shared" si="31"/>
        <v>1.1304800000000004</v>
      </c>
      <c r="Z380" t="s">
        <v>53</v>
      </c>
      <c r="AA380">
        <v>145.63999999999999</v>
      </c>
      <c r="AB380">
        <v>145.63999999999999</v>
      </c>
      <c r="AC380">
        <v>142.03</v>
      </c>
      <c r="AD380">
        <v>142.47999999999999</v>
      </c>
      <c r="AE380" s="3">
        <f t="shared" si="32"/>
        <v>1.1772799999999992</v>
      </c>
      <c r="AF380" t="s">
        <v>54</v>
      </c>
      <c r="AG380">
        <v>140.63</v>
      </c>
      <c r="AH380">
        <v>140.63</v>
      </c>
      <c r="AI380">
        <v>140.25</v>
      </c>
      <c r="AJ380">
        <v>138.22</v>
      </c>
      <c r="AK380" s="3">
        <f t="shared" si="33"/>
        <v>0.73424000000000023</v>
      </c>
      <c r="AL380" t="s">
        <v>55</v>
      </c>
      <c r="AM380">
        <v>141.66</v>
      </c>
      <c r="AN380">
        <v>141.66</v>
      </c>
      <c r="AO380">
        <v>140.18</v>
      </c>
      <c r="AP380">
        <v>140.99</v>
      </c>
      <c r="AQ380" s="3">
        <f t="shared" si="34"/>
        <v>1.0223200000000012</v>
      </c>
      <c r="AR380" t="s">
        <v>56</v>
      </c>
      <c r="AS380">
        <v>143.5</v>
      </c>
      <c r="AT380">
        <v>143.5</v>
      </c>
      <c r="AU380">
        <v>141.93</v>
      </c>
      <c r="AV380">
        <v>141.72</v>
      </c>
      <c r="AW380" s="3">
        <f t="shared" si="35"/>
        <v>1.0982400000000003</v>
      </c>
    </row>
    <row r="381" spans="1:49">
      <c r="A381">
        <v>1</v>
      </c>
      <c r="B381" t="s">
        <v>572</v>
      </c>
      <c r="C381">
        <v>1</v>
      </c>
      <c r="D381" t="s">
        <v>46</v>
      </c>
      <c r="E381" t="s">
        <v>47</v>
      </c>
      <c r="F381" t="str">
        <f t="shared" si="30"/>
        <v>USA</v>
      </c>
      <c r="G381">
        <v>1.83</v>
      </c>
      <c r="H381" t="s">
        <v>573</v>
      </c>
      <c r="I381" t="s">
        <v>49</v>
      </c>
      <c r="J381">
        <v>2</v>
      </c>
      <c r="K381">
        <v>3.66</v>
      </c>
      <c r="L381">
        <v>2000</v>
      </c>
      <c r="M381">
        <v>545.85</v>
      </c>
      <c r="N381">
        <v>546</v>
      </c>
      <c r="O381">
        <v>13.43</v>
      </c>
      <c r="P381">
        <v>9.77</v>
      </c>
      <c r="Q381">
        <v>14.14</v>
      </c>
      <c r="R381" t="s">
        <v>147</v>
      </c>
      <c r="S381" t="s">
        <v>445</v>
      </c>
      <c r="T381">
        <v>17</v>
      </c>
      <c r="U381">
        <v>0.19</v>
      </c>
      <c r="V381">
        <v>387.11</v>
      </c>
      <c r="W381" t="s">
        <v>52</v>
      </c>
      <c r="X381">
        <v>1</v>
      </c>
      <c r="Y381" s="3">
        <f t="shared" si="31"/>
        <v>-0.1092000000000001</v>
      </c>
      <c r="Z381" t="s">
        <v>123</v>
      </c>
      <c r="AA381">
        <v>13.62</v>
      </c>
      <c r="AB381">
        <v>13.62</v>
      </c>
      <c r="AC381">
        <v>13.03</v>
      </c>
      <c r="AD381">
        <v>12.67</v>
      </c>
      <c r="AE381" s="3">
        <f t="shared" si="32"/>
        <v>-0.20747999999999994</v>
      </c>
      <c r="AF381" t="s">
        <v>148</v>
      </c>
      <c r="AG381">
        <v>14.25</v>
      </c>
      <c r="AH381">
        <v>14.25</v>
      </c>
      <c r="AI381">
        <v>11.28</v>
      </c>
      <c r="AJ381">
        <v>11.73</v>
      </c>
      <c r="AK381" s="3">
        <f t="shared" si="33"/>
        <v>-0.46409999999999979</v>
      </c>
      <c r="AL381" t="s">
        <v>149</v>
      </c>
      <c r="AM381">
        <v>12.25</v>
      </c>
      <c r="AN381">
        <v>12.25</v>
      </c>
      <c r="AO381">
        <v>12.24</v>
      </c>
      <c r="AP381">
        <v>11.09</v>
      </c>
      <c r="AQ381" s="3">
        <f t="shared" si="34"/>
        <v>-0.63881999999999994</v>
      </c>
      <c r="AR381" t="s">
        <v>150</v>
      </c>
      <c r="AS381">
        <v>11.4</v>
      </c>
      <c r="AT381">
        <v>11.4</v>
      </c>
      <c r="AU381">
        <v>11.05</v>
      </c>
      <c r="AV381">
        <v>10.16</v>
      </c>
      <c r="AW381" s="3">
        <f t="shared" si="35"/>
        <v>-0.89270999999999989</v>
      </c>
    </row>
    <row r="382" spans="1:49">
      <c r="A382">
        <v>1</v>
      </c>
      <c r="B382" t="s">
        <v>515</v>
      </c>
      <c r="C382">
        <v>1</v>
      </c>
      <c r="D382" t="s">
        <v>46</v>
      </c>
      <c r="E382" t="s">
        <v>47</v>
      </c>
      <c r="F382" t="str">
        <f t="shared" si="30"/>
        <v>USA</v>
      </c>
      <c r="G382">
        <v>11.61</v>
      </c>
      <c r="H382" t="s">
        <v>60</v>
      </c>
      <c r="I382" t="s">
        <v>105</v>
      </c>
      <c r="J382">
        <v>4</v>
      </c>
      <c r="K382">
        <v>46.44</v>
      </c>
      <c r="L382">
        <v>2000</v>
      </c>
      <c r="M382">
        <v>43.07</v>
      </c>
      <c r="N382">
        <v>43</v>
      </c>
      <c r="O382">
        <v>100.99</v>
      </c>
      <c r="P382">
        <v>147.43</v>
      </c>
      <c r="Q382">
        <v>114</v>
      </c>
      <c r="R382" t="s">
        <v>502</v>
      </c>
      <c r="S382" t="s">
        <v>502</v>
      </c>
      <c r="T382">
        <v>0</v>
      </c>
      <c r="U382">
        <v>-0.28000000000000003</v>
      </c>
      <c r="V382">
        <v>-559.42999999999995</v>
      </c>
      <c r="W382" t="s">
        <v>52</v>
      </c>
      <c r="X382">
        <v>0</v>
      </c>
      <c r="Y382" s="3">
        <f t="shared" si="31"/>
        <v>1.0098549999999997</v>
      </c>
      <c r="Z382" t="s">
        <v>428</v>
      </c>
      <c r="AA382">
        <v>64.83</v>
      </c>
      <c r="AB382">
        <v>64.83</v>
      </c>
      <c r="AC382">
        <v>54.02</v>
      </c>
      <c r="AD382">
        <v>44.8</v>
      </c>
      <c r="AE382" s="3">
        <f t="shared" si="32"/>
        <v>1.2080850000000001</v>
      </c>
      <c r="AF382" t="s">
        <v>429</v>
      </c>
      <c r="AG382">
        <v>69</v>
      </c>
      <c r="AH382">
        <v>69</v>
      </c>
      <c r="AI382">
        <v>52.11</v>
      </c>
      <c r="AJ382">
        <v>60.67</v>
      </c>
      <c r="AK382" s="3">
        <f t="shared" si="33"/>
        <v>0.86687999999999987</v>
      </c>
      <c r="AL382" t="s">
        <v>430</v>
      </c>
      <c r="AM382">
        <v>65.72</v>
      </c>
      <c r="AN382">
        <v>65.72</v>
      </c>
      <c r="AO382">
        <v>57.79</v>
      </c>
      <c r="AP382">
        <v>57.56</v>
      </c>
      <c r="AQ382" s="3">
        <f t="shared" si="34"/>
        <v>0.93374499999999994</v>
      </c>
      <c r="AR382" t="s">
        <v>422</v>
      </c>
      <c r="AS382">
        <v>52.67</v>
      </c>
      <c r="AT382">
        <v>52.67</v>
      </c>
      <c r="AU382">
        <v>52.354999999999997</v>
      </c>
      <c r="AV382">
        <v>49.29</v>
      </c>
      <c r="AW382" s="3">
        <f t="shared" si="35"/>
        <v>1.11155</v>
      </c>
    </row>
    <row r="383" spans="1:49">
      <c r="A383">
        <v>1</v>
      </c>
      <c r="B383" t="s">
        <v>558</v>
      </c>
      <c r="C383">
        <v>1</v>
      </c>
      <c r="D383" t="s">
        <v>46</v>
      </c>
      <c r="E383" t="s">
        <v>47</v>
      </c>
      <c r="F383" t="str">
        <f t="shared" si="30"/>
        <v>USA</v>
      </c>
      <c r="G383">
        <v>1.71</v>
      </c>
      <c r="H383" t="s">
        <v>60</v>
      </c>
      <c r="I383" t="s">
        <v>49</v>
      </c>
      <c r="J383">
        <v>2</v>
      </c>
      <c r="K383">
        <v>3.42</v>
      </c>
      <c r="L383">
        <v>2000</v>
      </c>
      <c r="M383">
        <v>584.79999999999995</v>
      </c>
      <c r="N383">
        <v>600</v>
      </c>
      <c r="O383">
        <v>22.1</v>
      </c>
      <c r="P383">
        <v>18.68</v>
      </c>
      <c r="Q383">
        <v>20.29</v>
      </c>
      <c r="R383" t="s">
        <v>433</v>
      </c>
      <c r="S383" t="s">
        <v>433</v>
      </c>
      <c r="T383">
        <v>0</v>
      </c>
      <c r="U383">
        <v>-0.54</v>
      </c>
      <c r="V383">
        <v>-1086.1199999999999</v>
      </c>
      <c r="W383" t="s">
        <v>52</v>
      </c>
      <c r="X383">
        <v>0</v>
      </c>
      <c r="Y383" s="3">
        <f t="shared" si="31"/>
        <v>0.19499999999999956</v>
      </c>
      <c r="Z383" t="s">
        <v>161</v>
      </c>
      <c r="AA383">
        <v>23.7591</v>
      </c>
      <c r="AB383">
        <v>23.7591</v>
      </c>
      <c r="AC383">
        <v>22.75</v>
      </c>
      <c r="AD383">
        <v>21.4</v>
      </c>
      <c r="AE383" s="3">
        <f t="shared" si="32"/>
        <v>-0.21000000000000085</v>
      </c>
      <c r="AF383" t="s">
        <v>172</v>
      </c>
      <c r="AG383">
        <v>23</v>
      </c>
      <c r="AH383">
        <v>23</v>
      </c>
      <c r="AI383">
        <v>21.67</v>
      </c>
      <c r="AJ383">
        <v>21.38</v>
      </c>
      <c r="AK383" s="3">
        <f t="shared" si="33"/>
        <v>-0.21600000000000075</v>
      </c>
      <c r="AL383" t="s">
        <v>176</v>
      </c>
      <c r="AM383">
        <v>22</v>
      </c>
      <c r="AN383">
        <v>22</v>
      </c>
      <c r="AO383">
        <v>21.95</v>
      </c>
      <c r="AP383">
        <v>21.82</v>
      </c>
      <c r="AQ383" s="3">
        <f t="shared" si="34"/>
        <v>-8.4000000000000338E-2</v>
      </c>
      <c r="AR383" t="s">
        <v>428</v>
      </c>
      <c r="AS383">
        <v>22.98</v>
      </c>
      <c r="AT383">
        <v>22.98</v>
      </c>
      <c r="AU383">
        <v>21.83</v>
      </c>
      <c r="AV383">
        <v>21.99</v>
      </c>
      <c r="AW383" s="3">
        <f t="shared" si="35"/>
        <v>-3.3000000000000897E-2</v>
      </c>
    </row>
    <row r="384" spans="1:49">
      <c r="A384">
        <v>1</v>
      </c>
      <c r="B384" t="s">
        <v>539</v>
      </c>
      <c r="C384">
        <v>1</v>
      </c>
      <c r="D384" t="s">
        <v>46</v>
      </c>
      <c r="E384" t="s">
        <v>47</v>
      </c>
      <c r="F384" t="str">
        <f t="shared" si="30"/>
        <v>USA</v>
      </c>
      <c r="G384">
        <v>1.47</v>
      </c>
      <c r="H384" t="s">
        <v>60</v>
      </c>
      <c r="I384" t="s">
        <v>49</v>
      </c>
      <c r="J384">
        <v>2</v>
      </c>
      <c r="K384">
        <v>2.94</v>
      </c>
      <c r="L384">
        <v>2000</v>
      </c>
      <c r="M384">
        <v>680.27</v>
      </c>
      <c r="N384">
        <v>500</v>
      </c>
      <c r="O384">
        <v>23.59</v>
      </c>
      <c r="P384">
        <v>20.65</v>
      </c>
      <c r="Q384">
        <v>22.23</v>
      </c>
      <c r="R384" t="s">
        <v>433</v>
      </c>
      <c r="S384" t="s">
        <v>433</v>
      </c>
      <c r="T384">
        <v>0</v>
      </c>
      <c r="U384">
        <v>-0.34</v>
      </c>
      <c r="V384">
        <v>-682</v>
      </c>
      <c r="W384" t="s">
        <v>52</v>
      </c>
      <c r="X384">
        <v>0</v>
      </c>
      <c r="Y384" s="3">
        <f t="shared" si="31"/>
        <v>-1.3574999999999999</v>
      </c>
      <c r="Z384" t="s">
        <v>161</v>
      </c>
      <c r="AA384">
        <v>18.350000000000001</v>
      </c>
      <c r="AB384">
        <v>18.350000000000001</v>
      </c>
      <c r="AC384">
        <v>18.16</v>
      </c>
      <c r="AD384">
        <v>16.760000000000002</v>
      </c>
      <c r="AE384" s="3">
        <f t="shared" si="32"/>
        <v>-1.7074999999999996</v>
      </c>
      <c r="AF384" t="s">
        <v>172</v>
      </c>
      <c r="AG384">
        <v>17.270099999999999</v>
      </c>
      <c r="AH384">
        <v>17.270099999999999</v>
      </c>
      <c r="AI384">
        <v>17.04</v>
      </c>
      <c r="AJ384">
        <v>16.38</v>
      </c>
      <c r="AK384" s="3">
        <f t="shared" si="33"/>
        <v>-1.8025000000000002</v>
      </c>
      <c r="AL384" t="s">
        <v>176</v>
      </c>
      <c r="AM384">
        <v>16.45</v>
      </c>
      <c r="AN384">
        <v>16.45</v>
      </c>
      <c r="AO384">
        <v>15.23</v>
      </c>
      <c r="AP384">
        <v>16.11</v>
      </c>
      <c r="AQ384" s="3">
        <f t="shared" si="34"/>
        <v>-1.87</v>
      </c>
      <c r="AR384" t="s">
        <v>428</v>
      </c>
      <c r="AS384">
        <v>16.72</v>
      </c>
      <c r="AT384">
        <v>16.72</v>
      </c>
      <c r="AU384">
        <v>16.399999999999999</v>
      </c>
      <c r="AV384">
        <v>16.5</v>
      </c>
      <c r="AW384" s="3">
        <f t="shared" si="35"/>
        <v>-1.7725</v>
      </c>
    </row>
    <row r="385" spans="1:49">
      <c r="A385">
        <v>1</v>
      </c>
      <c r="B385" t="s">
        <v>539</v>
      </c>
      <c r="C385">
        <v>1</v>
      </c>
      <c r="D385" t="s">
        <v>46</v>
      </c>
      <c r="E385" t="s">
        <v>47</v>
      </c>
      <c r="F385" t="str">
        <f t="shared" si="30"/>
        <v>USA</v>
      </c>
      <c r="G385">
        <v>1.47</v>
      </c>
      <c r="H385" t="s">
        <v>111</v>
      </c>
      <c r="I385" t="s">
        <v>105</v>
      </c>
      <c r="J385">
        <v>1.5</v>
      </c>
      <c r="K385">
        <v>2.2000000000000002</v>
      </c>
      <c r="L385">
        <v>2000</v>
      </c>
      <c r="M385">
        <v>910.13</v>
      </c>
      <c r="N385">
        <v>1000</v>
      </c>
      <c r="O385">
        <v>24</v>
      </c>
      <c r="P385">
        <v>26.2</v>
      </c>
      <c r="Q385">
        <v>23.59</v>
      </c>
      <c r="R385" t="s">
        <v>433</v>
      </c>
      <c r="S385" t="s">
        <v>433</v>
      </c>
      <c r="T385">
        <v>0</v>
      </c>
      <c r="U385">
        <v>0.21</v>
      </c>
      <c r="V385">
        <v>410</v>
      </c>
      <c r="W385" t="s">
        <v>52</v>
      </c>
      <c r="X385">
        <v>1</v>
      </c>
      <c r="Y385" s="3">
        <f t="shared" si="31"/>
        <v>2.92</v>
      </c>
      <c r="Z385" t="s">
        <v>161</v>
      </c>
      <c r="AA385">
        <v>18.350000000000001</v>
      </c>
      <c r="AB385">
        <v>18.350000000000001</v>
      </c>
      <c r="AC385">
        <v>18.16</v>
      </c>
      <c r="AD385">
        <v>16.760000000000002</v>
      </c>
      <c r="AE385" s="3">
        <f t="shared" si="32"/>
        <v>3.6199999999999992</v>
      </c>
      <c r="AF385" t="s">
        <v>172</v>
      </c>
      <c r="AG385">
        <v>17.270099999999999</v>
      </c>
      <c r="AH385">
        <v>17.270099999999999</v>
      </c>
      <c r="AI385">
        <v>17.04</v>
      </c>
      <c r="AJ385">
        <v>16.38</v>
      </c>
      <c r="AK385" s="3">
        <f t="shared" si="33"/>
        <v>3.8100000000000005</v>
      </c>
      <c r="AL385" t="s">
        <v>176</v>
      </c>
      <c r="AM385">
        <v>16.45</v>
      </c>
      <c r="AN385">
        <v>16.45</v>
      </c>
      <c r="AO385">
        <v>15.23</v>
      </c>
      <c r="AP385">
        <v>16.11</v>
      </c>
      <c r="AQ385" s="3">
        <f t="shared" si="34"/>
        <v>3.9450000000000003</v>
      </c>
      <c r="AR385" t="s">
        <v>428</v>
      </c>
      <c r="AS385">
        <v>16.72</v>
      </c>
      <c r="AT385">
        <v>16.72</v>
      </c>
      <c r="AU385">
        <v>16.399999999999999</v>
      </c>
      <c r="AV385">
        <v>16.5</v>
      </c>
      <c r="AW385" s="3">
        <f t="shared" si="35"/>
        <v>3.75</v>
      </c>
    </row>
    <row r="386" spans="1:49">
      <c r="A386">
        <v>1</v>
      </c>
      <c r="B386" t="s">
        <v>574</v>
      </c>
      <c r="C386">
        <v>1</v>
      </c>
      <c r="D386" t="s">
        <v>46</v>
      </c>
      <c r="E386" t="s">
        <v>47</v>
      </c>
      <c r="F386" t="str">
        <f t="shared" si="30"/>
        <v>USA</v>
      </c>
      <c r="G386">
        <v>0.21</v>
      </c>
      <c r="I386" t="s">
        <v>49</v>
      </c>
      <c r="J386">
        <v>3</v>
      </c>
      <c r="K386">
        <v>0.63</v>
      </c>
      <c r="L386">
        <v>1200</v>
      </c>
      <c r="M386">
        <v>1904.76</v>
      </c>
      <c r="N386">
        <v>1905</v>
      </c>
      <c r="O386">
        <v>3.95</v>
      </c>
      <c r="P386">
        <v>3.32</v>
      </c>
      <c r="Q386">
        <v>4.13</v>
      </c>
      <c r="R386" t="s">
        <v>449</v>
      </c>
      <c r="S386" t="s">
        <v>449</v>
      </c>
      <c r="T386">
        <v>0</v>
      </c>
      <c r="U386">
        <v>0.28000000000000003</v>
      </c>
      <c r="V386">
        <v>335.85</v>
      </c>
      <c r="W386" t="s">
        <v>52</v>
      </c>
      <c r="X386">
        <v>1</v>
      </c>
      <c r="Y386" s="3">
        <f t="shared" si="31"/>
        <v>-1.9050000000000005</v>
      </c>
      <c r="Z386" t="s">
        <v>442</v>
      </c>
      <c r="AA386">
        <v>3.11</v>
      </c>
      <c r="AB386">
        <v>3.11</v>
      </c>
      <c r="AC386">
        <v>2.75</v>
      </c>
      <c r="AD386">
        <v>3.06</v>
      </c>
      <c r="AE386" s="3">
        <f t="shared" si="32"/>
        <v>-1.4128750000000003</v>
      </c>
      <c r="AF386" t="s">
        <v>443</v>
      </c>
      <c r="AG386">
        <v>2.93</v>
      </c>
      <c r="AH386">
        <v>2.93</v>
      </c>
      <c r="AI386">
        <v>2.89</v>
      </c>
      <c r="AJ386">
        <v>2.5</v>
      </c>
      <c r="AK386" s="3">
        <f t="shared" si="33"/>
        <v>-2.3018750000000003</v>
      </c>
      <c r="AL386" t="s">
        <v>450</v>
      </c>
      <c r="AM386">
        <v>2.67</v>
      </c>
      <c r="AN386">
        <v>2.67</v>
      </c>
      <c r="AO386">
        <v>2.54</v>
      </c>
      <c r="AP386">
        <v>2.52</v>
      </c>
      <c r="AQ386" s="3">
        <f t="shared" si="34"/>
        <v>-2.2701250000000002</v>
      </c>
      <c r="AR386" t="s">
        <v>451</v>
      </c>
      <c r="AS386">
        <v>2.52</v>
      </c>
      <c r="AT386">
        <v>2.52</v>
      </c>
      <c r="AU386">
        <v>2.5</v>
      </c>
      <c r="AV386">
        <v>2.4900000000000002</v>
      </c>
      <c r="AW386" s="3">
        <f t="shared" si="35"/>
        <v>-2.3177499999999998</v>
      </c>
    </row>
    <row r="387" spans="1:49">
      <c r="A387">
        <v>1</v>
      </c>
      <c r="B387" t="s">
        <v>575</v>
      </c>
      <c r="C387">
        <v>1</v>
      </c>
      <c r="D387" t="s">
        <v>46</v>
      </c>
      <c r="E387" t="s">
        <v>47</v>
      </c>
      <c r="F387" t="str">
        <f t="shared" ref="F387:F396" si="36">VLOOKUP(D387,$AZ$1:$BA$20,2,FALSE)</f>
        <v>USA</v>
      </c>
      <c r="G387">
        <v>0.51</v>
      </c>
      <c r="H387" t="s">
        <v>576</v>
      </c>
      <c r="I387" t="s">
        <v>49</v>
      </c>
      <c r="J387">
        <v>2</v>
      </c>
      <c r="K387">
        <v>1.03</v>
      </c>
      <c r="L387">
        <v>1200</v>
      </c>
      <c r="M387">
        <v>1167.68</v>
      </c>
      <c r="N387">
        <v>778</v>
      </c>
      <c r="O387">
        <v>22</v>
      </c>
      <c r="P387">
        <v>20.97</v>
      </c>
      <c r="Q387">
        <v>23.46</v>
      </c>
      <c r="R387" t="s">
        <v>463</v>
      </c>
      <c r="S387" t="s">
        <v>463</v>
      </c>
      <c r="T387">
        <v>0</v>
      </c>
      <c r="U387">
        <v>0.94</v>
      </c>
      <c r="V387">
        <v>1132.77</v>
      </c>
      <c r="W387" t="s">
        <v>52</v>
      </c>
      <c r="X387">
        <v>1</v>
      </c>
      <c r="Y387" s="3">
        <f t="shared" ref="Y387:Y396" si="37">IF(I387="long",((AC387-O387)*N387)/L387,((O387-AC387)*N387)/L387)</f>
        <v>-5.439516666666667</v>
      </c>
      <c r="Z387" t="s">
        <v>438</v>
      </c>
      <c r="AA387">
        <v>14.3</v>
      </c>
      <c r="AB387">
        <v>14.3</v>
      </c>
      <c r="AC387">
        <v>13.61</v>
      </c>
      <c r="AD387">
        <v>12.94</v>
      </c>
      <c r="AE387" s="3">
        <f t="shared" ref="AE387:AE396" si="38">IF(I387="long",((AD387-O387)*N387)/L387,((O387-AD387)*N387)/L387)</f>
        <v>-5.8738999999999999</v>
      </c>
      <c r="AF387" t="s">
        <v>439</v>
      </c>
      <c r="AG387">
        <v>13.55</v>
      </c>
      <c r="AH387">
        <v>13.55</v>
      </c>
      <c r="AI387">
        <v>12.7</v>
      </c>
      <c r="AJ387">
        <v>13</v>
      </c>
      <c r="AK387" s="3">
        <f t="shared" ref="AK387:AK396" si="39">IF(I387="long",((AJ387-O387)*N387)/L387,((O387-AJ387)*N387)/L387)</f>
        <v>-5.835</v>
      </c>
      <c r="AL387" t="s">
        <v>441</v>
      </c>
      <c r="AM387">
        <v>12.25</v>
      </c>
      <c r="AN387">
        <v>12.25</v>
      </c>
      <c r="AO387">
        <v>11.85</v>
      </c>
      <c r="AP387">
        <v>12.23</v>
      </c>
      <c r="AQ387" s="3">
        <f t="shared" ref="AQ387:AQ396" si="40">IF(I387="long",((AP387-O387)*N387)/L387,((O387-AP387)*N387)/L387)</f>
        <v>-6.3342166666666664</v>
      </c>
      <c r="AR387" t="s">
        <v>442</v>
      </c>
      <c r="AS387">
        <v>13.5</v>
      </c>
      <c r="AT387">
        <v>13.5</v>
      </c>
      <c r="AU387">
        <v>12.38</v>
      </c>
      <c r="AV387">
        <v>13.34</v>
      </c>
      <c r="AW387" s="3">
        <f t="shared" ref="AW387:AW396" si="41">IF(I387="long",((AV387-O387)*N387)/L387,((O387-AV387)*N387)/L387)</f>
        <v>-5.6145666666666667</v>
      </c>
    </row>
    <row r="388" spans="1:49">
      <c r="A388">
        <v>1</v>
      </c>
      <c r="B388" t="s">
        <v>575</v>
      </c>
      <c r="C388">
        <v>1</v>
      </c>
      <c r="D388" t="s">
        <v>46</v>
      </c>
      <c r="E388" t="s">
        <v>47</v>
      </c>
      <c r="F388" t="str">
        <f t="shared" si="36"/>
        <v>USA</v>
      </c>
      <c r="G388">
        <v>2.2999999999999998</v>
      </c>
      <c r="H388" t="s">
        <v>104</v>
      </c>
      <c r="I388" t="s">
        <v>49</v>
      </c>
      <c r="J388">
        <v>2</v>
      </c>
      <c r="K388">
        <v>4.59</v>
      </c>
      <c r="L388">
        <v>1200</v>
      </c>
      <c r="M388">
        <v>261.23</v>
      </c>
      <c r="N388">
        <v>261</v>
      </c>
      <c r="O388">
        <v>25.51</v>
      </c>
      <c r="P388">
        <v>20.92</v>
      </c>
      <c r="Q388">
        <v>20.83</v>
      </c>
      <c r="R388" t="s">
        <v>463</v>
      </c>
      <c r="S388" t="s">
        <v>463</v>
      </c>
      <c r="T388">
        <v>0</v>
      </c>
      <c r="U388">
        <v>-1.02</v>
      </c>
      <c r="V388">
        <v>-1222</v>
      </c>
      <c r="W388" t="s">
        <v>52</v>
      </c>
      <c r="X388">
        <v>0</v>
      </c>
      <c r="Y388" s="3">
        <f t="shared" si="37"/>
        <v>-2.5882500000000004</v>
      </c>
      <c r="Z388" t="s">
        <v>438</v>
      </c>
      <c r="AA388">
        <v>14.3</v>
      </c>
      <c r="AB388">
        <v>14.3</v>
      </c>
      <c r="AC388">
        <v>13.61</v>
      </c>
      <c r="AD388">
        <v>12.94</v>
      </c>
      <c r="AE388" s="3">
        <f t="shared" si="38"/>
        <v>-2.7339750000000005</v>
      </c>
      <c r="AF388" t="s">
        <v>439</v>
      </c>
      <c r="AG388">
        <v>13.55</v>
      </c>
      <c r="AH388">
        <v>13.55</v>
      </c>
      <c r="AI388">
        <v>12.7</v>
      </c>
      <c r="AJ388">
        <v>13</v>
      </c>
      <c r="AK388" s="3">
        <f t="shared" si="39"/>
        <v>-2.7209250000000007</v>
      </c>
      <c r="AL388" t="s">
        <v>441</v>
      </c>
      <c r="AM388">
        <v>12.25</v>
      </c>
      <c r="AN388">
        <v>12.25</v>
      </c>
      <c r="AO388">
        <v>11.85</v>
      </c>
      <c r="AP388">
        <v>12.23</v>
      </c>
      <c r="AQ388" s="3">
        <f t="shared" si="40"/>
        <v>-2.8884000000000003</v>
      </c>
      <c r="AR388" t="s">
        <v>442</v>
      </c>
      <c r="AS388">
        <v>13.5</v>
      </c>
      <c r="AT388">
        <v>13.5</v>
      </c>
      <c r="AU388">
        <v>12.38</v>
      </c>
      <c r="AV388">
        <v>13.34</v>
      </c>
      <c r="AW388" s="3">
        <f t="shared" si="41"/>
        <v>-2.6469750000000003</v>
      </c>
    </row>
    <row r="389" spans="1:49">
      <c r="A389">
        <v>1</v>
      </c>
      <c r="B389" t="s">
        <v>577</v>
      </c>
      <c r="C389">
        <v>1</v>
      </c>
      <c r="D389" t="s">
        <v>46</v>
      </c>
      <c r="E389" t="s">
        <v>47</v>
      </c>
      <c r="F389" t="str">
        <f t="shared" si="36"/>
        <v>USA</v>
      </c>
      <c r="G389">
        <v>0.24</v>
      </c>
      <c r="H389" t="s">
        <v>578</v>
      </c>
      <c r="I389" t="s">
        <v>105</v>
      </c>
      <c r="J389">
        <v>2</v>
      </c>
      <c r="K389">
        <v>0.48</v>
      </c>
      <c r="L389">
        <v>1200</v>
      </c>
      <c r="M389">
        <v>2526.3200000000002</v>
      </c>
      <c r="N389">
        <v>2526</v>
      </c>
      <c r="O389">
        <v>12.18</v>
      </c>
      <c r="P389">
        <v>12.65</v>
      </c>
      <c r="Q389">
        <v>11.92</v>
      </c>
      <c r="R389" t="s">
        <v>463</v>
      </c>
      <c r="S389" t="s">
        <v>463</v>
      </c>
      <c r="T389">
        <v>0</v>
      </c>
      <c r="U389">
        <v>0.54</v>
      </c>
      <c r="V389">
        <v>644.89</v>
      </c>
      <c r="W389" t="s">
        <v>52</v>
      </c>
      <c r="X389">
        <v>1</v>
      </c>
      <c r="Y389" s="3">
        <f t="shared" si="37"/>
        <v>-1.1788000000000012</v>
      </c>
      <c r="Z389" t="s">
        <v>438</v>
      </c>
      <c r="AA389">
        <v>13.94</v>
      </c>
      <c r="AB389">
        <v>13.94</v>
      </c>
      <c r="AC389">
        <v>12.74</v>
      </c>
      <c r="AD389">
        <v>13.53</v>
      </c>
      <c r="AE389" s="3">
        <f t="shared" si="38"/>
        <v>-2.8417499999999993</v>
      </c>
      <c r="AF389" t="s">
        <v>439</v>
      </c>
      <c r="AG389">
        <v>14.54</v>
      </c>
      <c r="AH389">
        <v>14.54</v>
      </c>
      <c r="AI389">
        <v>14.18</v>
      </c>
      <c r="AJ389">
        <v>13.14</v>
      </c>
      <c r="AK389" s="3">
        <f t="shared" si="39"/>
        <v>-2.0208000000000017</v>
      </c>
      <c r="AL389" t="s">
        <v>441</v>
      </c>
      <c r="AM389">
        <v>12.7</v>
      </c>
      <c r="AN389">
        <v>12.7</v>
      </c>
      <c r="AO389">
        <v>12</v>
      </c>
      <c r="AP389">
        <v>12.01</v>
      </c>
      <c r="AQ389" s="3">
        <f t="shared" si="40"/>
        <v>0.35784999999999989</v>
      </c>
      <c r="AR389" t="s">
        <v>442</v>
      </c>
      <c r="AS389">
        <v>12.4734</v>
      </c>
      <c r="AT389">
        <v>12.4734</v>
      </c>
      <c r="AU389">
        <v>12.25</v>
      </c>
      <c r="AV389">
        <v>12.05</v>
      </c>
      <c r="AW389" s="3">
        <f t="shared" si="41"/>
        <v>0.27364999999999789</v>
      </c>
    </row>
    <row r="390" spans="1:49">
      <c r="A390">
        <v>1</v>
      </c>
      <c r="B390" t="s">
        <v>579</v>
      </c>
      <c r="C390">
        <v>1</v>
      </c>
      <c r="D390" t="s">
        <v>46</v>
      </c>
      <c r="E390" t="s">
        <v>47</v>
      </c>
      <c r="F390" t="str">
        <f t="shared" si="36"/>
        <v>USA</v>
      </c>
      <c r="G390">
        <v>5.76</v>
      </c>
      <c r="I390" t="s">
        <v>105</v>
      </c>
      <c r="J390">
        <v>1</v>
      </c>
      <c r="K390">
        <v>5.76</v>
      </c>
      <c r="L390">
        <v>1200</v>
      </c>
      <c r="M390">
        <v>208.33</v>
      </c>
      <c r="N390">
        <v>140</v>
      </c>
      <c r="O390">
        <v>50.1</v>
      </c>
      <c r="P390">
        <v>55.86</v>
      </c>
      <c r="Q390">
        <v>41.93</v>
      </c>
      <c r="R390" t="s">
        <v>463</v>
      </c>
      <c r="S390" t="s">
        <v>463</v>
      </c>
      <c r="T390">
        <v>0</v>
      </c>
      <c r="U390">
        <v>0.95</v>
      </c>
      <c r="V390">
        <v>1143.9000000000001</v>
      </c>
      <c r="W390" t="s">
        <v>52</v>
      </c>
      <c r="X390">
        <v>1</v>
      </c>
      <c r="Y390" s="3">
        <f t="shared" si="37"/>
        <v>1.1911666666666667</v>
      </c>
      <c r="Z390" t="s">
        <v>438</v>
      </c>
      <c r="AA390">
        <v>47.9</v>
      </c>
      <c r="AB390">
        <v>47.9</v>
      </c>
      <c r="AC390">
        <v>39.89</v>
      </c>
      <c r="AD390">
        <v>38</v>
      </c>
      <c r="AE390" s="3">
        <f t="shared" si="38"/>
        <v>1.4116666666666668</v>
      </c>
      <c r="AF390" t="s">
        <v>439</v>
      </c>
      <c r="AG390">
        <v>36.764499999999998</v>
      </c>
      <c r="AH390">
        <v>36.764499999999998</v>
      </c>
      <c r="AI390">
        <v>36.5</v>
      </c>
      <c r="AJ390">
        <v>31.2</v>
      </c>
      <c r="AK390" s="3">
        <f t="shared" si="39"/>
        <v>2.2050000000000005</v>
      </c>
      <c r="AL390" t="s">
        <v>441</v>
      </c>
      <c r="AM390">
        <v>30</v>
      </c>
      <c r="AN390">
        <v>30</v>
      </c>
      <c r="AO390">
        <v>29.64</v>
      </c>
      <c r="AP390">
        <v>28.51</v>
      </c>
      <c r="AQ390" s="3">
        <f t="shared" si="40"/>
        <v>2.5188333333333333</v>
      </c>
      <c r="AR390" t="s">
        <v>442</v>
      </c>
      <c r="AS390">
        <v>48.7</v>
      </c>
      <c r="AT390">
        <v>48.7</v>
      </c>
      <c r="AU390">
        <v>28.4</v>
      </c>
      <c r="AV390">
        <v>43.24</v>
      </c>
      <c r="AW390" s="3">
        <f t="shared" si="41"/>
        <v>0.80033333333333323</v>
      </c>
    </row>
    <row r="391" spans="1:49">
      <c r="A391">
        <v>1</v>
      </c>
      <c r="B391" t="s">
        <v>580</v>
      </c>
      <c r="C391">
        <v>1</v>
      </c>
      <c r="D391" t="s">
        <v>46</v>
      </c>
      <c r="E391" t="s">
        <v>47</v>
      </c>
      <c r="F391" t="str">
        <f t="shared" si="36"/>
        <v>USA</v>
      </c>
      <c r="G391">
        <v>1.73</v>
      </c>
      <c r="H391" t="s">
        <v>581</v>
      </c>
      <c r="I391" t="s">
        <v>105</v>
      </c>
      <c r="J391">
        <v>2</v>
      </c>
      <c r="K391">
        <v>3.47</v>
      </c>
      <c r="L391">
        <v>1200</v>
      </c>
      <c r="M391">
        <v>346.12</v>
      </c>
      <c r="N391">
        <v>347</v>
      </c>
      <c r="O391">
        <v>18.95</v>
      </c>
      <c r="P391">
        <v>22.42</v>
      </c>
      <c r="Q391">
        <v>16.32</v>
      </c>
      <c r="R391" t="s">
        <v>448</v>
      </c>
      <c r="S391" t="s">
        <v>448</v>
      </c>
      <c r="T391">
        <v>0</v>
      </c>
      <c r="U391">
        <v>0.76</v>
      </c>
      <c r="V391">
        <v>912.05</v>
      </c>
      <c r="W391" t="s">
        <v>52</v>
      </c>
      <c r="X391">
        <v>1</v>
      </c>
      <c r="Y391" s="3">
        <f t="shared" si="37"/>
        <v>1.4921</v>
      </c>
      <c r="Z391" t="s">
        <v>441</v>
      </c>
      <c r="AA391">
        <v>14.78</v>
      </c>
      <c r="AB391">
        <v>14.78</v>
      </c>
      <c r="AC391">
        <v>13.79</v>
      </c>
      <c r="AD391">
        <v>13.93</v>
      </c>
      <c r="AE391" s="3">
        <f t="shared" si="38"/>
        <v>1.4516166666666666</v>
      </c>
      <c r="AF391" t="s">
        <v>442</v>
      </c>
      <c r="AG391">
        <v>14.94</v>
      </c>
      <c r="AH391">
        <v>14.94</v>
      </c>
      <c r="AI391">
        <v>14.164999999999999</v>
      </c>
      <c r="AJ391">
        <v>12.25</v>
      </c>
      <c r="AK391" s="3">
        <f t="shared" si="39"/>
        <v>1.9374166666666663</v>
      </c>
      <c r="AL391" t="s">
        <v>443</v>
      </c>
      <c r="AM391">
        <v>12.51</v>
      </c>
      <c r="AN391">
        <v>12.51</v>
      </c>
      <c r="AO391">
        <v>12.21</v>
      </c>
      <c r="AP391">
        <v>11.24</v>
      </c>
      <c r="AQ391" s="3">
        <f t="shared" si="40"/>
        <v>2.2294749999999999</v>
      </c>
      <c r="AR391" t="s">
        <v>450</v>
      </c>
      <c r="AS391">
        <v>11.17</v>
      </c>
      <c r="AT391">
        <v>11.17</v>
      </c>
      <c r="AU391">
        <v>10.95</v>
      </c>
      <c r="AV391">
        <v>10.38</v>
      </c>
      <c r="AW391" s="3">
        <f t="shared" si="41"/>
        <v>2.478158333333333</v>
      </c>
    </row>
    <row r="392" spans="1:49">
      <c r="A392">
        <v>1</v>
      </c>
      <c r="B392" t="s">
        <v>582</v>
      </c>
      <c r="C392">
        <v>1</v>
      </c>
      <c r="D392" t="s">
        <v>46</v>
      </c>
      <c r="E392" t="s">
        <v>47</v>
      </c>
      <c r="F392" t="str">
        <f t="shared" si="36"/>
        <v>USA</v>
      </c>
      <c r="G392">
        <v>0.34</v>
      </c>
      <c r="H392" t="s">
        <v>583</v>
      </c>
      <c r="I392" t="s">
        <v>49</v>
      </c>
      <c r="J392">
        <v>3</v>
      </c>
      <c r="K392">
        <v>1.03</v>
      </c>
      <c r="L392">
        <v>1200</v>
      </c>
      <c r="M392">
        <v>1168.8</v>
      </c>
      <c r="N392">
        <v>1168</v>
      </c>
      <c r="O392">
        <v>4.8600000000000003</v>
      </c>
      <c r="P392">
        <v>3.83</v>
      </c>
      <c r="Q392">
        <v>7.7</v>
      </c>
      <c r="R392" t="s">
        <v>421</v>
      </c>
      <c r="S392" t="s">
        <v>421</v>
      </c>
      <c r="T392">
        <v>0</v>
      </c>
      <c r="U392">
        <v>2.76</v>
      </c>
      <c r="V392">
        <v>3317.82</v>
      </c>
      <c r="W392" t="s">
        <v>52</v>
      </c>
      <c r="X392">
        <v>1</v>
      </c>
      <c r="Y392" s="3">
        <f t="shared" si="37"/>
        <v>0.62293333333333301</v>
      </c>
      <c r="Z392" t="s">
        <v>439</v>
      </c>
      <c r="AA392">
        <v>5.79</v>
      </c>
      <c r="AB392">
        <v>5.79</v>
      </c>
      <c r="AC392">
        <v>5.5</v>
      </c>
      <c r="AD392">
        <v>5.1100000000000003</v>
      </c>
      <c r="AE392" s="3">
        <f t="shared" si="38"/>
        <v>0.24333333333333335</v>
      </c>
      <c r="AF392" t="s">
        <v>441</v>
      </c>
      <c r="AG392">
        <v>4.46</v>
      </c>
      <c r="AH392">
        <v>4.46</v>
      </c>
      <c r="AI392">
        <v>4.4504999999999999</v>
      </c>
      <c r="AJ392">
        <v>3.99</v>
      </c>
      <c r="AK392" s="3">
        <f t="shared" si="39"/>
        <v>-0.84680000000000011</v>
      </c>
      <c r="AL392" t="s">
        <v>442</v>
      </c>
      <c r="AM392">
        <v>4.63</v>
      </c>
      <c r="AN392">
        <v>4.63</v>
      </c>
      <c r="AO392">
        <v>4.03</v>
      </c>
      <c r="AP392">
        <v>4.22</v>
      </c>
      <c r="AQ392" s="3">
        <f t="shared" si="40"/>
        <v>-0.62293333333333389</v>
      </c>
      <c r="AR392" t="s">
        <v>443</v>
      </c>
      <c r="AS392">
        <v>4.21</v>
      </c>
      <c r="AT392">
        <v>4.21</v>
      </c>
      <c r="AU392">
        <v>4.0999999999999996</v>
      </c>
      <c r="AV392">
        <v>3.7</v>
      </c>
      <c r="AW392" s="3">
        <f t="shared" si="41"/>
        <v>-1.1290666666666667</v>
      </c>
    </row>
    <row r="393" spans="1:49">
      <c r="A393">
        <v>1</v>
      </c>
      <c r="B393" t="s">
        <v>584</v>
      </c>
      <c r="C393">
        <v>1</v>
      </c>
      <c r="D393" t="s">
        <v>46</v>
      </c>
      <c r="E393" t="s">
        <v>47</v>
      </c>
      <c r="F393" t="str">
        <f t="shared" si="36"/>
        <v>USA</v>
      </c>
      <c r="G393">
        <v>0.16</v>
      </c>
      <c r="H393" t="s">
        <v>585</v>
      </c>
      <c r="I393" t="s">
        <v>49</v>
      </c>
      <c r="J393">
        <v>3</v>
      </c>
      <c r="K393">
        <v>0.49</v>
      </c>
      <c r="L393">
        <v>1200</v>
      </c>
      <c r="M393">
        <v>2466.5500000000002</v>
      </c>
      <c r="N393">
        <v>2466</v>
      </c>
      <c r="O393">
        <v>3.2</v>
      </c>
      <c r="P393">
        <v>2.71</v>
      </c>
      <c r="Q393">
        <v>2.75</v>
      </c>
      <c r="R393" t="s">
        <v>448</v>
      </c>
      <c r="S393" t="s">
        <v>448</v>
      </c>
      <c r="T393">
        <v>0</v>
      </c>
      <c r="U393">
        <v>-0.92</v>
      </c>
      <c r="V393">
        <v>-1109.7</v>
      </c>
      <c r="W393" t="s">
        <v>52</v>
      </c>
      <c r="X393">
        <v>0</v>
      </c>
      <c r="Y393" s="3">
        <f t="shared" si="37"/>
        <v>-1.2124500000000007</v>
      </c>
      <c r="Z393" t="s">
        <v>441</v>
      </c>
      <c r="AA393">
        <v>2.8</v>
      </c>
      <c r="AB393">
        <v>2.8</v>
      </c>
      <c r="AC393">
        <v>2.61</v>
      </c>
      <c r="AD393">
        <v>2.5499999999999998</v>
      </c>
      <c r="AE393" s="3">
        <f t="shared" si="38"/>
        <v>-1.3357500000000007</v>
      </c>
      <c r="AF393" t="s">
        <v>442</v>
      </c>
      <c r="AG393">
        <v>2.36</v>
      </c>
      <c r="AH393">
        <v>2.36</v>
      </c>
      <c r="AI393">
        <v>2.2000000000000002</v>
      </c>
      <c r="AJ393">
        <v>2.31</v>
      </c>
      <c r="AK393" s="3">
        <f t="shared" si="39"/>
        <v>-1.8289500000000003</v>
      </c>
      <c r="AL393" t="s">
        <v>443</v>
      </c>
      <c r="AM393">
        <v>2.17</v>
      </c>
      <c r="AN393">
        <v>2.17</v>
      </c>
      <c r="AO393">
        <v>2.1</v>
      </c>
      <c r="AP393">
        <v>1.85</v>
      </c>
      <c r="AQ393" s="3">
        <f t="shared" si="40"/>
        <v>-2.7742500000000003</v>
      </c>
      <c r="AR393" t="s">
        <v>450</v>
      </c>
      <c r="AS393">
        <v>1.86</v>
      </c>
      <c r="AT393">
        <v>1.86</v>
      </c>
      <c r="AU393">
        <v>1.8</v>
      </c>
      <c r="AV393">
        <v>1.74</v>
      </c>
      <c r="AW393" s="3">
        <f t="shared" si="41"/>
        <v>-3.0003000000000006</v>
      </c>
    </row>
    <row r="394" spans="1:49">
      <c r="A394">
        <v>1</v>
      </c>
      <c r="B394" t="s">
        <v>586</v>
      </c>
      <c r="C394">
        <v>1</v>
      </c>
      <c r="D394" t="s">
        <v>46</v>
      </c>
      <c r="E394" t="s">
        <v>47</v>
      </c>
      <c r="F394" t="str">
        <f t="shared" si="36"/>
        <v>USA</v>
      </c>
      <c r="G394">
        <v>0.46</v>
      </c>
      <c r="H394" t="s">
        <v>587</v>
      </c>
      <c r="I394" t="s">
        <v>105</v>
      </c>
      <c r="J394">
        <v>2</v>
      </c>
      <c r="K394">
        <v>0.92</v>
      </c>
      <c r="L394">
        <v>1200</v>
      </c>
      <c r="M394">
        <v>1305.99</v>
      </c>
      <c r="N394">
        <v>1305</v>
      </c>
      <c r="O394">
        <v>10.65</v>
      </c>
      <c r="P394">
        <v>11.57</v>
      </c>
      <c r="Q394">
        <v>11.61</v>
      </c>
      <c r="R394" t="s">
        <v>421</v>
      </c>
      <c r="S394" t="s">
        <v>421</v>
      </c>
      <c r="T394">
        <v>0</v>
      </c>
      <c r="U394">
        <v>-1.05</v>
      </c>
      <c r="V394">
        <v>-1255.8</v>
      </c>
      <c r="W394" t="s">
        <v>52</v>
      </c>
      <c r="X394">
        <v>0</v>
      </c>
      <c r="Y394" s="3">
        <f t="shared" si="37"/>
        <v>-0.3806249999999996</v>
      </c>
      <c r="Z394" t="s">
        <v>439</v>
      </c>
      <c r="AA394">
        <v>11.595000000000001</v>
      </c>
      <c r="AB394">
        <v>11.595000000000001</v>
      </c>
      <c r="AC394">
        <v>11</v>
      </c>
      <c r="AD394">
        <v>9.74</v>
      </c>
      <c r="AE394" s="3">
        <f t="shared" si="38"/>
        <v>0.9896250000000002</v>
      </c>
      <c r="AF394" t="s">
        <v>441</v>
      </c>
      <c r="AG394">
        <v>9.61</v>
      </c>
      <c r="AH394">
        <v>9.61</v>
      </c>
      <c r="AI394">
        <v>9.32</v>
      </c>
      <c r="AJ394">
        <v>9.14</v>
      </c>
      <c r="AK394" s="3">
        <f t="shared" si="39"/>
        <v>1.6421249999999998</v>
      </c>
      <c r="AL394" t="s">
        <v>442</v>
      </c>
      <c r="AM394">
        <v>9.6024999999999991</v>
      </c>
      <c r="AN394">
        <v>9.6024999999999991</v>
      </c>
      <c r="AO394">
        <v>9.48</v>
      </c>
      <c r="AP394">
        <v>9.1199999999999992</v>
      </c>
      <c r="AQ394" s="3">
        <f t="shared" si="40"/>
        <v>1.6638750000000011</v>
      </c>
      <c r="AR394" t="s">
        <v>443</v>
      </c>
      <c r="AS394">
        <v>9.1440000000000001</v>
      </c>
      <c r="AT394">
        <v>9.1440000000000001</v>
      </c>
      <c r="AU394">
        <v>9.0299999999999994</v>
      </c>
      <c r="AV394">
        <v>8.44</v>
      </c>
      <c r="AW394" s="3">
        <f t="shared" si="41"/>
        <v>2.4033750000000009</v>
      </c>
    </row>
    <row r="395" spans="1:49">
      <c r="A395">
        <v>1</v>
      </c>
      <c r="B395" t="s">
        <v>588</v>
      </c>
      <c r="C395">
        <v>1</v>
      </c>
      <c r="D395" t="s">
        <v>46</v>
      </c>
      <c r="E395" t="s">
        <v>47</v>
      </c>
      <c r="F395" t="str">
        <f t="shared" si="36"/>
        <v>USA</v>
      </c>
      <c r="G395">
        <v>0.33</v>
      </c>
      <c r="H395" t="s">
        <v>587</v>
      </c>
      <c r="I395" t="s">
        <v>105</v>
      </c>
      <c r="J395">
        <v>2</v>
      </c>
      <c r="K395">
        <v>0.66</v>
      </c>
      <c r="L395">
        <v>1200</v>
      </c>
      <c r="M395">
        <v>1827.32</v>
      </c>
      <c r="N395">
        <v>1827</v>
      </c>
      <c r="O395">
        <v>8.85</v>
      </c>
      <c r="P395">
        <v>9.51</v>
      </c>
      <c r="Q395">
        <v>8.8699999999999992</v>
      </c>
      <c r="R395" t="s">
        <v>421</v>
      </c>
      <c r="S395" t="s">
        <v>421</v>
      </c>
      <c r="T395">
        <v>0</v>
      </c>
      <c r="U395">
        <v>-0.03</v>
      </c>
      <c r="V395">
        <v>-38</v>
      </c>
      <c r="W395" t="s">
        <v>52</v>
      </c>
      <c r="X395">
        <v>0</v>
      </c>
      <c r="Y395" s="3">
        <f t="shared" si="37"/>
        <v>4.0194000000000001</v>
      </c>
      <c r="Z395" t="s">
        <v>439</v>
      </c>
      <c r="AA395">
        <v>6.4</v>
      </c>
      <c r="AB395">
        <v>6.4</v>
      </c>
      <c r="AC395">
        <v>6.21</v>
      </c>
      <c r="AD395">
        <v>5.93</v>
      </c>
      <c r="AE395" s="3">
        <f t="shared" si="38"/>
        <v>4.4457000000000004</v>
      </c>
      <c r="AF395" t="s">
        <v>441</v>
      </c>
      <c r="AG395">
        <v>5.585</v>
      </c>
      <c r="AH395">
        <v>5.585</v>
      </c>
      <c r="AI395">
        <v>5.57</v>
      </c>
      <c r="AJ395">
        <v>5.31</v>
      </c>
      <c r="AK395" s="3">
        <f t="shared" si="39"/>
        <v>5.3896499999999996</v>
      </c>
      <c r="AL395" t="s">
        <v>442</v>
      </c>
      <c r="AM395">
        <v>6.1872999999999996</v>
      </c>
      <c r="AN395">
        <v>6.1872999999999996</v>
      </c>
      <c r="AO395">
        <v>5.65</v>
      </c>
      <c r="AP395">
        <v>6.1</v>
      </c>
      <c r="AQ395" s="3">
        <f t="shared" si="40"/>
        <v>4.1868749999999997</v>
      </c>
      <c r="AR395" t="s">
        <v>443</v>
      </c>
      <c r="AS395">
        <v>6.1368</v>
      </c>
      <c r="AT395">
        <v>6.1368</v>
      </c>
      <c r="AU395">
        <v>6.11</v>
      </c>
      <c r="AV395">
        <v>5.35</v>
      </c>
      <c r="AW395" s="3">
        <f t="shared" si="41"/>
        <v>5.3287500000000003</v>
      </c>
    </row>
    <row r="396" spans="1:49">
      <c r="A396">
        <v>1</v>
      </c>
      <c r="B396" t="s">
        <v>579</v>
      </c>
      <c r="C396">
        <v>1</v>
      </c>
      <c r="D396" t="s">
        <v>46</v>
      </c>
      <c r="E396" t="s">
        <v>47</v>
      </c>
      <c r="F396" t="str">
        <f t="shared" si="36"/>
        <v>USA</v>
      </c>
      <c r="G396">
        <v>2.15</v>
      </c>
      <c r="H396" t="s">
        <v>589</v>
      </c>
      <c r="I396" t="s">
        <v>105</v>
      </c>
      <c r="J396">
        <v>3</v>
      </c>
      <c r="K396">
        <v>6.46</v>
      </c>
      <c r="L396">
        <v>1200</v>
      </c>
      <c r="M396">
        <v>185.75</v>
      </c>
      <c r="N396">
        <v>278</v>
      </c>
      <c r="O396">
        <v>54.73</v>
      </c>
      <c r="P396">
        <v>61.19</v>
      </c>
      <c r="Q396">
        <v>59.34</v>
      </c>
      <c r="R396" t="s">
        <v>463</v>
      </c>
      <c r="S396" t="s">
        <v>463</v>
      </c>
      <c r="T396">
        <v>0</v>
      </c>
      <c r="U396">
        <v>-1.07</v>
      </c>
      <c r="V396">
        <v>-1281.6099999999999</v>
      </c>
      <c r="W396" t="s">
        <v>52</v>
      </c>
      <c r="X396">
        <v>0</v>
      </c>
      <c r="Y396" s="3">
        <f t="shared" si="37"/>
        <v>3.4379333333333322</v>
      </c>
      <c r="Z396" t="s">
        <v>438</v>
      </c>
      <c r="AA396">
        <v>47.9</v>
      </c>
      <c r="AB396">
        <v>47.9</v>
      </c>
      <c r="AC396">
        <v>39.89</v>
      </c>
      <c r="AD396">
        <v>38</v>
      </c>
      <c r="AE396" s="3">
        <f t="shared" si="38"/>
        <v>3.8757833333333322</v>
      </c>
      <c r="AF396" t="s">
        <v>439</v>
      </c>
      <c r="AG396">
        <v>36.764499999999998</v>
      </c>
      <c r="AH396">
        <v>36.764499999999998</v>
      </c>
      <c r="AI396">
        <v>36.5</v>
      </c>
      <c r="AJ396">
        <v>31.2</v>
      </c>
      <c r="AK396" s="3">
        <f t="shared" si="39"/>
        <v>5.4511166666666657</v>
      </c>
      <c r="AL396" t="s">
        <v>441</v>
      </c>
      <c r="AM396">
        <v>30</v>
      </c>
      <c r="AN396">
        <v>30</v>
      </c>
      <c r="AO396">
        <v>29.64</v>
      </c>
      <c r="AP396">
        <v>28.51</v>
      </c>
      <c r="AQ396" s="3">
        <f t="shared" si="40"/>
        <v>6.0742999999999991</v>
      </c>
      <c r="AR396" t="s">
        <v>442</v>
      </c>
      <c r="AS396">
        <v>48.7</v>
      </c>
      <c r="AT396">
        <v>48.7</v>
      </c>
      <c r="AU396">
        <v>28.4</v>
      </c>
      <c r="AV396">
        <v>43.24</v>
      </c>
      <c r="AW396" s="3">
        <f t="shared" si="41"/>
        <v>2.6618499999999985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2794-F977-4C8C-ACE6-3F0933C3403E}">
  <dimension ref="A1:H18"/>
  <sheetViews>
    <sheetView tabSelected="1" workbookViewId="0">
      <selection activeCell="B16" sqref="A2:H17"/>
    </sheetView>
  </sheetViews>
  <sheetFormatPr defaultRowHeight="14.4"/>
  <cols>
    <col min="1" max="1" width="9" customWidth="1"/>
    <col min="4" max="4" width="10.5546875" customWidth="1"/>
    <col min="5" max="5" width="10.77734375" customWidth="1"/>
    <col min="6" max="6" width="10" customWidth="1"/>
    <col min="7" max="7" width="11.21875" customWidth="1"/>
    <col min="8" max="8" width="12.44140625" customWidth="1"/>
  </cols>
  <sheetData>
    <row r="1" spans="1:8">
      <c r="A1" t="s">
        <v>3</v>
      </c>
      <c r="B1" t="s">
        <v>602</v>
      </c>
      <c r="C1" t="s">
        <v>603</v>
      </c>
      <c r="D1" t="s">
        <v>604</v>
      </c>
      <c r="E1" t="s">
        <v>605</v>
      </c>
      <c r="F1" t="s">
        <v>606</v>
      </c>
      <c r="G1" t="s">
        <v>607</v>
      </c>
      <c r="H1" t="s">
        <v>608</v>
      </c>
    </row>
    <row r="2" spans="1:8">
      <c r="A2" t="s">
        <v>58</v>
      </c>
      <c r="B2">
        <f>VLOOKUP(A2,'Avg R'!$A$6:$G$23,5,FALSE)</f>
        <v>34</v>
      </c>
      <c r="C2">
        <f>VLOOKUP(A2,'Avg R'!$A$6:$G$23,3,FALSE)</f>
        <v>49</v>
      </c>
      <c r="D2" s="3">
        <f>VLOOKUP(A2,'Avg R'!$A$6:$G$23,4,FALSE)</f>
        <v>0.94235294117647039</v>
      </c>
      <c r="E2" s="4">
        <f>VLOOKUP(A2,'Avg R'!$A$6:$G$23,2,FALSE)</f>
        <v>-0.683061224489796</v>
      </c>
      <c r="F2" s="3">
        <f>VLOOKUP(A2,Rs!$A$4:$C$21,3,FALSE)</f>
        <v>0.40963855421686746</v>
      </c>
      <c r="G2" s="3">
        <f>1-F2</f>
        <v>0.59036144578313254</v>
      </c>
      <c r="H2" s="3">
        <f>(F2*D2)-(G2*E2)</f>
        <v>0.78927710843373489</v>
      </c>
    </row>
    <row r="3" spans="1:8">
      <c r="A3" t="s">
        <v>62</v>
      </c>
      <c r="B3">
        <f>VLOOKUP(A3,'Avg R'!$A$6:$G$23,5,FALSE)</f>
        <v>8</v>
      </c>
      <c r="C3">
        <f>VLOOKUP(A3,'Avg R'!$A$6:$G$23,3,FALSE)</f>
        <v>8</v>
      </c>
      <c r="D3" s="3">
        <f>VLOOKUP(A3,'Avg R'!$A$6:$G$23,4,FALSE)</f>
        <v>0.62125000000000008</v>
      </c>
      <c r="E3" s="4">
        <f>VLOOKUP(A3,'Avg R'!$A$6:$G$23,2,FALSE)</f>
        <v>-0.53249999999999997</v>
      </c>
      <c r="F3" s="3">
        <f>VLOOKUP(A3,Rs!$A$4:$C$21,3,FALSE)</f>
        <v>0.5</v>
      </c>
      <c r="G3" s="3">
        <f>1-F3</f>
        <v>0.5</v>
      </c>
      <c r="H3" s="3">
        <f>(F3*D3)-(G3*E3)</f>
        <v>0.57687500000000003</v>
      </c>
    </row>
    <row r="4" spans="1:8">
      <c r="A4" t="s">
        <v>71</v>
      </c>
      <c r="B4">
        <f>VLOOKUP(A4,'Avg R'!$A$6:$G$23,5,FALSE)</f>
        <v>25</v>
      </c>
      <c r="C4">
        <f>VLOOKUP(A4,'Avg R'!$A$6:$G$23,3,FALSE)</f>
        <v>21</v>
      </c>
      <c r="D4" s="3">
        <f>VLOOKUP(A4,'Avg R'!$A$6:$G$23,4,FALSE)</f>
        <v>0.74039999999999995</v>
      </c>
      <c r="E4" s="4">
        <f>VLOOKUP(A4,'Avg R'!$A$6:$G$23,2,FALSE)</f>
        <v>-0.63047619047619052</v>
      </c>
      <c r="F4" s="3">
        <f>VLOOKUP(A4,Rs!$A$4:$C$21,3,FALSE)</f>
        <v>0.54347826086956519</v>
      </c>
      <c r="G4" s="3">
        <f>1-F4</f>
        <v>0.45652173913043481</v>
      </c>
      <c r="H4" s="3">
        <f>(F4*D4)-(G4*E4)</f>
        <v>0.69021739130434789</v>
      </c>
    </row>
    <row r="5" spans="1:8">
      <c r="A5" t="s">
        <v>78</v>
      </c>
      <c r="B5">
        <f>VLOOKUP(A5,'Avg R'!$A$6:$G$23,5,FALSE)</f>
        <v>10</v>
      </c>
      <c r="C5">
        <f>VLOOKUP(A5,'Avg R'!$A$6:$G$23,3,FALSE)</f>
        <v>7</v>
      </c>
      <c r="D5" s="3">
        <f>VLOOKUP(A5,'Avg R'!$A$6:$G$23,4,FALSE)</f>
        <v>0.94699999999999984</v>
      </c>
      <c r="E5" s="4">
        <f>VLOOKUP(A5,'Avg R'!$A$6:$G$23,2,FALSE)</f>
        <v>-1.0142857142857142</v>
      </c>
      <c r="F5" s="3">
        <f>VLOOKUP(A5,Rs!$A$4:$C$21,3,FALSE)</f>
        <v>0.58823529411764708</v>
      </c>
      <c r="G5" s="3">
        <f>1-F5</f>
        <v>0.41176470588235292</v>
      </c>
      <c r="H5" s="3">
        <f>(F5*D5)-(G5*E5)</f>
        <v>0.97470588235294109</v>
      </c>
    </row>
    <row r="6" spans="1:8">
      <c r="A6" t="s">
        <v>90</v>
      </c>
      <c r="B6">
        <f>VLOOKUP(A6,'Avg R'!$A$6:$G$23,5,FALSE)</f>
        <v>3</v>
      </c>
      <c r="C6">
        <f>VLOOKUP(A6,'Avg R'!$A$6:$G$23,3,FALSE)</f>
        <v>3</v>
      </c>
      <c r="D6" s="3">
        <f>VLOOKUP(A6,'Avg R'!$A$6:$G$23,4,FALSE)</f>
        <v>0.45</v>
      </c>
      <c r="E6" s="4">
        <f>VLOOKUP(A6,'Avg R'!$A$6:$G$23,2,FALSE)</f>
        <v>-0.41333333333333333</v>
      </c>
      <c r="F6" s="3">
        <f>VLOOKUP(A6,Rs!$A$4:$C$21,3,FALSE)</f>
        <v>0.5</v>
      </c>
      <c r="G6" s="3">
        <f>1-F6</f>
        <v>0.5</v>
      </c>
      <c r="H6" s="3">
        <f>(F6*D6)-(G6*E6)</f>
        <v>0.43166666666666664</v>
      </c>
    </row>
    <row r="7" spans="1:8">
      <c r="A7" t="s">
        <v>94</v>
      </c>
      <c r="B7">
        <f>VLOOKUP(A7,'Avg R'!$A$6:$G$23,5,FALSE)</f>
        <v>4</v>
      </c>
      <c r="C7">
        <f>VLOOKUP(A7,'Avg R'!$A$6:$G$23,3,FALSE)</f>
        <v>2</v>
      </c>
      <c r="D7" s="3">
        <f>VLOOKUP(A7,'Avg R'!$A$6:$G$23,4,FALSE)</f>
        <v>0.50249999999999995</v>
      </c>
      <c r="E7" s="4">
        <f>VLOOKUP(A7,'Avg R'!$A$6:$G$23,2,FALSE)</f>
        <v>-0.52500000000000002</v>
      </c>
      <c r="F7" s="3">
        <f>VLOOKUP(A7,Rs!$A$4:$C$21,3,FALSE)</f>
        <v>0.66666666666666663</v>
      </c>
      <c r="G7" s="3">
        <f>1-F7</f>
        <v>0.33333333333333337</v>
      </c>
      <c r="H7" s="3">
        <f>(F7*D7)-(G7*E7)</f>
        <v>0.51</v>
      </c>
    </row>
    <row r="8" spans="1:8">
      <c r="A8" t="s">
        <v>102</v>
      </c>
      <c r="B8">
        <f>VLOOKUP(A8,'Avg R'!$A$6:$G$23,5,FALSE)</f>
        <v>3</v>
      </c>
      <c r="C8">
        <f>VLOOKUP(A8,'Avg R'!$A$6:$G$23,3,FALSE)</f>
        <v>3</v>
      </c>
      <c r="D8" s="3">
        <f>VLOOKUP(A8,'Avg R'!$A$6:$G$23,4,FALSE)</f>
        <v>1.1733333333333333</v>
      </c>
      <c r="E8" s="4">
        <f>VLOOKUP(A8,'Avg R'!$A$6:$G$23,2,FALSE)</f>
        <v>-1.0266666666666666</v>
      </c>
      <c r="F8" s="3">
        <f>VLOOKUP(A8,Rs!$A$4:$C$21,3,FALSE)</f>
        <v>0.5</v>
      </c>
      <c r="G8" s="3">
        <f>1-F8</f>
        <v>0.5</v>
      </c>
      <c r="H8" s="3">
        <f>(F8*D8)-(G8*E8)</f>
        <v>1.1000000000000001</v>
      </c>
    </row>
    <row r="9" spans="1:8">
      <c r="A9" t="s">
        <v>109</v>
      </c>
      <c r="B9">
        <f>VLOOKUP(A9,'Avg R'!$A$6:$G$23,5,FALSE)</f>
        <v>0</v>
      </c>
      <c r="C9">
        <f>VLOOKUP(A9,'Avg R'!$A$6:$G$23,3,FALSE)</f>
        <v>1</v>
      </c>
      <c r="D9" s="3">
        <f>VLOOKUP(A9,'Avg R'!$A$6:$G$23,4,FALSE)</f>
        <v>0</v>
      </c>
      <c r="E9" s="4">
        <f>VLOOKUP(A9,'Avg R'!$A$6:$G$23,2,FALSE)</f>
        <v>-0.65</v>
      </c>
      <c r="F9" s="3">
        <f>VLOOKUP(A9,Rs!$A$4:$C$21,3,FALSE)</f>
        <v>0</v>
      </c>
      <c r="G9" s="3">
        <f>1-F9</f>
        <v>1</v>
      </c>
      <c r="H9" s="3">
        <f>(F9*D9)-(G9*E9)</f>
        <v>0.65</v>
      </c>
    </row>
    <row r="10" spans="1:8">
      <c r="A10" t="s">
        <v>117</v>
      </c>
      <c r="B10">
        <f>VLOOKUP(A10,'Avg R'!$A$6:$G$23,5,FALSE)</f>
        <v>1</v>
      </c>
      <c r="C10">
        <f>VLOOKUP(A10,'Avg R'!$A$6:$G$23,3,FALSE)</f>
        <v>3</v>
      </c>
      <c r="D10" s="3">
        <f>VLOOKUP(A10,'Avg R'!$A$6:$G$23,4,FALSE)</f>
        <v>0.49</v>
      </c>
      <c r="E10" s="4">
        <f>VLOOKUP(A10,'Avg R'!$A$6:$G$23,2,FALSE)</f>
        <v>-0.52333333333333332</v>
      </c>
      <c r="F10" s="3">
        <f>VLOOKUP(A10,Rs!$A$4:$C$21,3,FALSE)</f>
        <v>0.25</v>
      </c>
      <c r="G10" s="3">
        <f>1-F10</f>
        <v>0.75</v>
      </c>
      <c r="H10" s="3">
        <f>(F10*D10)-(G10*E10)</f>
        <v>0.5149999999999999</v>
      </c>
    </row>
    <row r="11" spans="1:8">
      <c r="A11" t="s">
        <v>125</v>
      </c>
      <c r="B11">
        <f>VLOOKUP(A11,'Avg R'!$A$6:$G$23,5,FALSE)</f>
        <v>2</v>
      </c>
      <c r="C11">
        <f>VLOOKUP(A11,'Avg R'!$A$6:$G$23,3,FALSE)</f>
        <v>5</v>
      </c>
      <c r="D11" s="3">
        <f>VLOOKUP(A11,'Avg R'!$A$6:$G$23,4,FALSE)</f>
        <v>0.26500000000000001</v>
      </c>
      <c r="E11" s="4">
        <f>VLOOKUP(A11,'Avg R'!$A$6:$G$23,2,FALSE)</f>
        <v>-0.50800000000000001</v>
      </c>
      <c r="F11" s="3">
        <f>VLOOKUP(A11,Rs!$A$4:$C$21,3,FALSE)</f>
        <v>0.2857142857142857</v>
      </c>
      <c r="G11" s="3">
        <f>1-F11</f>
        <v>0.7142857142857143</v>
      </c>
      <c r="H11" s="3">
        <f>(F11*D11)-(G11*E11)</f>
        <v>0.43857142857142861</v>
      </c>
    </row>
    <row r="12" spans="1:8">
      <c r="A12" t="s">
        <v>131</v>
      </c>
      <c r="B12">
        <f>VLOOKUP(A12,'Avg R'!$A$6:$G$23,5,FALSE)</f>
        <v>1</v>
      </c>
      <c r="C12">
        <f>VLOOKUP(A12,'Avg R'!$A$6:$G$23,3,FALSE)</f>
        <v>2</v>
      </c>
      <c r="D12" s="3">
        <f>VLOOKUP(A12,'Avg R'!$A$6:$G$23,4,FALSE)</f>
        <v>0.19</v>
      </c>
      <c r="E12" s="4">
        <f>VLOOKUP(A12,'Avg R'!$A$6:$G$23,2,FALSE)</f>
        <v>-0.77</v>
      </c>
      <c r="F12" s="3">
        <f>VLOOKUP(A12,Rs!$A$4:$C$21,3,FALSE)</f>
        <v>0.33333333333333331</v>
      </c>
      <c r="G12" s="3">
        <f>1-F12</f>
        <v>0.66666666666666674</v>
      </c>
      <c r="H12" s="3">
        <f>(F12*D12)-(G12*E12)</f>
        <v>0.57666666666666677</v>
      </c>
    </row>
    <row r="13" spans="1:8">
      <c r="A13" t="s">
        <v>135</v>
      </c>
      <c r="B13">
        <f>VLOOKUP(A13,'Avg R'!$A$6:$G$23,5,FALSE)</f>
        <v>4</v>
      </c>
      <c r="C13">
        <f>VLOOKUP(A13,'Avg R'!$A$6:$G$23,3,FALSE)</f>
        <v>11</v>
      </c>
      <c r="D13" s="3">
        <f>VLOOKUP(A13,'Avg R'!$A$6:$G$23,4,FALSE)</f>
        <v>0.36</v>
      </c>
      <c r="E13" s="4">
        <f>VLOOKUP(A13,'Avg R'!$A$6:$G$23,2,FALSE)</f>
        <v>-0.58545454545454556</v>
      </c>
      <c r="F13" s="3">
        <f>VLOOKUP(A13,Rs!$A$4:$C$21,3,FALSE)</f>
        <v>0.26666666666666666</v>
      </c>
      <c r="G13" s="3">
        <f>1-F13</f>
        <v>0.73333333333333339</v>
      </c>
      <c r="H13" s="3">
        <f>(F13*D13)-(G13*E13)</f>
        <v>0.52533333333333343</v>
      </c>
    </row>
    <row r="14" spans="1:8">
      <c r="A14" t="s">
        <v>139</v>
      </c>
      <c r="B14">
        <f>VLOOKUP(A14,'Avg R'!$A$6:$G$23,5,FALSE)</f>
        <v>3</v>
      </c>
      <c r="C14">
        <f>VLOOKUP(A14,'Avg R'!$A$6:$G$23,3,FALSE)</f>
        <v>0</v>
      </c>
      <c r="D14" s="3">
        <f>VLOOKUP(A14,'Avg R'!$A$6:$G$23,4,FALSE)</f>
        <v>0.7599999999999999</v>
      </c>
      <c r="E14" s="4">
        <f>VLOOKUP(A14,'Avg R'!$A$6:$G$23,2,FALSE)</f>
        <v>0</v>
      </c>
      <c r="F14" s="3">
        <f>VLOOKUP(A14,Rs!$A$4:$C$21,3,FALSE)</f>
        <v>1</v>
      </c>
      <c r="G14" s="3">
        <f>1-F14</f>
        <v>0</v>
      </c>
      <c r="H14" s="3">
        <f>(F14*D14)-(G14*E14)</f>
        <v>0.7599999999999999</v>
      </c>
    </row>
    <row r="15" spans="1:8">
      <c r="A15" t="s">
        <v>145</v>
      </c>
      <c r="B15">
        <f>VLOOKUP(A15,'Avg R'!$A$6:$G$23,5,FALSE)</f>
        <v>0</v>
      </c>
      <c r="C15">
        <f>VLOOKUP(A15,'Avg R'!$A$6:$G$23,3,FALSE)</f>
        <v>1</v>
      </c>
      <c r="D15" s="3">
        <f>VLOOKUP(A15,'Avg R'!$A$6:$G$23,4,FALSE)</f>
        <v>0</v>
      </c>
      <c r="E15" s="4">
        <f>VLOOKUP(A15,'Avg R'!$A$6:$G$23,2,FALSE)</f>
        <v>-0.28999999999999998</v>
      </c>
      <c r="F15" s="3">
        <f>VLOOKUP(A15,Rs!$A$4:$C$21,3,FALSE)</f>
        <v>0</v>
      </c>
      <c r="G15" s="3">
        <f>1-F15</f>
        <v>1</v>
      </c>
      <c r="H15" s="3">
        <f>(F15*D15)-(G15*E15)</f>
        <v>0.28999999999999998</v>
      </c>
    </row>
    <row r="16" spans="1:8">
      <c r="A16" t="s">
        <v>47</v>
      </c>
      <c r="B16">
        <f>VLOOKUP(A16,'Avg R'!$A$6:$G$23,5,FALSE)</f>
        <v>73</v>
      </c>
      <c r="C16">
        <f>VLOOKUP(A16,'Avg R'!$A$6:$G$23,3,FALSE)</f>
        <v>93</v>
      </c>
      <c r="D16" s="3">
        <f>VLOOKUP(A16,'Avg R'!$A$6:$G$23,4,FALSE)</f>
        <v>1.4310958904109592</v>
      </c>
      <c r="E16" s="4">
        <f>VLOOKUP(A16,'Avg R'!$A$6:$G$23,2,FALSE)</f>
        <v>-0.97849462365591444</v>
      </c>
      <c r="F16" s="3">
        <f>VLOOKUP(A16,Rs!$A$4:$C$21,3,FALSE)</f>
        <v>0.43975903614457829</v>
      </c>
      <c r="G16" s="3">
        <f>1-F16</f>
        <v>0.56024096385542177</v>
      </c>
      <c r="H16" s="3">
        <f>(F16*D16)-(G16*E16)</f>
        <v>1.1775301204819282</v>
      </c>
    </row>
    <row r="17" spans="1:8">
      <c r="A17" t="s">
        <v>81</v>
      </c>
      <c r="B17">
        <f>VLOOKUP(A17,'Avg R'!$A$6:$G$23,5,FALSE)</f>
        <v>7</v>
      </c>
      <c r="C17">
        <f>VLOOKUP(A17,'Avg R'!$A$6:$G$23,3,FALSE)</f>
        <v>3</v>
      </c>
      <c r="D17" s="3">
        <f>VLOOKUP(A17,'Avg R'!$A$6:$G$23,4,FALSE)</f>
        <v>2.3742857142857141</v>
      </c>
      <c r="E17" s="4">
        <f>VLOOKUP(A17,'Avg R'!$A$6:$G$23,2,FALSE)</f>
        <v>-1.3099999999999998</v>
      </c>
      <c r="F17" s="3">
        <f>VLOOKUP(A17,Rs!$A$4:$C$21,3,FALSE)</f>
        <v>0.7</v>
      </c>
      <c r="G17" s="3">
        <f>1-F17</f>
        <v>0.30000000000000004</v>
      </c>
      <c r="H17" s="3">
        <f>(F17*D17)-(G17*E17)</f>
        <v>2.0549999999999997</v>
      </c>
    </row>
    <row r="18" spans="1:8">
      <c r="D18" s="3"/>
      <c r="E18" s="4"/>
      <c r="F18" s="3"/>
      <c r="G18" s="3"/>
      <c r="H18" s="3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9E8F-E091-4270-85E0-96F3FEFAFBE6}">
  <dimension ref="A3:F32"/>
  <sheetViews>
    <sheetView workbookViewId="0">
      <selection activeCell="H23" sqref="H23"/>
    </sheetView>
  </sheetViews>
  <sheetFormatPr defaultRowHeight="14.4"/>
  <cols>
    <col min="1" max="1" width="14.88671875" bestFit="1" customWidth="1"/>
    <col min="2" max="2" width="12.77734375" bestFit="1" customWidth="1"/>
    <col min="3" max="3" width="13.33203125" bestFit="1" customWidth="1"/>
    <col min="4" max="6" width="12.77734375" bestFit="1" customWidth="1"/>
    <col min="7" max="7" width="5.5546875" bestFit="1" customWidth="1"/>
    <col min="8" max="8" width="12.77734375" bestFit="1" customWidth="1"/>
    <col min="9" max="9" width="6.5546875" bestFit="1" customWidth="1"/>
    <col min="10" max="10" width="12.77734375" bestFit="1" customWidth="1"/>
    <col min="11" max="11" width="6.5546875" bestFit="1" customWidth="1"/>
    <col min="12" max="12" width="17.6640625" bestFit="1" customWidth="1"/>
    <col min="13" max="13" width="18.109375" bestFit="1" customWidth="1"/>
    <col min="14" max="16" width="17.6640625" bestFit="1" customWidth="1"/>
  </cols>
  <sheetData>
    <row r="3" spans="1:6">
      <c r="A3" s="1" t="s">
        <v>590</v>
      </c>
      <c r="B3" t="s">
        <v>618</v>
      </c>
      <c r="C3" t="s">
        <v>619</v>
      </c>
      <c r="D3" t="s">
        <v>620</v>
      </c>
      <c r="E3" t="s">
        <v>621</v>
      </c>
      <c r="F3" t="s">
        <v>622</v>
      </c>
    </row>
    <row r="4" spans="1:6">
      <c r="A4" s="2" t="s">
        <v>49</v>
      </c>
      <c r="B4" s="3">
        <v>-38.149687088974417</v>
      </c>
      <c r="C4" s="3">
        <v>-64.417219188683703</v>
      </c>
      <c r="D4" s="3">
        <v>-67.781621245203723</v>
      </c>
      <c r="E4" s="3">
        <v>-66.937648763081711</v>
      </c>
      <c r="F4" s="3">
        <v>-60.540764534155812</v>
      </c>
    </row>
    <row r="5" spans="1:6">
      <c r="A5" s="5" t="s">
        <v>81</v>
      </c>
      <c r="B5" s="3">
        <v>0.77710999999999941</v>
      </c>
      <c r="C5" s="3">
        <v>-0.18138733333333276</v>
      </c>
      <c r="D5" s="3">
        <v>-0.26865333333333447</v>
      </c>
      <c r="E5" s="3">
        <v>2.2144613333333334</v>
      </c>
      <c r="F5" s="3">
        <v>4.6752003333333318</v>
      </c>
    </row>
    <row r="6" spans="1:6">
      <c r="A6" s="5" t="s">
        <v>125</v>
      </c>
      <c r="B6" s="3">
        <v>-1.1113825108234825</v>
      </c>
      <c r="C6" s="3">
        <v>-2.1031612214282962</v>
      </c>
      <c r="D6" s="3">
        <v>-1.6538388607998149</v>
      </c>
      <c r="E6" s="3">
        <v>-0.87237543000291762</v>
      </c>
      <c r="F6" s="3">
        <v>-0.78439128912157097</v>
      </c>
    </row>
    <row r="7" spans="1:6">
      <c r="A7" s="5" t="s">
        <v>78</v>
      </c>
      <c r="B7" s="3">
        <v>-4.1817065284978661</v>
      </c>
      <c r="C7" s="3">
        <v>-5.100107541767505</v>
      </c>
      <c r="D7" s="3">
        <v>-3.881783436889565</v>
      </c>
      <c r="E7" s="3">
        <v>-6.87848825984715</v>
      </c>
      <c r="F7" s="3">
        <v>-3.0897478337499527</v>
      </c>
    </row>
    <row r="8" spans="1:6">
      <c r="A8" s="5" t="s">
        <v>71</v>
      </c>
      <c r="B8" s="3">
        <v>8.1438896667687413</v>
      </c>
      <c r="C8" s="3">
        <v>10.743824501929259</v>
      </c>
      <c r="D8" s="3">
        <v>4.7645245741274458</v>
      </c>
      <c r="E8" s="3">
        <v>6.5722719201306026</v>
      </c>
      <c r="F8" s="3">
        <v>1.8963947974797573</v>
      </c>
    </row>
    <row r="9" spans="1:6">
      <c r="A9" s="5" t="s">
        <v>58</v>
      </c>
      <c r="B9" s="3">
        <v>11.229985667612352</v>
      </c>
      <c r="C9" s="3">
        <v>8.8228925103419407</v>
      </c>
      <c r="D9" s="3">
        <v>13.182445584797366</v>
      </c>
      <c r="E9" s="3">
        <v>14.304629122109162</v>
      </c>
      <c r="F9" s="3">
        <v>18.072759969420929</v>
      </c>
    </row>
    <row r="10" spans="1:6">
      <c r="A10" s="5" t="s">
        <v>90</v>
      </c>
      <c r="B10" s="3">
        <v>-0.16096071636983078</v>
      </c>
      <c r="C10" s="3">
        <v>1.4368234267035116</v>
      </c>
      <c r="D10" s="3">
        <v>0.49904637871880808</v>
      </c>
      <c r="E10" s="3">
        <v>0.8381717824286723</v>
      </c>
      <c r="F10" s="3">
        <v>0.25466159616484418</v>
      </c>
    </row>
    <row r="11" spans="1:6">
      <c r="A11" s="5" t="s">
        <v>135</v>
      </c>
      <c r="B11" s="3">
        <v>-2.3689321542095696</v>
      </c>
      <c r="C11" s="3">
        <v>-4.92943836105351</v>
      </c>
      <c r="D11" s="3">
        <v>-5.8870576285970628</v>
      </c>
      <c r="E11" s="3">
        <v>-7.3826250128404434</v>
      </c>
      <c r="F11" s="3">
        <v>-7.2946715923829739</v>
      </c>
    </row>
    <row r="12" spans="1:6">
      <c r="A12" s="5" t="s">
        <v>94</v>
      </c>
      <c r="B12" s="3">
        <v>0.28254537215983866</v>
      </c>
      <c r="C12" s="3">
        <v>-2.346328207144921E-2</v>
      </c>
      <c r="D12" s="3">
        <v>0.1634942858463227</v>
      </c>
      <c r="E12" s="3">
        <v>0.384167082154174</v>
      </c>
      <c r="F12" s="3">
        <v>-0.60080280281533738</v>
      </c>
    </row>
    <row r="13" spans="1:6">
      <c r="A13" s="5" t="s">
        <v>131</v>
      </c>
      <c r="B13" s="3">
        <v>0.95232071082646286</v>
      </c>
      <c r="C13" s="3">
        <v>0.31987529967978501</v>
      </c>
      <c r="D13" s="3">
        <v>0.26615711265538494</v>
      </c>
      <c r="E13" s="3">
        <v>-1.9797821864988396</v>
      </c>
      <c r="F13" s="3">
        <v>-1.2928683143056157</v>
      </c>
    </row>
    <row r="14" spans="1:6">
      <c r="A14" s="5" t="s">
        <v>145</v>
      </c>
      <c r="B14" s="3">
        <v>-0.39901221640488532</v>
      </c>
      <c r="C14" s="3">
        <v>-0.57816055846422409</v>
      </c>
      <c r="D14" s="3">
        <v>-0.29315183246073251</v>
      </c>
      <c r="E14" s="3">
        <v>-0.55373123909249544</v>
      </c>
      <c r="F14" s="3">
        <v>-0.77359511343804488</v>
      </c>
    </row>
    <row r="15" spans="1:6">
      <c r="A15" s="5" t="s">
        <v>102</v>
      </c>
      <c r="B15" s="3">
        <v>0.8483600977776703</v>
      </c>
      <c r="C15" s="3">
        <v>1.8658572677258913</v>
      </c>
      <c r="D15" s="3">
        <v>2.470985186635799</v>
      </c>
      <c r="E15" s="3">
        <v>2.2451467221762949</v>
      </c>
      <c r="F15" s="3">
        <v>1.6706186069351039</v>
      </c>
    </row>
    <row r="16" spans="1:6">
      <c r="A16" s="5" t="s">
        <v>117</v>
      </c>
      <c r="B16" s="3">
        <v>-6.1634184143318782E-3</v>
      </c>
      <c r="C16" s="3">
        <v>0.46986524386708839</v>
      </c>
      <c r="D16" s="3">
        <v>0.42064306629233666</v>
      </c>
      <c r="E16" s="3">
        <v>-1.2281182160912503</v>
      </c>
      <c r="F16" s="3">
        <v>-0.79019588653543071</v>
      </c>
    </row>
    <row r="17" spans="1:6">
      <c r="A17" s="5" t="s">
        <v>62</v>
      </c>
      <c r="B17" s="3">
        <v>0.23927194060051155</v>
      </c>
      <c r="C17" s="3">
        <v>-0.97661247414619035</v>
      </c>
      <c r="D17" s="3">
        <v>1.7170128244699767</v>
      </c>
      <c r="E17" s="3">
        <v>2.0746491189591447</v>
      </c>
      <c r="F17" s="3">
        <v>4.9967034948591351</v>
      </c>
    </row>
    <row r="18" spans="1:6">
      <c r="A18" s="5" t="s">
        <v>47</v>
      </c>
      <c r="B18" s="3">
        <v>-52.395013000000027</v>
      </c>
      <c r="C18" s="3">
        <v>-74.184026666666668</v>
      </c>
      <c r="D18" s="3">
        <v>-79.281445166666657</v>
      </c>
      <c r="E18" s="3">
        <v>-76.676025500000009</v>
      </c>
      <c r="F18" s="3">
        <v>-77.480830499999982</v>
      </c>
    </row>
    <row r="19" spans="1:6">
      <c r="A19" s="2" t="s">
        <v>105</v>
      </c>
      <c r="B19" s="3">
        <v>63.214991390658895</v>
      </c>
      <c r="C19" s="3">
        <v>95.619535686850469</v>
      </c>
      <c r="D19" s="3">
        <v>86.92055370809662</v>
      </c>
      <c r="E19" s="3">
        <v>100.8178554798198</v>
      </c>
      <c r="F19" s="3">
        <v>123.56222652014836</v>
      </c>
    </row>
    <row r="20" spans="1:6">
      <c r="A20" s="5" t="s">
        <v>139</v>
      </c>
      <c r="B20" s="3">
        <v>2.2980711640343845</v>
      </c>
      <c r="C20" s="3">
        <v>2.9196363399557286</v>
      </c>
      <c r="D20" s="3">
        <v>3.2063996965102071</v>
      </c>
      <c r="E20" s="3">
        <v>2.1447011697774476</v>
      </c>
      <c r="F20" s="3">
        <v>1.5248749662461674</v>
      </c>
    </row>
    <row r="21" spans="1:6">
      <c r="A21" s="5" t="s">
        <v>81</v>
      </c>
      <c r="B21" s="3">
        <v>8.2499999999999282E-2</v>
      </c>
      <c r="C21" s="3">
        <v>0.47583333333333366</v>
      </c>
      <c r="D21" s="3">
        <v>0.711666666666667</v>
      </c>
      <c r="E21" s="3">
        <v>0.64833333333333376</v>
      </c>
      <c r="F21" s="3">
        <v>0.60166666666666591</v>
      </c>
    </row>
    <row r="22" spans="1:6">
      <c r="A22" s="5" t="s">
        <v>125</v>
      </c>
      <c r="B22" s="3">
        <v>-0.6645085620455079</v>
      </c>
      <c r="C22" s="3">
        <v>-0.32296443481607207</v>
      </c>
      <c r="D22" s="3">
        <v>0.51922706247249839</v>
      </c>
      <c r="E22" s="3">
        <v>0.39180049031106712</v>
      </c>
      <c r="F22" s="3">
        <v>-0.20976385956681559</v>
      </c>
    </row>
    <row r="23" spans="1:6">
      <c r="A23" s="5" t="s">
        <v>109</v>
      </c>
      <c r="B23" s="3">
        <v>0.87504970557672412</v>
      </c>
      <c r="C23" s="3">
        <v>0.81959542777970296</v>
      </c>
      <c r="D23" s="3">
        <v>0.84685261517145882</v>
      </c>
      <c r="E23" s="3">
        <v>1.2406719778316593</v>
      </c>
      <c r="F23" s="3">
        <v>1.1523210945618299</v>
      </c>
    </row>
    <row r="24" spans="1:6">
      <c r="A24" s="5" t="s">
        <v>78</v>
      </c>
      <c r="B24" s="3">
        <v>1.3411373336039345</v>
      </c>
      <c r="C24" s="3">
        <v>0.96819861943448604</v>
      </c>
      <c r="D24" s="3">
        <v>1.4463270335968468</v>
      </c>
      <c r="E24" s="3">
        <v>2.2981514102014025</v>
      </c>
      <c r="F24" s="3">
        <v>2.5952565311131233</v>
      </c>
    </row>
    <row r="25" spans="1:6">
      <c r="A25" s="5" t="s">
        <v>71</v>
      </c>
      <c r="B25" s="3">
        <v>-2.3310636429065976</v>
      </c>
      <c r="C25" s="3">
        <v>-2.9163505878060878</v>
      </c>
      <c r="D25" s="3">
        <v>-1.8123353436703891</v>
      </c>
      <c r="E25" s="3">
        <v>-4.2160791599469736</v>
      </c>
      <c r="F25" s="3">
        <v>-4.3974997686347752</v>
      </c>
    </row>
    <row r="26" spans="1:6">
      <c r="A26" s="5" t="s">
        <v>58</v>
      </c>
      <c r="B26" s="3">
        <v>-15.523291042171193</v>
      </c>
      <c r="C26" s="3">
        <v>-3.2563063091188438</v>
      </c>
      <c r="D26" s="3">
        <v>-5.9653997208252454</v>
      </c>
      <c r="E26" s="3">
        <v>-10.031033525140426</v>
      </c>
      <c r="F26" s="3">
        <v>-6.9054853739716764</v>
      </c>
    </row>
    <row r="27" spans="1:6">
      <c r="A27" s="5" t="s">
        <v>135</v>
      </c>
      <c r="B27" s="3">
        <v>-4.2686459194957447</v>
      </c>
      <c r="C27" s="3">
        <v>-4.5207820843398308</v>
      </c>
      <c r="D27" s="3">
        <v>-4.5248909437330935</v>
      </c>
      <c r="E27" s="3">
        <v>-4.1266614865366229</v>
      </c>
      <c r="F27" s="3">
        <v>-4.2005332972482545</v>
      </c>
    </row>
    <row r="28" spans="1:6">
      <c r="A28" s="5" t="s">
        <v>94</v>
      </c>
      <c r="B28" s="3">
        <v>-6.6760416666667335E-2</v>
      </c>
      <c r="C28" s="3">
        <v>-0.43852430555555666</v>
      </c>
      <c r="D28" s="3">
        <v>-0.26311458333333398</v>
      </c>
      <c r="E28" s="3">
        <v>0.12959374999999934</v>
      </c>
      <c r="F28" s="3">
        <v>0.20813541666666527</v>
      </c>
    </row>
    <row r="29" spans="1:6">
      <c r="A29" s="5" t="s">
        <v>102</v>
      </c>
      <c r="B29" s="3">
        <v>-0.32003463803256077</v>
      </c>
      <c r="C29" s="3">
        <v>0.26485625216487729</v>
      </c>
      <c r="D29" s="3">
        <v>1.3132455836508481</v>
      </c>
      <c r="E29" s="3">
        <v>2.7037409075164525</v>
      </c>
      <c r="F29" s="3">
        <v>2.3064565292691372</v>
      </c>
    </row>
    <row r="30" spans="1:6">
      <c r="A30" s="5" t="s">
        <v>62</v>
      </c>
      <c r="B30" s="3">
        <v>-0.50440197424281963</v>
      </c>
      <c r="C30" s="3">
        <v>-0.22656220211226855</v>
      </c>
      <c r="D30" s="3">
        <v>-0.17654172294188247</v>
      </c>
      <c r="E30" s="3">
        <v>-0.22074378325824129</v>
      </c>
      <c r="F30" s="3">
        <v>0.14449072506271043</v>
      </c>
    </row>
    <row r="31" spans="1:6">
      <c r="A31" s="5" t="s">
        <v>47</v>
      </c>
      <c r="B31" s="3">
        <v>82.29693938300494</v>
      </c>
      <c r="C31" s="3">
        <v>101.852905637931</v>
      </c>
      <c r="D31" s="3">
        <v>91.619117364532045</v>
      </c>
      <c r="E31" s="3">
        <v>109.85538039573069</v>
      </c>
      <c r="F31" s="3">
        <v>130.74230688998358</v>
      </c>
    </row>
    <row r="32" spans="1:6">
      <c r="A32" s="2" t="s">
        <v>591</v>
      </c>
      <c r="B32" s="3">
        <v>25.065304301684463</v>
      </c>
      <c r="C32" s="3">
        <v>31.20231649816678</v>
      </c>
      <c r="D32" s="3">
        <v>19.138932462892896</v>
      </c>
      <c r="E32" s="3">
        <v>33.880206716738087</v>
      </c>
      <c r="F32" s="3">
        <v>63.021461985992545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E342-2B85-42F4-BA3C-BEA5E7677A4B}">
  <dimension ref="A3:G21"/>
  <sheetViews>
    <sheetView workbookViewId="0">
      <selection activeCell="C27" sqref="C27"/>
    </sheetView>
  </sheetViews>
  <sheetFormatPr defaultRowHeight="14.4"/>
  <cols>
    <col min="1" max="1" width="12.5546875" bestFit="1" customWidth="1"/>
    <col min="2" max="2" width="25.44140625" bestFit="1" customWidth="1"/>
    <col min="3" max="3" width="30.44140625" bestFit="1" customWidth="1"/>
    <col min="4" max="4" width="16" bestFit="1" customWidth="1"/>
    <col min="5" max="5" width="21" bestFit="1" customWidth="1"/>
    <col min="6" max="6" width="19.33203125" bestFit="1" customWidth="1"/>
    <col min="7" max="7" width="24.33203125" bestFit="1" customWidth="1"/>
  </cols>
  <sheetData>
    <row r="3" spans="1:7">
      <c r="A3" s="1" t="s">
        <v>590</v>
      </c>
      <c r="B3" t="s">
        <v>630</v>
      </c>
      <c r="C3" t="s">
        <v>631</v>
      </c>
      <c r="D3" t="s">
        <v>596</v>
      </c>
      <c r="E3" t="s">
        <v>627</v>
      </c>
      <c r="F3" t="s">
        <v>628</v>
      </c>
      <c r="G3" t="s">
        <v>629</v>
      </c>
    </row>
    <row r="4" spans="1:7">
      <c r="A4" s="2" t="s">
        <v>139</v>
      </c>
      <c r="B4">
        <v>23.679999999999996</v>
      </c>
      <c r="C4">
        <v>23.049333333333333</v>
      </c>
      <c r="D4">
        <v>2.2799999999999998</v>
      </c>
      <c r="E4" s="3">
        <v>6.66337583984643</v>
      </c>
      <c r="F4">
        <v>6525.4599999999991</v>
      </c>
      <c r="G4" s="3">
        <v>19090.662553133145</v>
      </c>
    </row>
    <row r="5" spans="1:7">
      <c r="A5" s="2" t="s">
        <v>81</v>
      </c>
      <c r="B5">
        <v>12.844999999999999</v>
      </c>
      <c r="C5">
        <v>13.465</v>
      </c>
      <c r="D5">
        <v>12.69</v>
      </c>
      <c r="E5" s="3">
        <v>15.370003860333725</v>
      </c>
      <c r="F5">
        <v>116634.94000000002</v>
      </c>
      <c r="G5" s="3">
        <v>155158.98902398581</v>
      </c>
    </row>
    <row r="6" spans="1:7">
      <c r="A6" s="2" t="s">
        <v>125</v>
      </c>
      <c r="B6">
        <v>1025.1014285714286</v>
      </c>
      <c r="C6">
        <v>979.0985714285714</v>
      </c>
      <c r="D6">
        <v>-2.0099999999999998</v>
      </c>
      <c r="E6" s="3">
        <v>-4.268322761107604</v>
      </c>
      <c r="F6">
        <v>-37927.26</v>
      </c>
      <c r="G6" s="3">
        <v>-81566.458518287502</v>
      </c>
    </row>
    <row r="7" spans="1:7">
      <c r="A7" s="2" t="s">
        <v>109</v>
      </c>
      <c r="B7">
        <v>4.93</v>
      </c>
      <c r="C7">
        <v>4.6660000000000004</v>
      </c>
      <c r="D7">
        <v>-0.65</v>
      </c>
      <c r="E7" s="3">
        <v>-1.2781954887218039</v>
      </c>
      <c r="F7">
        <v>-1870.69</v>
      </c>
      <c r="G7" s="3">
        <v>-3690.1503759398479</v>
      </c>
    </row>
    <row r="8" spans="1:7">
      <c r="A8" s="2" t="s">
        <v>78</v>
      </c>
      <c r="B8">
        <v>143.56058823529409</v>
      </c>
      <c r="C8">
        <v>145.72029411764706</v>
      </c>
      <c r="D8">
        <v>2.3700000000000006</v>
      </c>
      <c r="E8" s="3">
        <v>2.9945504239062961</v>
      </c>
      <c r="F8">
        <v>6356.9199999999983</v>
      </c>
      <c r="G8" s="3">
        <v>7554.1628705698222</v>
      </c>
    </row>
    <row r="9" spans="1:7">
      <c r="A9" s="2" t="s">
        <v>71</v>
      </c>
      <c r="B9">
        <v>60.546923913043479</v>
      </c>
      <c r="C9">
        <v>61.191652173913027</v>
      </c>
      <c r="D9">
        <v>5.27</v>
      </c>
      <c r="E9" s="3">
        <v>9.1981132245555095</v>
      </c>
      <c r="F9">
        <v>12388.210000000001</v>
      </c>
      <c r="G9" s="3">
        <v>21756.797940008313</v>
      </c>
    </row>
    <row r="10" spans="1:7">
      <c r="A10" s="2" t="s">
        <v>58</v>
      </c>
      <c r="B10">
        <v>65.349397590361448</v>
      </c>
      <c r="C10">
        <v>67.212036144578306</v>
      </c>
      <c r="D10">
        <v>-1.4300000000000028</v>
      </c>
      <c r="E10" s="3">
        <v>3.5566509424571819</v>
      </c>
      <c r="F10">
        <v>-1879.0900000000256</v>
      </c>
      <c r="G10" s="3">
        <v>107370.07771276028</v>
      </c>
    </row>
    <row r="11" spans="1:7">
      <c r="A11" s="2" t="s">
        <v>90</v>
      </c>
      <c r="B11">
        <v>18.04</v>
      </c>
      <c r="C11">
        <v>18.5672</v>
      </c>
      <c r="D11">
        <v>0.1100000000000001</v>
      </c>
      <c r="E11" s="3">
        <v>0.36020580820017356</v>
      </c>
      <c r="F11">
        <v>-109.44000000000005</v>
      </c>
      <c r="G11" s="3">
        <v>217.65666587303531</v>
      </c>
    </row>
    <row r="12" spans="1:7">
      <c r="A12" s="2" t="s">
        <v>135</v>
      </c>
      <c r="B12">
        <v>1696.4473333333333</v>
      </c>
      <c r="C12">
        <v>1774.4560000000004</v>
      </c>
      <c r="D12">
        <v>-5</v>
      </c>
      <c r="E12" s="3">
        <v>-10.839559662526112</v>
      </c>
      <c r="F12">
        <v>-1321144.42</v>
      </c>
      <c r="G12" s="3">
        <v>-2844070.9454253474</v>
      </c>
    </row>
    <row r="13" spans="1:7">
      <c r="A13" s="2" t="s">
        <v>94</v>
      </c>
      <c r="B13">
        <v>101.45833333333333</v>
      </c>
      <c r="C13">
        <v>103.4166</v>
      </c>
      <c r="D13">
        <v>0.96</v>
      </c>
      <c r="E13" s="3">
        <v>2.3159605812563746</v>
      </c>
      <c r="F13">
        <v>2326.67</v>
      </c>
      <c r="G13" s="3">
        <v>5697.3486486140537</v>
      </c>
    </row>
    <row r="14" spans="1:7">
      <c r="A14" s="2" t="s">
        <v>131</v>
      </c>
      <c r="B14">
        <v>106.25</v>
      </c>
      <c r="C14">
        <v>113.37266666666666</v>
      </c>
      <c r="D14">
        <v>-1.35</v>
      </c>
      <c r="E14" s="3">
        <v>-2.9161552098381827</v>
      </c>
      <c r="F14">
        <v>-40035.039999999994</v>
      </c>
      <c r="G14" s="3">
        <v>-86434.619764281626</v>
      </c>
    </row>
    <row r="15" spans="1:7">
      <c r="A15" s="2" t="s">
        <v>145</v>
      </c>
      <c r="B15">
        <v>14.39</v>
      </c>
      <c r="C15">
        <v>14.693</v>
      </c>
      <c r="D15">
        <v>-0.28999999999999998</v>
      </c>
      <c r="E15" s="3">
        <v>-0.58631921824104138</v>
      </c>
      <c r="F15">
        <v>-839.88</v>
      </c>
      <c r="G15" s="3">
        <v>-1679.8045602605835</v>
      </c>
    </row>
    <row r="16" spans="1:7">
      <c r="A16" s="2" t="s">
        <v>102</v>
      </c>
      <c r="B16">
        <v>55.06</v>
      </c>
      <c r="C16">
        <v>57.311066666666655</v>
      </c>
      <c r="D16">
        <v>0.43999999999999995</v>
      </c>
      <c r="E16" s="3">
        <v>2.8227527887475974</v>
      </c>
      <c r="F16">
        <v>939.81999999999971</v>
      </c>
      <c r="G16" s="3">
        <v>6858.2613619927697</v>
      </c>
    </row>
    <row r="17" spans="1:7">
      <c r="A17" s="2" t="s">
        <v>117</v>
      </c>
      <c r="B17">
        <v>200.33250000000001</v>
      </c>
      <c r="C17">
        <v>208.30349999999999</v>
      </c>
      <c r="D17">
        <v>-1.08</v>
      </c>
      <c r="E17" s="3">
        <v>-2.2551567977911553</v>
      </c>
      <c r="F17">
        <v>-29268.7</v>
      </c>
      <c r="G17" s="3">
        <v>-61702.498824599519</v>
      </c>
    </row>
    <row r="18" spans="1:7">
      <c r="A18" s="2" t="s">
        <v>62</v>
      </c>
      <c r="B18">
        <v>507.44875000000002</v>
      </c>
      <c r="C18">
        <v>518.20453124999995</v>
      </c>
      <c r="D18">
        <v>0.71000000000000008</v>
      </c>
      <c r="E18" s="3">
        <v>-4.1613182326531994E-3</v>
      </c>
      <c r="F18">
        <v>2515.5099999999998</v>
      </c>
      <c r="G18" s="3">
        <v>543.8869831556085</v>
      </c>
    </row>
    <row r="19" spans="1:7">
      <c r="A19" s="2" t="s">
        <v>47</v>
      </c>
      <c r="B19">
        <v>89.317891566265061</v>
      </c>
      <c r="C19">
        <v>90.166626506024102</v>
      </c>
      <c r="D19">
        <v>13.470000000000013</v>
      </c>
      <c r="E19" s="3">
        <v>23.676795822404671</v>
      </c>
      <c r="F19">
        <v>32552.089999999989</v>
      </c>
      <c r="G19" s="3">
        <v>58934.561866785501</v>
      </c>
    </row>
    <row r="20" spans="1:7">
      <c r="A20" s="2" t="s">
        <v>594</v>
      </c>
      <c r="B20">
        <v>16117.969999999998</v>
      </c>
      <c r="C20">
        <v>16104.060000000001</v>
      </c>
      <c r="D20">
        <v>-1.4</v>
      </c>
      <c r="E20" s="3">
        <v>-0.38765338078681144</v>
      </c>
      <c r="F20">
        <v>29935</v>
      </c>
      <c r="G20" s="3">
        <v>18014.709716238031</v>
      </c>
    </row>
    <row r="21" spans="1:7">
      <c r="A21" s="2" t="s">
        <v>591</v>
      </c>
      <c r="B21">
        <v>377.70670506329117</v>
      </c>
      <c r="C21">
        <v>381.24729291139249</v>
      </c>
      <c r="D21">
        <v>25.090000000000021</v>
      </c>
      <c r="E21" s="3">
        <v>44.422885454462637</v>
      </c>
      <c r="F21">
        <v>-1222899.9000000001</v>
      </c>
      <c r="G21" s="3">
        <v>-2677947.3621256007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6B63-67DC-46CB-94C5-33EAFC0F7D73}">
  <dimension ref="A1:O396"/>
  <sheetViews>
    <sheetView workbookViewId="0">
      <selection activeCell="O2" sqref="O2"/>
    </sheetView>
  </sheetViews>
  <sheetFormatPr defaultRowHeight="14.4"/>
  <cols>
    <col min="1" max="1" width="13.88671875" bestFit="1" customWidth="1"/>
    <col min="2" max="2" width="4.33203125" bestFit="1" customWidth="1"/>
    <col min="3" max="3" width="4.21875" bestFit="1" customWidth="1"/>
    <col min="4" max="4" width="6.21875" bestFit="1" customWidth="1"/>
    <col min="5" max="5" width="4.21875" bestFit="1" customWidth="1"/>
    <col min="6" max="6" width="9.77734375" bestFit="1" customWidth="1"/>
    <col min="7" max="7" width="9.77734375" customWidth="1"/>
    <col min="8" max="8" width="9.6640625" bestFit="1" customWidth="1"/>
    <col min="9" max="9" width="15" bestFit="1" customWidth="1"/>
    <col min="10" max="10" width="15" customWidth="1"/>
    <col min="11" max="11" width="8.44140625" bestFit="1" customWidth="1"/>
    <col min="12" max="12" width="9.33203125" bestFit="1" customWidth="1"/>
    <col min="13" max="13" width="9.33203125" style="3" customWidth="1"/>
    <col min="14" max="14" width="12.33203125" bestFit="1" customWidth="1"/>
    <col min="15" max="15" width="10.21875" style="3" bestFit="1" customWidth="1"/>
  </cols>
  <sheetData>
    <row r="1" spans="1:15">
      <c r="A1" t="s">
        <v>4</v>
      </c>
      <c r="B1" t="s">
        <v>7</v>
      </c>
      <c r="C1" t="s">
        <v>5</v>
      </c>
      <c r="D1" t="s">
        <v>8</v>
      </c>
      <c r="E1" t="s">
        <v>10</v>
      </c>
      <c r="F1" t="s">
        <v>12</v>
      </c>
      <c r="G1" t="s">
        <v>623</v>
      </c>
      <c r="H1" t="s">
        <v>13</v>
      </c>
      <c r="I1" t="s">
        <v>14</v>
      </c>
      <c r="J1" t="s">
        <v>624</v>
      </c>
      <c r="K1" t="s">
        <v>15</v>
      </c>
      <c r="L1" t="s">
        <v>19</v>
      </c>
      <c r="M1" s="3" t="s">
        <v>625</v>
      </c>
      <c r="N1" t="s">
        <v>20</v>
      </c>
      <c r="O1" s="3" t="s">
        <v>626</v>
      </c>
    </row>
    <row r="2" spans="1:15">
      <c r="A2" t="s">
        <v>47</v>
      </c>
      <c r="B2" t="s">
        <v>49</v>
      </c>
      <c r="C2">
        <v>5.01</v>
      </c>
      <c r="D2">
        <v>1</v>
      </c>
      <c r="E2">
        <v>2000</v>
      </c>
      <c r="F2">
        <v>400</v>
      </c>
      <c r="G2" s="3">
        <f>E2/C2</f>
        <v>399.20159680638722</v>
      </c>
      <c r="H2">
        <v>121.63</v>
      </c>
      <c r="I2">
        <v>116.62</v>
      </c>
      <c r="J2">
        <f>IF(B2="long",H2-C2,H2+C2)</f>
        <v>116.61999999999999</v>
      </c>
      <c r="K2">
        <v>113.86</v>
      </c>
      <c r="L2">
        <v>-1.55</v>
      </c>
      <c r="M2" s="3">
        <f>O2/E2</f>
        <v>-1.5508982035928136</v>
      </c>
      <c r="N2">
        <v>-3109</v>
      </c>
      <c r="O2" s="3">
        <f>IF(B2="long",(K2-H2)*G2,(H2-K2)*G2)</f>
        <v>-3101.7964071856272</v>
      </c>
    </row>
    <row r="3" spans="1:15">
      <c r="A3" t="s">
        <v>47</v>
      </c>
      <c r="B3" t="s">
        <v>49</v>
      </c>
      <c r="C3">
        <v>4.83</v>
      </c>
      <c r="D3">
        <v>2</v>
      </c>
      <c r="E3">
        <v>2000</v>
      </c>
      <c r="F3">
        <v>207</v>
      </c>
      <c r="G3" s="3">
        <f t="shared" ref="G3:G66" si="0">E3/C3</f>
        <v>414.07867494824018</v>
      </c>
      <c r="H3">
        <v>131.16</v>
      </c>
      <c r="I3">
        <v>121.5</v>
      </c>
      <c r="J3">
        <f t="shared" ref="J3:J66" si="1">IF(B3="long",H3-C3,H3+C3)</f>
        <v>126.33</v>
      </c>
      <c r="K3">
        <v>140.18</v>
      </c>
      <c r="L3">
        <v>0.93</v>
      </c>
      <c r="M3" s="3">
        <f t="shared" ref="M3:M66" si="2">O3/E3</f>
        <v>1.8674948240165654</v>
      </c>
      <c r="N3">
        <v>1867.14</v>
      </c>
      <c r="O3" s="3">
        <f t="shared" ref="O3:O66" si="3">IF(B3="long",(K3-H3)*G3,(H3-K3)*G3)</f>
        <v>3734.9896480331308</v>
      </c>
    </row>
    <row r="4" spans="1:15">
      <c r="A4" t="s">
        <v>47</v>
      </c>
      <c r="B4" t="s">
        <v>49</v>
      </c>
      <c r="C4">
        <v>0.86</v>
      </c>
      <c r="D4">
        <v>1.5</v>
      </c>
      <c r="E4">
        <v>2000</v>
      </c>
      <c r="F4">
        <v>1576</v>
      </c>
      <c r="G4" s="3">
        <f t="shared" si="0"/>
        <v>2325.5813953488373</v>
      </c>
      <c r="H4">
        <v>14.74</v>
      </c>
      <c r="I4">
        <v>13.45</v>
      </c>
      <c r="J4">
        <f t="shared" si="1"/>
        <v>13.88</v>
      </c>
      <c r="K4">
        <v>37.46</v>
      </c>
      <c r="L4">
        <v>17.899999999999999</v>
      </c>
      <c r="M4" s="3">
        <f t="shared" si="2"/>
        <v>26.418604651162791</v>
      </c>
      <c r="N4">
        <v>35806.720000000001</v>
      </c>
      <c r="O4" s="3">
        <f t="shared" si="3"/>
        <v>52837.20930232558</v>
      </c>
    </row>
    <row r="5" spans="1:15">
      <c r="A5" t="s">
        <v>47</v>
      </c>
      <c r="B5" t="s">
        <v>49</v>
      </c>
      <c r="C5">
        <v>2.93</v>
      </c>
      <c r="D5">
        <v>2.5</v>
      </c>
      <c r="E5">
        <v>2000</v>
      </c>
      <c r="F5">
        <v>273</v>
      </c>
      <c r="G5" s="3">
        <f t="shared" si="0"/>
        <v>682.5938566552901</v>
      </c>
      <c r="H5">
        <v>51.29</v>
      </c>
      <c r="I5">
        <v>43.97</v>
      </c>
      <c r="J5">
        <f t="shared" si="1"/>
        <v>48.36</v>
      </c>
      <c r="K5">
        <v>61.5</v>
      </c>
      <c r="L5">
        <v>1.39</v>
      </c>
      <c r="M5" s="3">
        <f t="shared" si="2"/>
        <v>3.4846416382252565</v>
      </c>
      <c r="N5">
        <v>2787.33</v>
      </c>
      <c r="O5" s="3">
        <f t="shared" si="3"/>
        <v>6969.2832764505129</v>
      </c>
    </row>
    <row r="6" spans="1:15">
      <c r="A6" t="s">
        <v>81</v>
      </c>
      <c r="B6" t="s">
        <v>49</v>
      </c>
      <c r="C6">
        <v>2.52</v>
      </c>
      <c r="D6">
        <v>1</v>
      </c>
      <c r="E6">
        <v>9000</v>
      </c>
      <c r="F6">
        <v>2598</v>
      </c>
      <c r="G6" s="3">
        <f t="shared" si="0"/>
        <v>3571.4285714285716</v>
      </c>
      <c r="H6">
        <v>26.5</v>
      </c>
      <c r="I6">
        <v>23.98</v>
      </c>
      <c r="J6">
        <f t="shared" si="1"/>
        <v>23.98</v>
      </c>
      <c r="K6">
        <v>54.62</v>
      </c>
      <c r="L6">
        <v>8.1199999999999992</v>
      </c>
      <c r="M6" s="3">
        <f t="shared" si="2"/>
        <v>11.158730158730158</v>
      </c>
      <c r="N6">
        <v>73042.77</v>
      </c>
      <c r="O6" s="3">
        <f t="shared" si="3"/>
        <v>100428.57142857142</v>
      </c>
    </row>
    <row r="7" spans="1:15">
      <c r="A7" t="s">
        <v>47</v>
      </c>
      <c r="B7" t="s">
        <v>49</v>
      </c>
      <c r="C7">
        <v>6.75</v>
      </c>
      <c r="D7">
        <v>2</v>
      </c>
      <c r="E7">
        <v>2500</v>
      </c>
      <c r="F7">
        <v>186</v>
      </c>
      <c r="G7" s="3">
        <f t="shared" si="0"/>
        <v>370.37037037037038</v>
      </c>
      <c r="H7">
        <v>99.2</v>
      </c>
      <c r="I7">
        <v>85.71</v>
      </c>
      <c r="J7">
        <f t="shared" si="1"/>
        <v>92.45</v>
      </c>
      <c r="K7">
        <v>119.31</v>
      </c>
      <c r="L7">
        <v>1.5</v>
      </c>
      <c r="M7" s="3">
        <f t="shared" si="2"/>
        <v>2.9792592592592593</v>
      </c>
      <c r="N7">
        <v>3740.46</v>
      </c>
      <c r="O7" s="3">
        <f t="shared" si="3"/>
        <v>7448.1481481481478</v>
      </c>
    </row>
    <row r="8" spans="1:15">
      <c r="A8" t="s">
        <v>47</v>
      </c>
      <c r="B8" t="s">
        <v>49</v>
      </c>
      <c r="C8">
        <v>3.37</v>
      </c>
      <c r="D8">
        <v>2</v>
      </c>
      <c r="E8">
        <v>1500</v>
      </c>
      <c r="F8">
        <v>222</v>
      </c>
      <c r="G8" s="3">
        <f t="shared" si="0"/>
        <v>445.10385756676556</v>
      </c>
      <c r="H8">
        <v>86.28</v>
      </c>
      <c r="I8">
        <v>79.53</v>
      </c>
      <c r="J8">
        <f t="shared" si="1"/>
        <v>82.91</v>
      </c>
      <c r="K8">
        <v>90.44</v>
      </c>
      <c r="L8">
        <v>0.62</v>
      </c>
      <c r="M8" s="3">
        <f t="shared" si="2"/>
        <v>1.2344213649851623</v>
      </c>
      <c r="N8">
        <v>923.52</v>
      </c>
      <c r="O8" s="3">
        <f t="shared" si="3"/>
        <v>1851.6320474777433</v>
      </c>
    </row>
    <row r="9" spans="1:15">
      <c r="A9" t="s">
        <v>47</v>
      </c>
      <c r="B9" t="s">
        <v>105</v>
      </c>
      <c r="C9">
        <v>12.3</v>
      </c>
      <c r="D9">
        <v>3</v>
      </c>
      <c r="E9">
        <v>3000</v>
      </c>
      <c r="F9">
        <v>162</v>
      </c>
      <c r="G9" s="3">
        <f t="shared" si="0"/>
        <v>243.90243902439022</v>
      </c>
      <c r="H9">
        <v>192.53</v>
      </c>
      <c r="I9">
        <v>229.43</v>
      </c>
      <c r="J9">
        <f t="shared" si="1"/>
        <v>204.83</v>
      </c>
      <c r="K9">
        <v>219</v>
      </c>
      <c r="L9">
        <v>-1.43</v>
      </c>
      <c r="M9" s="3">
        <f t="shared" si="2"/>
        <v>-2.1520325203252031</v>
      </c>
      <c r="N9">
        <v>-4288.1400000000003</v>
      </c>
      <c r="O9" s="3">
        <f t="shared" si="3"/>
        <v>-6456.0975609756088</v>
      </c>
    </row>
    <row r="10" spans="1:15">
      <c r="A10" t="s">
        <v>47</v>
      </c>
      <c r="B10" t="s">
        <v>105</v>
      </c>
      <c r="C10">
        <v>0.17</v>
      </c>
      <c r="D10">
        <v>3</v>
      </c>
      <c r="E10">
        <v>2000</v>
      </c>
      <c r="F10">
        <v>4000</v>
      </c>
      <c r="G10" s="3">
        <f t="shared" si="0"/>
        <v>11764.705882352941</v>
      </c>
      <c r="H10">
        <v>1.24</v>
      </c>
      <c r="I10">
        <v>1.75</v>
      </c>
      <c r="J10">
        <f t="shared" si="1"/>
        <v>1.41</v>
      </c>
      <c r="K10">
        <v>0.98</v>
      </c>
      <c r="L10">
        <v>0.53</v>
      </c>
      <c r="M10" s="3">
        <f t="shared" si="2"/>
        <v>1.5294117647058825</v>
      </c>
      <c r="N10">
        <v>1056</v>
      </c>
      <c r="O10" s="3">
        <f t="shared" si="3"/>
        <v>3058.8235294117649</v>
      </c>
    </row>
    <row r="11" spans="1:15">
      <c r="A11" t="s">
        <v>47</v>
      </c>
      <c r="B11" t="s">
        <v>105</v>
      </c>
      <c r="C11">
        <v>0.4</v>
      </c>
      <c r="D11">
        <v>2</v>
      </c>
      <c r="E11">
        <v>2000</v>
      </c>
      <c r="F11">
        <v>2500</v>
      </c>
      <c r="G11" s="3">
        <f t="shared" si="0"/>
        <v>5000</v>
      </c>
      <c r="H11">
        <v>3.41</v>
      </c>
      <c r="I11">
        <v>4.21</v>
      </c>
      <c r="J11">
        <f t="shared" si="1"/>
        <v>3.81</v>
      </c>
      <c r="K11">
        <v>3.61</v>
      </c>
      <c r="L11">
        <v>-0.25</v>
      </c>
      <c r="M11" s="3">
        <f t="shared" si="2"/>
        <v>-0.49999999999999933</v>
      </c>
      <c r="N11">
        <v>-506</v>
      </c>
      <c r="O11" s="3">
        <f t="shared" si="3"/>
        <v>-999.99999999999864</v>
      </c>
    </row>
    <row r="12" spans="1:15">
      <c r="A12" t="s">
        <v>47</v>
      </c>
      <c r="B12" t="s">
        <v>49</v>
      </c>
      <c r="C12">
        <v>3.3</v>
      </c>
      <c r="D12">
        <v>1</v>
      </c>
      <c r="E12">
        <v>2500</v>
      </c>
      <c r="F12">
        <v>757</v>
      </c>
      <c r="G12" s="3">
        <f t="shared" si="0"/>
        <v>757.57575757575762</v>
      </c>
      <c r="H12">
        <v>39.19</v>
      </c>
      <c r="I12">
        <v>35.89</v>
      </c>
      <c r="J12">
        <f t="shared" si="1"/>
        <v>35.89</v>
      </c>
      <c r="K12">
        <v>35.97</v>
      </c>
      <c r="L12">
        <v>-0.97</v>
      </c>
      <c r="M12" s="3">
        <f t="shared" si="2"/>
        <v>-0.97575757575757538</v>
      </c>
      <c r="N12">
        <v>-2437.09</v>
      </c>
      <c r="O12" s="3">
        <f t="shared" si="3"/>
        <v>-2439.3939393939386</v>
      </c>
    </row>
    <row r="13" spans="1:15">
      <c r="A13" t="s">
        <v>47</v>
      </c>
      <c r="B13" t="s">
        <v>105</v>
      </c>
      <c r="C13">
        <v>0.72</v>
      </c>
      <c r="D13">
        <v>1.5</v>
      </c>
      <c r="E13">
        <v>2000</v>
      </c>
      <c r="F13">
        <v>1861</v>
      </c>
      <c r="G13" s="3">
        <f t="shared" si="0"/>
        <v>2777.7777777777778</v>
      </c>
      <c r="H13">
        <v>18.97</v>
      </c>
      <c r="I13">
        <v>20.04</v>
      </c>
      <c r="J13">
        <f t="shared" si="1"/>
        <v>19.689999999999998</v>
      </c>
      <c r="K13">
        <v>20.64</v>
      </c>
      <c r="L13">
        <v>-1.56</v>
      </c>
      <c r="M13" s="3">
        <f t="shared" si="2"/>
        <v>-2.3194444444444469</v>
      </c>
      <c r="N13">
        <v>-3113.08</v>
      </c>
      <c r="O13" s="3">
        <f t="shared" si="3"/>
        <v>-4638.8888888888941</v>
      </c>
    </row>
    <row r="14" spans="1:15">
      <c r="A14" t="s">
        <v>81</v>
      </c>
      <c r="B14" t="s">
        <v>105</v>
      </c>
      <c r="C14">
        <v>3.6</v>
      </c>
      <c r="D14">
        <v>1</v>
      </c>
      <c r="E14">
        <v>4000</v>
      </c>
      <c r="F14">
        <v>1000</v>
      </c>
      <c r="G14" s="3">
        <f t="shared" si="0"/>
        <v>1111.1111111111111</v>
      </c>
      <c r="H14">
        <v>29.53</v>
      </c>
      <c r="I14">
        <v>33.130000000000003</v>
      </c>
      <c r="J14">
        <f t="shared" si="1"/>
        <v>33.130000000000003</v>
      </c>
      <c r="K14">
        <v>28.13</v>
      </c>
      <c r="L14">
        <v>0.35</v>
      </c>
      <c r="M14" s="3">
        <f t="shared" si="2"/>
        <v>0.38888888888888951</v>
      </c>
      <c r="N14">
        <v>1400</v>
      </c>
      <c r="O14" s="3">
        <f t="shared" si="3"/>
        <v>1555.5555555555579</v>
      </c>
    </row>
    <row r="15" spans="1:15">
      <c r="A15" t="s">
        <v>47</v>
      </c>
      <c r="B15" t="s">
        <v>49</v>
      </c>
      <c r="C15">
        <v>2.81</v>
      </c>
      <c r="D15">
        <v>1</v>
      </c>
      <c r="E15">
        <v>3000</v>
      </c>
      <c r="F15">
        <v>1000</v>
      </c>
      <c r="G15" s="3">
        <f t="shared" si="0"/>
        <v>1067.6156583629893</v>
      </c>
      <c r="H15">
        <v>22</v>
      </c>
      <c r="I15">
        <v>19.190000000000001</v>
      </c>
      <c r="J15">
        <f t="shared" si="1"/>
        <v>19.190000000000001</v>
      </c>
      <c r="K15">
        <v>22.23</v>
      </c>
      <c r="L15">
        <v>0.08</v>
      </c>
      <c r="M15" s="3">
        <f t="shared" si="2"/>
        <v>8.1850533807829334E-2</v>
      </c>
      <c r="N15">
        <v>230</v>
      </c>
      <c r="O15" s="3">
        <f t="shared" si="3"/>
        <v>245.55160142348799</v>
      </c>
    </row>
    <row r="16" spans="1:15">
      <c r="A16" t="s">
        <v>47</v>
      </c>
      <c r="B16" t="s">
        <v>49</v>
      </c>
      <c r="C16">
        <v>0.4</v>
      </c>
      <c r="D16">
        <v>2</v>
      </c>
      <c r="E16">
        <v>2000</v>
      </c>
      <c r="F16">
        <v>2500</v>
      </c>
      <c r="G16" s="3">
        <f t="shared" si="0"/>
        <v>5000</v>
      </c>
      <c r="H16">
        <v>3.61</v>
      </c>
      <c r="I16">
        <v>2.81</v>
      </c>
      <c r="J16">
        <f t="shared" si="1"/>
        <v>3.21</v>
      </c>
      <c r="K16">
        <v>2.72</v>
      </c>
      <c r="L16">
        <v>-1.1100000000000001</v>
      </c>
      <c r="M16" s="3">
        <f t="shared" si="2"/>
        <v>-2.2249999999999992</v>
      </c>
      <c r="N16">
        <v>-2225</v>
      </c>
      <c r="O16" s="3">
        <f t="shared" si="3"/>
        <v>-4449.9999999999982</v>
      </c>
    </row>
    <row r="17" spans="1:15">
      <c r="A17" t="s">
        <v>47</v>
      </c>
      <c r="B17" t="s">
        <v>105</v>
      </c>
      <c r="C17">
        <v>0.42</v>
      </c>
      <c r="D17">
        <v>2</v>
      </c>
      <c r="E17">
        <v>2000</v>
      </c>
      <c r="F17">
        <v>2381</v>
      </c>
      <c r="G17" s="3">
        <f t="shared" si="0"/>
        <v>4761.9047619047624</v>
      </c>
      <c r="H17">
        <v>3.41</v>
      </c>
      <c r="I17">
        <v>4.25</v>
      </c>
      <c r="J17">
        <f t="shared" si="1"/>
        <v>3.83</v>
      </c>
      <c r="K17">
        <v>3.2</v>
      </c>
      <c r="L17">
        <v>0.26</v>
      </c>
      <c r="M17" s="3">
        <f t="shared" si="2"/>
        <v>0.49999999999999994</v>
      </c>
      <c r="N17">
        <v>514.77</v>
      </c>
      <c r="O17" s="3">
        <f t="shared" si="3"/>
        <v>999.99999999999989</v>
      </c>
    </row>
    <row r="18" spans="1:15">
      <c r="A18" t="s">
        <v>81</v>
      </c>
      <c r="B18" t="s">
        <v>49</v>
      </c>
      <c r="C18">
        <v>7.39</v>
      </c>
      <c r="D18">
        <v>1.5</v>
      </c>
      <c r="E18">
        <v>10000</v>
      </c>
      <c r="F18">
        <v>902</v>
      </c>
      <c r="G18" s="3">
        <f t="shared" si="0"/>
        <v>1353.1799729364006</v>
      </c>
      <c r="H18">
        <v>26.5</v>
      </c>
      <c r="I18">
        <v>15.41</v>
      </c>
      <c r="J18">
        <f t="shared" si="1"/>
        <v>19.11</v>
      </c>
      <c r="K18">
        <v>48.9</v>
      </c>
      <c r="L18">
        <v>2.02</v>
      </c>
      <c r="M18" s="3">
        <f t="shared" si="2"/>
        <v>3.0311231393775371</v>
      </c>
      <c r="N18">
        <v>20204.8</v>
      </c>
      <c r="O18" s="3">
        <f t="shared" si="3"/>
        <v>30311.231393775372</v>
      </c>
    </row>
    <row r="19" spans="1:15">
      <c r="A19" t="s">
        <v>47</v>
      </c>
      <c r="B19" t="s">
        <v>49</v>
      </c>
      <c r="C19">
        <v>0.09</v>
      </c>
      <c r="D19">
        <v>6</v>
      </c>
      <c r="E19">
        <v>2000</v>
      </c>
      <c r="F19">
        <v>3921</v>
      </c>
      <c r="G19" s="3">
        <f t="shared" si="0"/>
        <v>22222.222222222223</v>
      </c>
      <c r="H19">
        <v>2.91</v>
      </c>
      <c r="I19">
        <v>2.37</v>
      </c>
      <c r="J19">
        <f t="shared" si="1"/>
        <v>2.8200000000000003</v>
      </c>
      <c r="K19">
        <v>2.58</v>
      </c>
      <c r="L19">
        <v>-0.65</v>
      </c>
      <c r="M19" s="3">
        <f t="shared" si="2"/>
        <v>-3.6666666666666674</v>
      </c>
      <c r="N19">
        <v>-1293.93</v>
      </c>
      <c r="O19" s="3">
        <f t="shared" si="3"/>
        <v>-7333.3333333333348</v>
      </c>
    </row>
    <row r="20" spans="1:15">
      <c r="A20" t="s">
        <v>47</v>
      </c>
      <c r="B20" t="s">
        <v>49</v>
      </c>
      <c r="C20">
        <v>0.09</v>
      </c>
      <c r="D20">
        <v>3</v>
      </c>
      <c r="E20">
        <v>2000</v>
      </c>
      <c r="F20">
        <v>3922</v>
      </c>
      <c r="G20" s="3">
        <f t="shared" si="0"/>
        <v>22222.222222222223</v>
      </c>
      <c r="H20">
        <v>2.91</v>
      </c>
      <c r="I20">
        <v>2.66</v>
      </c>
      <c r="J20">
        <f t="shared" si="1"/>
        <v>2.8200000000000003</v>
      </c>
      <c r="K20">
        <v>2.62</v>
      </c>
      <c r="L20">
        <v>-0.56000000000000005</v>
      </c>
      <c r="M20" s="3">
        <f t="shared" si="2"/>
        <v>-3.2222222222222228</v>
      </c>
      <c r="N20">
        <v>-1129.54</v>
      </c>
      <c r="O20" s="3">
        <f t="shared" si="3"/>
        <v>-6444.4444444444453</v>
      </c>
    </row>
    <row r="21" spans="1:15">
      <c r="A21" t="s">
        <v>47</v>
      </c>
      <c r="B21" t="s">
        <v>105</v>
      </c>
      <c r="C21">
        <v>1.41</v>
      </c>
      <c r="D21">
        <v>2</v>
      </c>
      <c r="E21">
        <v>2500</v>
      </c>
      <c r="F21">
        <v>866</v>
      </c>
      <c r="G21" s="3">
        <f t="shared" si="0"/>
        <v>1773.049645390071</v>
      </c>
      <c r="H21">
        <v>11</v>
      </c>
      <c r="I21">
        <v>13.82</v>
      </c>
      <c r="J21">
        <f t="shared" si="1"/>
        <v>12.41</v>
      </c>
      <c r="K21">
        <v>9.33</v>
      </c>
      <c r="L21">
        <v>0.57999999999999996</v>
      </c>
      <c r="M21" s="3">
        <f t="shared" si="2"/>
        <v>1.1843971631205674</v>
      </c>
      <c r="N21">
        <v>1446.22</v>
      </c>
      <c r="O21" s="3">
        <f t="shared" si="3"/>
        <v>2960.9929078014184</v>
      </c>
    </row>
    <row r="22" spans="1:15">
      <c r="A22" t="s">
        <v>47</v>
      </c>
      <c r="B22" t="s">
        <v>105</v>
      </c>
      <c r="C22">
        <v>15.57</v>
      </c>
      <c r="D22">
        <v>2</v>
      </c>
      <c r="E22">
        <v>2500</v>
      </c>
      <c r="F22">
        <v>80</v>
      </c>
      <c r="G22" s="3">
        <f t="shared" si="0"/>
        <v>160.56518946692356</v>
      </c>
      <c r="H22">
        <v>182.8</v>
      </c>
      <c r="I22">
        <v>213.94</v>
      </c>
      <c r="J22">
        <f t="shared" si="1"/>
        <v>198.37</v>
      </c>
      <c r="K22">
        <v>197.59</v>
      </c>
      <c r="L22">
        <v>-0.47</v>
      </c>
      <c r="M22" s="3">
        <f t="shared" si="2"/>
        <v>-0.94990366088631928</v>
      </c>
      <c r="N22">
        <v>-1183.26</v>
      </c>
      <c r="O22" s="3">
        <f t="shared" si="3"/>
        <v>-2374.7591522157982</v>
      </c>
    </row>
    <row r="23" spans="1:15">
      <c r="A23" t="s">
        <v>47</v>
      </c>
      <c r="B23" t="s">
        <v>49</v>
      </c>
      <c r="C23">
        <v>1.57</v>
      </c>
      <c r="D23">
        <v>1.5</v>
      </c>
      <c r="E23">
        <v>3000</v>
      </c>
      <c r="F23">
        <v>1273</v>
      </c>
      <c r="G23" s="3">
        <f t="shared" si="0"/>
        <v>1910.8280254777069</v>
      </c>
      <c r="H23">
        <v>22.6</v>
      </c>
      <c r="I23">
        <v>20.25</v>
      </c>
      <c r="J23">
        <f t="shared" si="1"/>
        <v>21.03</v>
      </c>
      <c r="K23">
        <v>31.36</v>
      </c>
      <c r="L23">
        <v>3.72</v>
      </c>
      <c r="M23" s="3">
        <f t="shared" si="2"/>
        <v>5.5796178343949032</v>
      </c>
      <c r="N23">
        <v>11152.75</v>
      </c>
      <c r="O23" s="3">
        <f t="shared" si="3"/>
        <v>16738.85350318471</v>
      </c>
    </row>
    <row r="24" spans="1:15">
      <c r="A24" t="s">
        <v>47</v>
      </c>
      <c r="B24" t="s">
        <v>49</v>
      </c>
      <c r="C24">
        <v>5.34</v>
      </c>
      <c r="D24">
        <v>2</v>
      </c>
      <c r="E24">
        <v>3000</v>
      </c>
      <c r="F24">
        <v>281</v>
      </c>
      <c r="G24" s="3">
        <f t="shared" si="0"/>
        <v>561.79775280898878</v>
      </c>
      <c r="H24">
        <v>186.24</v>
      </c>
      <c r="I24">
        <v>175.56</v>
      </c>
      <c r="J24">
        <f t="shared" si="1"/>
        <v>180.9</v>
      </c>
      <c r="K24">
        <v>207.57</v>
      </c>
      <c r="L24">
        <v>2</v>
      </c>
      <c r="M24" s="3">
        <f t="shared" si="2"/>
        <v>3.9943820224719073</v>
      </c>
      <c r="N24">
        <v>5994.35</v>
      </c>
      <c r="O24" s="3">
        <f t="shared" si="3"/>
        <v>11983.146067415722</v>
      </c>
    </row>
    <row r="25" spans="1:15">
      <c r="A25" t="s">
        <v>47</v>
      </c>
      <c r="B25" t="s">
        <v>105</v>
      </c>
      <c r="C25">
        <v>2.31</v>
      </c>
      <c r="D25">
        <v>2</v>
      </c>
      <c r="E25">
        <v>2000</v>
      </c>
      <c r="F25">
        <v>432</v>
      </c>
      <c r="G25" s="3">
        <f t="shared" si="0"/>
        <v>865.80086580086584</v>
      </c>
      <c r="H25">
        <v>76.17</v>
      </c>
      <c r="I25">
        <v>80.790000000000006</v>
      </c>
      <c r="J25">
        <f t="shared" si="1"/>
        <v>78.48</v>
      </c>
      <c r="K25">
        <v>68.42</v>
      </c>
      <c r="L25">
        <v>1.67</v>
      </c>
      <c r="M25" s="3">
        <f t="shared" si="2"/>
        <v>3.3549783549783552</v>
      </c>
      <c r="N25">
        <v>3348</v>
      </c>
      <c r="O25" s="3">
        <f t="shared" si="3"/>
        <v>6709.9567099567103</v>
      </c>
    </row>
    <row r="26" spans="1:15">
      <c r="A26" t="s">
        <v>47</v>
      </c>
      <c r="B26" t="s">
        <v>49</v>
      </c>
      <c r="C26">
        <v>1.77</v>
      </c>
      <c r="D26">
        <v>1.5</v>
      </c>
      <c r="E26">
        <v>2000</v>
      </c>
      <c r="F26">
        <v>753</v>
      </c>
      <c r="G26" s="3">
        <f t="shared" si="0"/>
        <v>1129.9435028248588</v>
      </c>
      <c r="H26">
        <v>27.88</v>
      </c>
      <c r="I26">
        <v>25.23</v>
      </c>
      <c r="J26">
        <f t="shared" si="1"/>
        <v>26.11</v>
      </c>
      <c r="K26">
        <v>33.53</v>
      </c>
      <c r="L26">
        <v>2.13</v>
      </c>
      <c r="M26" s="3">
        <f t="shared" si="2"/>
        <v>3.1920903954802275</v>
      </c>
      <c r="N26">
        <v>4250.38</v>
      </c>
      <c r="O26" s="3">
        <f t="shared" si="3"/>
        <v>6384.1807909604549</v>
      </c>
    </row>
    <row r="27" spans="1:15">
      <c r="A27" t="s">
        <v>47</v>
      </c>
      <c r="B27" t="s">
        <v>49</v>
      </c>
      <c r="C27">
        <v>0.27</v>
      </c>
      <c r="D27">
        <v>3</v>
      </c>
      <c r="E27">
        <v>2000</v>
      </c>
      <c r="F27">
        <v>2500</v>
      </c>
      <c r="G27" s="3">
        <f t="shared" si="0"/>
        <v>7407.4074074074069</v>
      </c>
      <c r="H27">
        <v>2.62</v>
      </c>
      <c r="I27">
        <v>1.82</v>
      </c>
      <c r="J27">
        <f t="shared" si="1"/>
        <v>2.35</v>
      </c>
      <c r="K27">
        <v>1.65</v>
      </c>
      <c r="L27">
        <v>-1.21</v>
      </c>
      <c r="M27" s="3">
        <f t="shared" si="2"/>
        <v>-3.592592592592593</v>
      </c>
      <c r="N27">
        <v>-2425</v>
      </c>
      <c r="O27" s="3">
        <f t="shared" si="3"/>
        <v>-7185.1851851851861</v>
      </c>
    </row>
    <row r="28" spans="1:15">
      <c r="A28" t="s">
        <v>47</v>
      </c>
      <c r="B28" t="s">
        <v>49</v>
      </c>
      <c r="C28">
        <v>0.15</v>
      </c>
      <c r="D28">
        <v>3</v>
      </c>
      <c r="E28">
        <v>2000</v>
      </c>
      <c r="F28">
        <v>4600</v>
      </c>
      <c r="G28" s="3">
        <f t="shared" si="0"/>
        <v>13333.333333333334</v>
      </c>
      <c r="H28">
        <v>1.2</v>
      </c>
      <c r="I28">
        <v>0.76</v>
      </c>
      <c r="J28">
        <f t="shared" si="1"/>
        <v>1.05</v>
      </c>
      <c r="K28">
        <v>0.71</v>
      </c>
      <c r="L28">
        <v>-1.1399999999999999</v>
      </c>
      <c r="M28" s="3">
        <f t="shared" si="2"/>
        <v>-3.2666666666666671</v>
      </c>
      <c r="N28">
        <v>-2275.16</v>
      </c>
      <c r="O28" s="3">
        <f t="shared" si="3"/>
        <v>-6533.3333333333339</v>
      </c>
    </row>
    <row r="29" spans="1:15">
      <c r="A29" t="s">
        <v>47</v>
      </c>
      <c r="B29" t="s">
        <v>49</v>
      </c>
      <c r="C29">
        <v>84.97</v>
      </c>
      <c r="D29">
        <v>1</v>
      </c>
      <c r="E29">
        <v>3000</v>
      </c>
      <c r="F29">
        <v>32</v>
      </c>
      <c r="G29" s="3">
        <f t="shared" si="0"/>
        <v>35.306578792515005</v>
      </c>
      <c r="H29">
        <v>334.99</v>
      </c>
      <c r="I29">
        <v>250.02</v>
      </c>
      <c r="J29">
        <f t="shared" si="1"/>
        <v>250.02</v>
      </c>
      <c r="K29">
        <v>319.27999999999997</v>
      </c>
      <c r="L29">
        <v>-0.17</v>
      </c>
      <c r="M29" s="3">
        <f t="shared" si="2"/>
        <v>-0.18488878427680402</v>
      </c>
      <c r="N29">
        <v>-502.62</v>
      </c>
      <c r="O29" s="3">
        <f t="shared" si="3"/>
        <v>-554.66635283041205</v>
      </c>
    </row>
    <row r="30" spans="1:15">
      <c r="A30" t="s">
        <v>47</v>
      </c>
      <c r="B30" t="s">
        <v>49</v>
      </c>
      <c r="C30">
        <v>5.5</v>
      </c>
      <c r="D30">
        <v>2</v>
      </c>
      <c r="E30">
        <v>2500</v>
      </c>
      <c r="F30">
        <v>254</v>
      </c>
      <c r="G30" s="3">
        <f t="shared" si="0"/>
        <v>454.54545454545456</v>
      </c>
      <c r="H30">
        <v>211.3</v>
      </c>
      <c r="I30">
        <v>200.3</v>
      </c>
      <c r="J30">
        <f t="shared" si="1"/>
        <v>205.8</v>
      </c>
      <c r="K30">
        <v>204.89</v>
      </c>
      <c r="L30">
        <v>-0.65</v>
      </c>
      <c r="M30" s="3">
        <f t="shared" si="2"/>
        <v>-1.16545454545455</v>
      </c>
      <c r="N30">
        <v>-1628.67</v>
      </c>
      <c r="O30" s="3">
        <f t="shared" si="3"/>
        <v>-2913.6363636363749</v>
      </c>
    </row>
    <row r="31" spans="1:15">
      <c r="A31" t="s">
        <v>47</v>
      </c>
      <c r="B31" t="s">
        <v>49</v>
      </c>
      <c r="C31">
        <v>5.5</v>
      </c>
      <c r="D31">
        <v>2</v>
      </c>
      <c r="E31">
        <v>2500</v>
      </c>
      <c r="F31">
        <v>200</v>
      </c>
      <c r="G31" s="3">
        <f t="shared" si="0"/>
        <v>454.54545454545456</v>
      </c>
      <c r="H31">
        <v>211.3</v>
      </c>
      <c r="I31">
        <v>200.3</v>
      </c>
      <c r="J31">
        <f t="shared" si="1"/>
        <v>205.8</v>
      </c>
      <c r="K31">
        <v>206.25</v>
      </c>
      <c r="L31">
        <v>-0.4</v>
      </c>
      <c r="M31" s="3">
        <f t="shared" si="2"/>
        <v>-0.91818181818182021</v>
      </c>
      <c r="N31">
        <v>-1010</v>
      </c>
      <c r="O31" s="3">
        <f t="shared" si="3"/>
        <v>-2295.4545454545505</v>
      </c>
    </row>
    <row r="32" spans="1:15">
      <c r="A32" t="s">
        <v>58</v>
      </c>
      <c r="B32" t="s">
        <v>49</v>
      </c>
      <c r="C32">
        <v>0.26500000000000001</v>
      </c>
      <c r="D32">
        <v>3</v>
      </c>
      <c r="E32">
        <v>15506</v>
      </c>
      <c r="F32">
        <v>20000</v>
      </c>
      <c r="G32" s="3">
        <f t="shared" si="0"/>
        <v>58513.207547169812</v>
      </c>
      <c r="H32">
        <v>5.74</v>
      </c>
      <c r="I32">
        <v>4.95</v>
      </c>
      <c r="J32">
        <f t="shared" si="1"/>
        <v>5.4750000000000005</v>
      </c>
      <c r="K32">
        <v>5.76</v>
      </c>
      <c r="L32">
        <v>0.02</v>
      </c>
      <c r="M32" s="3">
        <f t="shared" si="2"/>
        <v>7.5471698113205934E-2</v>
      </c>
      <c r="N32">
        <v>380</v>
      </c>
      <c r="O32" s="3">
        <f t="shared" si="3"/>
        <v>1170.2641509433713</v>
      </c>
    </row>
    <row r="33" spans="1:15">
      <c r="A33" t="s">
        <v>58</v>
      </c>
      <c r="B33" t="s">
        <v>105</v>
      </c>
      <c r="C33">
        <v>2.2250000000000001</v>
      </c>
      <c r="D33">
        <v>2</v>
      </c>
      <c r="E33">
        <v>15506</v>
      </c>
      <c r="F33">
        <v>3500</v>
      </c>
      <c r="G33" s="3">
        <f t="shared" si="0"/>
        <v>6968.9887640449433</v>
      </c>
      <c r="H33">
        <v>48.72</v>
      </c>
      <c r="I33">
        <v>53.17</v>
      </c>
      <c r="J33">
        <f t="shared" si="1"/>
        <v>50.945</v>
      </c>
      <c r="K33">
        <v>46.9</v>
      </c>
      <c r="L33">
        <v>0.41</v>
      </c>
      <c r="M33" s="3">
        <f t="shared" si="2"/>
        <v>0.81797752808988766</v>
      </c>
      <c r="N33">
        <v>6374.9</v>
      </c>
      <c r="O33" s="3">
        <f t="shared" si="3"/>
        <v>12683.559550561798</v>
      </c>
    </row>
    <row r="34" spans="1:15">
      <c r="A34" t="s">
        <v>58</v>
      </c>
      <c r="B34" t="s">
        <v>105</v>
      </c>
      <c r="C34">
        <v>1.0900000000000001</v>
      </c>
      <c r="D34">
        <v>2</v>
      </c>
      <c r="E34">
        <v>15506</v>
      </c>
      <c r="F34">
        <v>7100</v>
      </c>
      <c r="G34" s="3">
        <f t="shared" si="0"/>
        <v>14225.688073394494</v>
      </c>
      <c r="H34">
        <v>53.5</v>
      </c>
      <c r="I34">
        <v>55.68</v>
      </c>
      <c r="J34">
        <f t="shared" si="1"/>
        <v>54.59</v>
      </c>
      <c r="K34">
        <v>54</v>
      </c>
      <c r="L34">
        <v>-0.23</v>
      </c>
      <c r="M34" s="3">
        <f t="shared" si="2"/>
        <v>-0.4587155963302752</v>
      </c>
      <c r="N34">
        <v>-3550</v>
      </c>
      <c r="O34" s="3">
        <f t="shared" si="3"/>
        <v>-7112.8440366972472</v>
      </c>
    </row>
    <row r="35" spans="1:15">
      <c r="A35" t="s">
        <v>58</v>
      </c>
      <c r="B35" t="s">
        <v>105</v>
      </c>
      <c r="C35">
        <v>2.78</v>
      </c>
      <c r="D35">
        <v>2</v>
      </c>
      <c r="E35">
        <v>15506</v>
      </c>
      <c r="F35">
        <v>3000</v>
      </c>
      <c r="G35" s="3">
        <f t="shared" si="0"/>
        <v>5577.6978417266191</v>
      </c>
      <c r="H35">
        <v>53.85</v>
      </c>
      <c r="I35">
        <v>59.41</v>
      </c>
      <c r="J35">
        <f t="shared" si="1"/>
        <v>56.63</v>
      </c>
      <c r="K35">
        <v>57.97</v>
      </c>
      <c r="L35">
        <v>-0.8</v>
      </c>
      <c r="M35" s="3">
        <f t="shared" si="2"/>
        <v>-1.4820143884892079</v>
      </c>
      <c r="N35">
        <v>-12348</v>
      </c>
      <c r="O35" s="3">
        <f t="shared" si="3"/>
        <v>-22980.115107913658</v>
      </c>
    </row>
    <row r="36" spans="1:15">
      <c r="A36" t="s">
        <v>58</v>
      </c>
      <c r="B36" t="s">
        <v>49</v>
      </c>
      <c r="C36">
        <v>0.38900000000000001</v>
      </c>
      <c r="D36">
        <v>6</v>
      </c>
      <c r="E36">
        <v>23261</v>
      </c>
      <c r="F36">
        <v>10000</v>
      </c>
      <c r="G36" s="3">
        <f t="shared" si="0"/>
        <v>59796.915167095111</v>
      </c>
      <c r="H36">
        <v>9.8000000000000007</v>
      </c>
      <c r="I36">
        <v>7.47</v>
      </c>
      <c r="J36">
        <f t="shared" si="1"/>
        <v>9.4110000000000014</v>
      </c>
      <c r="K36">
        <v>9.08</v>
      </c>
      <c r="L36">
        <v>-0.31</v>
      </c>
      <c r="M36" s="3">
        <f t="shared" si="2"/>
        <v>-1.8508997429305929</v>
      </c>
      <c r="N36">
        <v>-7200</v>
      </c>
      <c r="O36" s="3">
        <f t="shared" si="3"/>
        <v>-43053.778920308519</v>
      </c>
    </row>
    <row r="37" spans="1:15">
      <c r="A37" t="s">
        <v>58</v>
      </c>
      <c r="B37" t="s">
        <v>49</v>
      </c>
      <c r="C37">
        <v>0.38900000000000001</v>
      </c>
      <c r="D37">
        <v>6</v>
      </c>
      <c r="E37">
        <v>23261</v>
      </c>
      <c r="F37">
        <v>5000</v>
      </c>
      <c r="G37" s="3">
        <f t="shared" si="0"/>
        <v>59796.915167095111</v>
      </c>
      <c r="H37">
        <v>9.8000000000000007</v>
      </c>
      <c r="I37">
        <v>7.47</v>
      </c>
      <c r="J37">
        <f t="shared" si="1"/>
        <v>9.4110000000000014</v>
      </c>
      <c r="K37">
        <v>11.11</v>
      </c>
      <c r="L37">
        <v>0.28000000000000003</v>
      </c>
      <c r="M37" s="3">
        <f t="shared" si="2"/>
        <v>3.3676092544987113</v>
      </c>
      <c r="N37">
        <v>6550</v>
      </c>
      <c r="O37" s="3">
        <f t="shared" si="3"/>
        <v>78333.958868894522</v>
      </c>
    </row>
    <row r="38" spans="1:15">
      <c r="A38" t="s">
        <v>58</v>
      </c>
      <c r="B38" t="s">
        <v>105</v>
      </c>
      <c r="C38">
        <v>19.5</v>
      </c>
      <c r="D38">
        <v>1.5</v>
      </c>
      <c r="E38">
        <v>15506</v>
      </c>
      <c r="F38">
        <v>500</v>
      </c>
      <c r="G38" s="3">
        <f t="shared" si="0"/>
        <v>795.17948717948718</v>
      </c>
      <c r="H38">
        <v>580.9</v>
      </c>
      <c r="I38">
        <v>610.15</v>
      </c>
      <c r="J38">
        <f t="shared" si="1"/>
        <v>600.4</v>
      </c>
      <c r="K38">
        <v>578</v>
      </c>
      <c r="L38">
        <v>0.09</v>
      </c>
      <c r="M38" s="3">
        <f t="shared" si="2"/>
        <v>0.14871794871794755</v>
      </c>
      <c r="N38">
        <v>1450</v>
      </c>
      <c r="O38" s="3">
        <f t="shared" si="3"/>
        <v>2306.0205128204948</v>
      </c>
    </row>
    <row r="39" spans="1:15">
      <c r="A39" t="s">
        <v>58</v>
      </c>
      <c r="B39" t="s">
        <v>49</v>
      </c>
      <c r="C39">
        <v>0.124</v>
      </c>
      <c r="D39">
        <v>1</v>
      </c>
      <c r="E39">
        <v>15506</v>
      </c>
      <c r="F39">
        <v>124000</v>
      </c>
      <c r="G39" s="3">
        <f t="shared" si="0"/>
        <v>125048.3870967742</v>
      </c>
      <c r="H39">
        <v>1.94</v>
      </c>
      <c r="I39">
        <v>1.82</v>
      </c>
      <c r="J39">
        <f t="shared" si="1"/>
        <v>1.8159999999999998</v>
      </c>
      <c r="K39">
        <v>1.86</v>
      </c>
      <c r="L39">
        <v>-0.63</v>
      </c>
      <c r="M39" s="3">
        <f t="shared" si="2"/>
        <v>-0.64516129032257952</v>
      </c>
      <c r="N39">
        <v>-9833.2000000000007</v>
      </c>
      <c r="O39" s="3">
        <f t="shared" si="3"/>
        <v>-10003.870967741917</v>
      </c>
    </row>
    <row r="40" spans="1:15">
      <c r="A40" t="s">
        <v>58</v>
      </c>
      <c r="B40" t="s">
        <v>49</v>
      </c>
      <c r="C40">
        <v>0.22600000000000001</v>
      </c>
      <c r="D40">
        <v>3</v>
      </c>
      <c r="E40">
        <v>15506</v>
      </c>
      <c r="F40">
        <v>24000</v>
      </c>
      <c r="G40" s="3">
        <f t="shared" si="0"/>
        <v>68610.61946902654</v>
      </c>
      <c r="H40">
        <v>4.7699999999999996</v>
      </c>
      <c r="I40">
        <v>4.09</v>
      </c>
      <c r="J40">
        <f t="shared" si="1"/>
        <v>4.5439999999999996</v>
      </c>
      <c r="K40">
        <v>4.22</v>
      </c>
      <c r="L40">
        <v>-0.86</v>
      </c>
      <c r="M40" s="3">
        <f t="shared" si="2"/>
        <v>-2.4336283185840695</v>
      </c>
      <c r="N40">
        <v>-13320</v>
      </c>
      <c r="O40" s="3">
        <f t="shared" si="3"/>
        <v>-37735.840707964584</v>
      </c>
    </row>
    <row r="41" spans="1:15">
      <c r="A41" t="s">
        <v>58</v>
      </c>
      <c r="B41" t="s">
        <v>49</v>
      </c>
      <c r="C41">
        <v>0.22600000000000001</v>
      </c>
      <c r="D41">
        <v>1.5</v>
      </c>
      <c r="E41">
        <v>15506</v>
      </c>
      <c r="F41">
        <v>22000</v>
      </c>
      <c r="G41" s="3">
        <f t="shared" si="0"/>
        <v>68610.61946902654</v>
      </c>
      <c r="H41">
        <v>4.7699999999999996</v>
      </c>
      <c r="I41">
        <v>4.43</v>
      </c>
      <c r="J41">
        <f t="shared" si="1"/>
        <v>4.5439999999999996</v>
      </c>
      <c r="K41">
        <v>4.09</v>
      </c>
      <c r="L41">
        <v>-0.96</v>
      </c>
      <c r="M41" s="3">
        <f t="shared" si="2"/>
        <v>-3.0088495575221224</v>
      </c>
      <c r="N41">
        <v>-14960</v>
      </c>
      <c r="O41" s="3">
        <f t="shared" si="3"/>
        <v>-46655.221238938029</v>
      </c>
    </row>
    <row r="42" spans="1:15">
      <c r="A42" t="s">
        <v>58</v>
      </c>
      <c r="B42" t="s">
        <v>49</v>
      </c>
      <c r="C42">
        <v>0.443</v>
      </c>
      <c r="D42">
        <v>2</v>
      </c>
      <c r="E42">
        <v>15510</v>
      </c>
      <c r="F42">
        <v>17600</v>
      </c>
      <c r="G42" s="3">
        <f t="shared" si="0"/>
        <v>35011.286681715574</v>
      </c>
      <c r="H42">
        <v>10.72</v>
      </c>
      <c r="I42">
        <v>9.83</v>
      </c>
      <c r="J42">
        <f t="shared" si="1"/>
        <v>10.277000000000001</v>
      </c>
      <c r="K42">
        <v>10.4</v>
      </c>
      <c r="L42">
        <v>-0.36</v>
      </c>
      <c r="M42" s="3">
        <f t="shared" si="2"/>
        <v>-0.72234762979684031</v>
      </c>
      <c r="N42">
        <v>-5632</v>
      </c>
      <c r="O42" s="3">
        <f t="shared" si="3"/>
        <v>-11203.611738148993</v>
      </c>
    </row>
    <row r="43" spans="1:15">
      <c r="A43" t="s">
        <v>58</v>
      </c>
      <c r="B43" t="s">
        <v>49</v>
      </c>
      <c r="C43">
        <v>11.37</v>
      </c>
      <c r="D43">
        <v>1.5</v>
      </c>
      <c r="E43">
        <v>15506</v>
      </c>
      <c r="F43">
        <v>1000</v>
      </c>
      <c r="G43" s="3">
        <f t="shared" si="0"/>
        <v>1363.7642919964821</v>
      </c>
      <c r="H43">
        <v>209.2</v>
      </c>
      <c r="I43">
        <v>192.15</v>
      </c>
      <c r="J43">
        <f t="shared" si="1"/>
        <v>197.82999999999998</v>
      </c>
      <c r="K43">
        <v>256.2</v>
      </c>
      <c r="L43">
        <v>3.03</v>
      </c>
      <c r="M43" s="3">
        <f t="shared" si="2"/>
        <v>4.1336851363236589</v>
      </c>
      <c r="N43">
        <v>47000</v>
      </c>
      <c r="O43" s="3">
        <f t="shared" si="3"/>
        <v>64096.921723834661</v>
      </c>
    </row>
    <row r="44" spans="1:15">
      <c r="A44" t="s">
        <v>58</v>
      </c>
      <c r="B44" t="s">
        <v>49</v>
      </c>
      <c r="C44">
        <v>1.36</v>
      </c>
      <c r="D44">
        <v>1.5</v>
      </c>
      <c r="E44">
        <v>23261</v>
      </c>
      <c r="F44">
        <v>11000</v>
      </c>
      <c r="G44" s="3">
        <f t="shared" si="0"/>
        <v>17103.676470588234</v>
      </c>
      <c r="H44">
        <v>29.2</v>
      </c>
      <c r="I44">
        <v>27.16</v>
      </c>
      <c r="J44">
        <f t="shared" si="1"/>
        <v>27.84</v>
      </c>
      <c r="K44">
        <v>34.35</v>
      </c>
      <c r="L44">
        <v>2.44</v>
      </c>
      <c r="M44" s="3">
        <f t="shared" si="2"/>
        <v>3.7867647058823541</v>
      </c>
      <c r="N44">
        <v>56650</v>
      </c>
      <c r="O44" s="3">
        <f t="shared" si="3"/>
        <v>88083.933823529442</v>
      </c>
    </row>
    <row r="45" spans="1:15">
      <c r="A45" t="s">
        <v>58</v>
      </c>
      <c r="B45" t="s">
        <v>49</v>
      </c>
      <c r="C45">
        <v>0.66500000000000004</v>
      </c>
      <c r="D45">
        <v>2</v>
      </c>
      <c r="E45">
        <v>15510</v>
      </c>
      <c r="F45">
        <v>11500</v>
      </c>
      <c r="G45" s="3">
        <f t="shared" si="0"/>
        <v>23323.308270676691</v>
      </c>
      <c r="H45">
        <v>11.12</v>
      </c>
      <c r="I45">
        <v>9.7899999999999991</v>
      </c>
      <c r="J45">
        <f t="shared" si="1"/>
        <v>10.454999999999998</v>
      </c>
      <c r="K45">
        <v>10.36</v>
      </c>
      <c r="L45">
        <v>-0.56000000000000005</v>
      </c>
      <c r="M45" s="3">
        <f t="shared" si="2"/>
        <v>-1.1428571428571423</v>
      </c>
      <c r="N45">
        <v>-8740</v>
      </c>
      <c r="O45" s="3">
        <f t="shared" si="3"/>
        <v>-17725.714285714279</v>
      </c>
    </row>
    <row r="46" spans="1:15">
      <c r="A46" t="s">
        <v>58</v>
      </c>
      <c r="B46" t="s">
        <v>105</v>
      </c>
      <c r="C46">
        <v>2.7E-2</v>
      </c>
      <c r="D46">
        <v>2</v>
      </c>
      <c r="E46">
        <v>23261</v>
      </c>
      <c r="F46">
        <v>431000</v>
      </c>
      <c r="G46" s="3">
        <f t="shared" si="0"/>
        <v>861518.51851851854</v>
      </c>
      <c r="H46">
        <v>0.87</v>
      </c>
      <c r="I46">
        <v>0.92</v>
      </c>
      <c r="J46">
        <f t="shared" si="1"/>
        <v>0.89700000000000002</v>
      </c>
      <c r="K46">
        <v>0.92</v>
      </c>
      <c r="L46">
        <v>-0.93</v>
      </c>
      <c r="M46" s="3">
        <f t="shared" si="2"/>
        <v>-1.8518518518518534</v>
      </c>
      <c r="N46">
        <v>-21550</v>
      </c>
      <c r="O46" s="3">
        <f t="shared" si="3"/>
        <v>-43075.925925925963</v>
      </c>
    </row>
    <row r="47" spans="1:15">
      <c r="A47" t="s">
        <v>58</v>
      </c>
      <c r="B47" t="s">
        <v>49</v>
      </c>
      <c r="C47">
        <v>1.655</v>
      </c>
      <c r="D47">
        <v>3</v>
      </c>
      <c r="E47">
        <v>15506</v>
      </c>
      <c r="F47">
        <v>3000</v>
      </c>
      <c r="G47" s="3">
        <f t="shared" si="0"/>
        <v>9369.1842900302108</v>
      </c>
      <c r="H47">
        <v>38.299999999999997</v>
      </c>
      <c r="I47">
        <v>33.33</v>
      </c>
      <c r="J47">
        <f t="shared" si="1"/>
        <v>36.644999999999996</v>
      </c>
      <c r="K47">
        <v>36.6</v>
      </c>
      <c r="L47">
        <v>-0.33</v>
      </c>
      <c r="M47" s="3">
        <f t="shared" si="2"/>
        <v>-1.0271903323262812</v>
      </c>
      <c r="N47">
        <v>-5100</v>
      </c>
      <c r="O47" s="3">
        <f t="shared" si="3"/>
        <v>-15927.613293051318</v>
      </c>
    </row>
    <row r="48" spans="1:15">
      <c r="A48" t="s">
        <v>58</v>
      </c>
      <c r="B48" t="s">
        <v>105</v>
      </c>
      <c r="C48">
        <v>2.7549999999999999</v>
      </c>
      <c r="D48">
        <v>1.5</v>
      </c>
      <c r="E48">
        <v>15510</v>
      </c>
      <c r="F48">
        <v>3600</v>
      </c>
      <c r="G48" s="3">
        <f t="shared" si="0"/>
        <v>5629.764065335753</v>
      </c>
      <c r="H48">
        <v>50.65</v>
      </c>
      <c r="I48">
        <v>54.78</v>
      </c>
      <c r="J48">
        <f t="shared" si="1"/>
        <v>53.405000000000001</v>
      </c>
      <c r="K48">
        <v>53.45</v>
      </c>
      <c r="L48">
        <v>-0.65</v>
      </c>
      <c r="M48" s="3">
        <f t="shared" si="2"/>
        <v>-1.0163339382940124</v>
      </c>
      <c r="N48">
        <v>-10080</v>
      </c>
      <c r="O48" s="3">
        <f t="shared" si="3"/>
        <v>-15763.339382940132</v>
      </c>
    </row>
    <row r="49" spans="1:15">
      <c r="A49" t="s">
        <v>58</v>
      </c>
      <c r="B49" t="s">
        <v>105</v>
      </c>
      <c r="C49">
        <v>2.105</v>
      </c>
      <c r="D49">
        <v>1</v>
      </c>
      <c r="E49">
        <v>15510</v>
      </c>
      <c r="F49">
        <v>7200</v>
      </c>
      <c r="G49" s="3">
        <f t="shared" si="0"/>
        <v>7368.1710213776723</v>
      </c>
      <c r="H49">
        <v>45.6</v>
      </c>
      <c r="I49">
        <v>47.71</v>
      </c>
      <c r="J49">
        <f t="shared" si="1"/>
        <v>47.704999999999998</v>
      </c>
      <c r="K49">
        <v>48.97</v>
      </c>
      <c r="L49">
        <v>-1.56</v>
      </c>
      <c r="M49" s="3">
        <f t="shared" si="2"/>
        <v>-1.6009501187648443</v>
      </c>
      <c r="N49">
        <v>-24240.240000000002</v>
      </c>
      <c r="O49" s="3">
        <f t="shared" si="3"/>
        <v>-24830.736342042735</v>
      </c>
    </row>
    <row r="50" spans="1:15">
      <c r="A50" t="s">
        <v>58</v>
      </c>
      <c r="B50" t="s">
        <v>49</v>
      </c>
      <c r="C50">
        <v>0.20100000000000001</v>
      </c>
      <c r="D50">
        <v>2</v>
      </c>
      <c r="E50">
        <v>15506</v>
      </c>
      <c r="F50">
        <v>38000</v>
      </c>
      <c r="G50" s="3">
        <f t="shared" si="0"/>
        <v>77144.278606965163</v>
      </c>
      <c r="H50">
        <v>4.3499999999999996</v>
      </c>
      <c r="I50">
        <v>3.95</v>
      </c>
      <c r="J50">
        <f t="shared" si="1"/>
        <v>4.149</v>
      </c>
      <c r="K50">
        <v>4.13</v>
      </c>
      <c r="L50">
        <v>-0.54</v>
      </c>
      <c r="M50" s="3">
        <f t="shared" si="2"/>
        <v>-1.0945273631840782</v>
      </c>
      <c r="N50">
        <v>-8360</v>
      </c>
      <c r="O50" s="3">
        <f t="shared" si="3"/>
        <v>-16971.741293532315</v>
      </c>
    </row>
    <row r="51" spans="1:15">
      <c r="A51" t="s">
        <v>58</v>
      </c>
      <c r="B51" t="s">
        <v>49</v>
      </c>
      <c r="C51">
        <v>0.86499999999999999</v>
      </c>
      <c r="D51">
        <v>1.5</v>
      </c>
      <c r="E51">
        <v>15510</v>
      </c>
      <c r="F51">
        <v>12000</v>
      </c>
      <c r="G51" s="3">
        <f t="shared" si="0"/>
        <v>17930.635838150291</v>
      </c>
      <c r="H51">
        <v>21.6</v>
      </c>
      <c r="I51">
        <v>20.3</v>
      </c>
      <c r="J51">
        <f t="shared" si="1"/>
        <v>20.735000000000003</v>
      </c>
      <c r="K51">
        <v>20.2</v>
      </c>
      <c r="L51">
        <v>-1.08</v>
      </c>
      <c r="M51" s="3">
        <f t="shared" si="2"/>
        <v>-1.6184971098265921</v>
      </c>
      <c r="N51">
        <v>-16800</v>
      </c>
      <c r="O51" s="3">
        <f t="shared" si="3"/>
        <v>-25102.890173410444</v>
      </c>
    </row>
    <row r="52" spans="1:15">
      <c r="A52" t="s">
        <v>58</v>
      </c>
      <c r="B52" t="s">
        <v>49</v>
      </c>
      <c r="C52">
        <v>1.9550000000000001</v>
      </c>
      <c r="D52">
        <v>3</v>
      </c>
      <c r="E52">
        <v>15506</v>
      </c>
      <c r="F52">
        <v>2800</v>
      </c>
      <c r="G52" s="3">
        <f t="shared" si="0"/>
        <v>7931.457800511509</v>
      </c>
      <c r="H52">
        <v>37.4</v>
      </c>
      <c r="I52">
        <v>31.53</v>
      </c>
      <c r="J52">
        <f t="shared" si="1"/>
        <v>35.445</v>
      </c>
      <c r="K52">
        <v>42.1</v>
      </c>
      <c r="L52">
        <v>0.85</v>
      </c>
      <c r="M52" s="3">
        <f t="shared" si="2"/>
        <v>2.4040920716112546</v>
      </c>
      <c r="N52">
        <v>13160</v>
      </c>
      <c r="O52" s="3">
        <f t="shared" si="3"/>
        <v>37277.851662404115</v>
      </c>
    </row>
    <row r="53" spans="1:15">
      <c r="A53" t="s">
        <v>58</v>
      </c>
      <c r="B53" t="s">
        <v>105</v>
      </c>
      <c r="C53">
        <v>0.91400000000000003</v>
      </c>
      <c r="D53">
        <v>1.5</v>
      </c>
      <c r="E53">
        <v>15510</v>
      </c>
      <c r="F53">
        <v>11200</v>
      </c>
      <c r="G53" s="3">
        <f t="shared" si="0"/>
        <v>16969.36542669584</v>
      </c>
      <c r="H53">
        <v>12.88</v>
      </c>
      <c r="I53">
        <v>14.25</v>
      </c>
      <c r="J53">
        <f t="shared" si="1"/>
        <v>13.794</v>
      </c>
      <c r="K53">
        <v>12.34</v>
      </c>
      <c r="L53">
        <v>0.39</v>
      </c>
      <c r="M53" s="3">
        <f t="shared" si="2"/>
        <v>0.5908096280087537</v>
      </c>
      <c r="N53">
        <v>6048</v>
      </c>
      <c r="O53" s="3">
        <f t="shared" si="3"/>
        <v>9163.4573304157693</v>
      </c>
    </row>
    <row r="54" spans="1:15">
      <c r="A54" t="s">
        <v>58</v>
      </c>
      <c r="B54" t="s">
        <v>105</v>
      </c>
      <c r="C54">
        <v>0.39200000000000002</v>
      </c>
      <c r="D54">
        <v>2</v>
      </c>
      <c r="E54">
        <v>15510</v>
      </c>
      <c r="F54">
        <v>19800</v>
      </c>
      <c r="G54" s="3">
        <f t="shared" si="0"/>
        <v>39566.326530612241</v>
      </c>
      <c r="H54">
        <v>16.920000000000002</v>
      </c>
      <c r="I54">
        <v>17.7</v>
      </c>
      <c r="J54">
        <f t="shared" si="1"/>
        <v>17.312000000000001</v>
      </c>
      <c r="K54">
        <v>16.420000000000002</v>
      </c>
      <c r="L54">
        <v>0.64</v>
      </c>
      <c r="M54" s="3">
        <f t="shared" si="2"/>
        <v>1.2755102040816326</v>
      </c>
      <c r="N54">
        <v>9860.4</v>
      </c>
      <c r="O54" s="3">
        <f t="shared" si="3"/>
        <v>19783.163265306121</v>
      </c>
    </row>
    <row r="55" spans="1:15">
      <c r="A55" t="s">
        <v>58</v>
      </c>
      <c r="B55" t="s">
        <v>49</v>
      </c>
      <c r="C55">
        <v>2.0649999999999999</v>
      </c>
      <c r="D55">
        <v>2</v>
      </c>
      <c r="E55">
        <v>15510</v>
      </c>
      <c r="F55">
        <v>4000</v>
      </c>
      <c r="G55" s="3">
        <f t="shared" si="0"/>
        <v>7510.8958837772398</v>
      </c>
      <c r="H55">
        <v>30.7</v>
      </c>
      <c r="I55">
        <v>26.57</v>
      </c>
      <c r="J55">
        <f t="shared" si="1"/>
        <v>28.634999999999998</v>
      </c>
      <c r="K55">
        <v>28.5</v>
      </c>
      <c r="L55">
        <v>-0.56999999999999995</v>
      </c>
      <c r="M55" s="3">
        <f t="shared" si="2"/>
        <v>-1.0653753026634381</v>
      </c>
      <c r="N55">
        <v>-8800</v>
      </c>
      <c r="O55" s="3">
        <f t="shared" si="3"/>
        <v>-16523.970944309924</v>
      </c>
    </row>
    <row r="56" spans="1:15">
      <c r="A56" t="s">
        <v>58</v>
      </c>
      <c r="B56" t="s">
        <v>49</v>
      </c>
      <c r="C56">
        <v>0.4</v>
      </c>
      <c r="D56">
        <v>2</v>
      </c>
      <c r="E56">
        <v>15510</v>
      </c>
      <c r="F56">
        <v>20000</v>
      </c>
      <c r="G56" s="3">
        <f t="shared" si="0"/>
        <v>38775</v>
      </c>
      <c r="H56">
        <v>7.51</v>
      </c>
      <c r="I56">
        <v>6.71</v>
      </c>
      <c r="J56">
        <f t="shared" si="1"/>
        <v>7.1099999999999994</v>
      </c>
      <c r="K56">
        <v>9.24</v>
      </c>
      <c r="L56">
        <v>2.23</v>
      </c>
      <c r="M56" s="3">
        <f t="shared" si="2"/>
        <v>4.3250000000000011</v>
      </c>
      <c r="N56">
        <v>34600</v>
      </c>
      <c r="O56" s="3">
        <f t="shared" si="3"/>
        <v>67080.750000000015</v>
      </c>
    </row>
    <row r="57" spans="1:15">
      <c r="A57" t="s">
        <v>58</v>
      </c>
      <c r="B57" t="s">
        <v>105</v>
      </c>
      <c r="C57">
        <v>0.4</v>
      </c>
      <c r="D57">
        <v>2</v>
      </c>
      <c r="E57">
        <v>15510</v>
      </c>
      <c r="F57">
        <v>20000</v>
      </c>
      <c r="G57" s="3">
        <f t="shared" si="0"/>
        <v>38775</v>
      </c>
      <c r="H57">
        <v>8.89</v>
      </c>
      <c r="I57">
        <v>9.69</v>
      </c>
      <c r="J57">
        <f t="shared" si="1"/>
        <v>9.2900000000000009</v>
      </c>
      <c r="K57">
        <v>9.1300000000000008</v>
      </c>
      <c r="L57">
        <v>-0.31</v>
      </c>
      <c r="M57" s="3">
        <f t="shared" si="2"/>
        <v>-0.60000000000000053</v>
      </c>
      <c r="N57">
        <v>-4820</v>
      </c>
      <c r="O57" s="3">
        <f t="shared" si="3"/>
        <v>-9306.0000000000091</v>
      </c>
    </row>
    <row r="58" spans="1:15">
      <c r="A58" t="s">
        <v>58</v>
      </c>
      <c r="B58" t="s">
        <v>49</v>
      </c>
      <c r="C58">
        <v>0.376</v>
      </c>
      <c r="D58">
        <v>3</v>
      </c>
      <c r="E58">
        <v>15506</v>
      </c>
      <c r="F58">
        <v>14000</v>
      </c>
      <c r="G58" s="3">
        <f t="shared" si="0"/>
        <v>41239.361702127659</v>
      </c>
      <c r="H58">
        <v>12.3</v>
      </c>
      <c r="I58">
        <v>11.17</v>
      </c>
      <c r="J58">
        <f t="shared" si="1"/>
        <v>11.924000000000001</v>
      </c>
      <c r="K58">
        <v>14.82</v>
      </c>
      <c r="L58">
        <v>2.2799999999999998</v>
      </c>
      <c r="M58" s="3">
        <f t="shared" si="2"/>
        <v>6.7021276595744661</v>
      </c>
      <c r="N58">
        <v>35280</v>
      </c>
      <c r="O58" s="3">
        <f t="shared" si="3"/>
        <v>103923.19148936168</v>
      </c>
    </row>
    <row r="59" spans="1:15">
      <c r="A59" t="s">
        <v>58</v>
      </c>
      <c r="B59" t="s">
        <v>49</v>
      </c>
      <c r="C59">
        <v>9.9</v>
      </c>
      <c r="D59">
        <v>2</v>
      </c>
      <c r="E59">
        <v>11510</v>
      </c>
      <c r="F59">
        <v>600</v>
      </c>
      <c r="G59" s="3">
        <f t="shared" si="0"/>
        <v>1162.6262626262626</v>
      </c>
      <c r="H59">
        <v>118</v>
      </c>
      <c r="I59">
        <v>98.2</v>
      </c>
      <c r="J59">
        <f t="shared" si="1"/>
        <v>108.1</v>
      </c>
      <c r="K59">
        <v>113.4</v>
      </c>
      <c r="L59">
        <v>-0.24</v>
      </c>
      <c r="M59" s="3">
        <f t="shared" si="2"/>
        <v>-0.46464646464646403</v>
      </c>
      <c r="N59">
        <v>-2760</v>
      </c>
      <c r="O59" s="3">
        <f t="shared" si="3"/>
        <v>-5348.080808080801</v>
      </c>
    </row>
    <row r="60" spans="1:15">
      <c r="A60" t="s">
        <v>58</v>
      </c>
      <c r="B60" t="s">
        <v>49</v>
      </c>
      <c r="C60">
        <v>0.54800000000000004</v>
      </c>
      <c r="D60">
        <v>2</v>
      </c>
      <c r="E60">
        <v>15506</v>
      </c>
      <c r="F60">
        <v>14250</v>
      </c>
      <c r="G60" s="3">
        <f t="shared" si="0"/>
        <v>28295.6204379562</v>
      </c>
      <c r="H60">
        <v>18.28</v>
      </c>
      <c r="I60">
        <v>17.18</v>
      </c>
      <c r="J60">
        <f t="shared" si="1"/>
        <v>17.731999999999999</v>
      </c>
      <c r="K60">
        <v>17.36</v>
      </c>
      <c r="L60">
        <v>-0.85</v>
      </c>
      <c r="M60" s="3">
        <f t="shared" si="2"/>
        <v>-1.678832116788324</v>
      </c>
      <c r="N60">
        <v>-13110</v>
      </c>
      <c r="O60" s="3">
        <f t="shared" si="3"/>
        <v>-26031.970802919754</v>
      </c>
    </row>
    <row r="61" spans="1:15">
      <c r="A61" t="s">
        <v>58</v>
      </c>
      <c r="B61" t="s">
        <v>49</v>
      </c>
      <c r="C61">
        <v>1.97</v>
      </c>
      <c r="D61">
        <v>2</v>
      </c>
      <c r="E61">
        <v>15510</v>
      </c>
      <c r="F61">
        <v>4000</v>
      </c>
      <c r="G61" s="3">
        <f t="shared" si="0"/>
        <v>7873.0964467005078</v>
      </c>
      <c r="H61">
        <v>32.75</v>
      </c>
      <c r="I61">
        <v>28.81</v>
      </c>
      <c r="J61">
        <f t="shared" si="1"/>
        <v>30.78</v>
      </c>
      <c r="K61">
        <v>29</v>
      </c>
      <c r="L61">
        <v>-0.97</v>
      </c>
      <c r="M61" s="3">
        <f t="shared" si="2"/>
        <v>-1.9035532994923858</v>
      </c>
      <c r="N61">
        <v>-15000</v>
      </c>
      <c r="O61" s="3">
        <f t="shared" si="3"/>
        <v>-29524.111675126904</v>
      </c>
    </row>
    <row r="62" spans="1:15">
      <c r="A62" t="s">
        <v>58</v>
      </c>
      <c r="B62" t="s">
        <v>49</v>
      </c>
      <c r="C62">
        <v>1.016</v>
      </c>
      <c r="D62">
        <v>2</v>
      </c>
      <c r="E62">
        <v>15507</v>
      </c>
      <c r="F62">
        <v>7600</v>
      </c>
      <c r="G62" s="3">
        <f t="shared" si="0"/>
        <v>15262.795275590552</v>
      </c>
      <c r="H62">
        <v>17.82</v>
      </c>
      <c r="I62">
        <v>15.79</v>
      </c>
      <c r="J62">
        <f t="shared" si="1"/>
        <v>16.804000000000002</v>
      </c>
      <c r="K62">
        <v>16.5</v>
      </c>
      <c r="L62">
        <v>-0.65</v>
      </c>
      <c r="M62" s="3">
        <f t="shared" si="2"/>
        <v>-1.299212598425197</v>
      </c>
      <c r="N62">
        <v>-10032</v>
      </c>
      <c r="O62" s="3">
        <f t="shared" si="3"/>
        <v>-20146.889763779531</v>
      </c>
    </row>
    <row r="63" spans="1:15">
      <c r="A63" t="s">
        <v>58</v>
      </c>
      <c r="B63" t="s">
        <v>105</v>
      </c>
      <c r="C63">
        <v>0.495</v>
      </c>
      <c r="D63">
        <v>1.5</v>
      </c>
      <c r="E63">
        <v>15507</v>
      </c>
      <c r="F63">
        <v>20000</v>
      </c>
      <c r="G63" s="3">
        <f t="shared" si="0"/>
        <v>31327.272727272728</v>
      </c>
      <c r="H63">
        <v>8.9700000000000006</v>
      </c>
      <c r="I63">
        <v>9.7100000000000009</v>
      </c>
      <c r="J63">
        <f t="shared" si="1"/>
        <v>9.4649999999999999</v>
      </c>
      <c r="K63">
        <v>9.5299999999999994</v>
      </c>
      <c r="L63">
        <v>-0.72</v>
      </c>
      <c r="M63" s="3">
        <f t="shared" si="2"/>
        <v>-1.1313131313131288</v>
      </c>
      <c r="N63">
        <v>-11120</v>
      </c>
      <c r="O63" s="3">
        <f t="shared" si="3"/>
        <v>-17543.272727272688</v>
      </c>
    </row>
    <row r="64" spans="1:15">
      <c r="A64" t="s">
        <v>58</v>
      </c>
      <c r="B64" t="s">
        <v>49</v>
      </c>
      <c r="C64">
        <v>3.6349999999999998</v>
      </c>
      <c r="D64">
        <v>1.5</v>
      </c>
      <c r="E64">
        <v>15510</v>
      </c>
      <c r="F64">
        <v>2800</v>
      </c>
      <c r="G64" s="3">
        <f t="shared" si="0"/>
        <v>4266.8500687757914</v>
      </c>
      <c r="H64">
        <v>98.3</v>
      </c>
      <c r="I64">
        <v>92.85</v>
      </c>
      <c r="J64">
        <f t="shared" si="1"/>
        <v>94.664999999999992</v>
      </c>
      <c r="K64">
        <v>109.6</v>
      </c>
      <c r="L64">
        <v>2.04</v>
      </c>
      <c r="M64" s="3">
        <f t="shared" si="2"/>
        <v>3.1086657496561205</v>
      </c>
      <c r="N64">
        <v>31640</v>
      </c>
      <c r="O64" s="3">
        <f t="shared" si="3"/>
        <v>48215.40577716643</v>
      </c>
    </row>
    <row r="65" spans="1:15">
      <c r="A65" t="s">
        <v>58</v>
      </c>
      <c r="B65" t="s">
        <v>49</v>
      </c>
      <c r="C65">
        <v>19.600000000000001</v>
      </c>
      <c r="D65">
        <v>1.5</v>
      </c>
      <c r="E65">
        <v>15507</v>
      </c>
      <c r="F65">
        <v>500</v>
      </c>
      <c r="G65" s="3">
        <f t="shared" si="0"/>
        <v>791.17346938775506</v>
      </c>
      <c r="H65">
        <v>608</v>
      </c>
      <c r="I65">
        <v>578.6</v>
      </c>
      <c r="J65">
        <f t="shared" si="1"/>
        <v>588.4</v>
      </c>
      <c r="K65">
        <v>629.5</v>
      </c>
      <c r="L65">
        <v>0.69</v>
      </c>
      <c r="M65" s="3">
        <f t="shared" si="2"/>
        <v>1.096938775510204</v>
      </c>
      <c r="N65">
        <v>10750</v>
      </c>
      <c r="O65" s="3">
        <f t="shared" si="3"/>
        <v>17010.229591836734</v>
      </c>
    </row>
    <row r="66" spans="1:15">
      <c r="A66" t="s">
        <v>58</v>
      </c>
      <c r="B66" t="s">
        <v>49</v>
      </c>
      <c r="C66">
        <v>0.23300000000000001</v>
      </c>
      <c r="D66">
        <v>2</v>
      </c>
      <c r="E66">
        <v>15510</v>
      </c>
      <c r="F66">
        <v>33000</v>
      </c>
      <c r="G66" s="3">
        <f t="shared" si="0"/>
        <v>66566.523605150214</v>
      </c>
      <c r="H66">
        <v>5.0599999999999996</v>
      </c>
      <c r="I66">
        <v>4.59</v>
      </c>
      <c r="J66">
        <f t="shared" si="1"/>
        <v>4.827</v>
      </c>
      <c r="K66">
        <v>5.0599999999999996</v>
      </c>
      <c r="L66">
        <v>0</v>
      </c>
      <c r="M66" s="3">
        <f t="shared" si="2"/>
        <v>0</v>
      </c>
      <c r="N66">
        <v>0</v>
      </c>
      <c r="O66" s="3">
        <f t="shared" si="3"/>
        <v>0</v>
      </c>
    </row>
    <row r="67" spans="1:15">
      <c r="A67" t="s">
        <v>58</v>
      </c>
      <c r="B67" t="s">
        <v>49</v>
      </c>
      <c r="C67">
        <v>1.4379999999999999</v>
      </c>
      <c r="D67">
        <v>1.5</v>
      </c>
      <c r="E67">
        <v>15507</v>
      </c>
      <c r="F67">
        <v>8000</v>
      </c>
      <c r="G67" s="3">
        <f t="shared" ref="G67:G130" si="4">E67/C67</f>
        <v>10783.727399165507</v>
      </c>
      <c r="H67">
        <v>18.18</v>
      </c>
      <c r="I67">
        <v>16.02</v>
      </c>
      <c r="J67">
        <f t="shared" ref="J67:J130" si="5">IF(B67="long",H67-C67,H67+C67)</f>
        <v>16.742000000000001</v>
      </c>
      <c r="K67">
        <v>18.239999999999998</v>
      </c>
      <c r="L67">
        <v>0.03</v>
      </c>
      <c r="M67" s="3">
        <f t="shared" ref="M67:M130" si="6">O67/E67</f>
        <v>4.1724617524338467E-2</v>
      </c>
      <c r="N67">
        <v>480</v>
      </c>
      <c r="O67" s="3">
        <f t="shared" ref="O67:O130" si="7">IF(B67="long",(K67-H67)*G67,(H67-K67)*G67)</f>
        <v>647.02364394991662</v>
      </c>
    </row>
    <row r="68" spans="1:15">
      <c r="A68" t="s">
        <v>58</v>
      </c>
      <c r="B68" t="s">
        <v>105</v>
      </c>
      <c r="C68">
        <v>1.845</v>
      </c>
      <c r="D68">
        <v>1</v>
      </c>
      <c r="E68">
        <v>15506</v>
      </c>
      <c r="F68">
        <v>8200</v>
      </c>
      <c r="G68" s="3">
        <f t="shared" si="4"/>
        <v>8404.3360433604339</v>
      </c>
      <c r="H68">
        <v>28.74</v>
      </c>
      <c r="I68">
        <v>30.58</v>
      </c>
      <c r="J68">
        <f t="shared" si="5"/>
        <v>30.584999999999997</v>
      </c>
      <c r="K68">
        <v>29.9</v>
      </c>
      <c r="L68">
        <v>-0.62</v>
      </c>
      <c r="M68" s="3">
        <f t="shared" si="6"/>
        <v>-0.62872628726287272</v>
      </c>
      <c r="N68">
        <v>-9540.7000000000007</v>
      </c>
      <c r="O68" s="3">
        <f t="shared" si="7"/>
        <v>-9749.0298102981051</v>
      </c>
    </row>
    <row r="69" spans="1:15">
      <c r="A69" t="s">
        <v>58</v>
      </c>
      <c r="B69" t="s">
        <v>49</v>
      </c>
      <c r="C69">
        <v>0.89</v>
      </c>
      <c r="D69">
        <v>3</v>
      </c>
      <c r="E69">
        <v>15506</v>
      </c>
      <c r="F69">
        <v>5800</v>
      </c>
      <c r="G69" s="3">
        <f t="shared" si="4"/>
        <v>17422.471910112359</v>
      </c>
      <c r="H69">
        <v>24.95</v>
      </c>
      <c r="I69">
        <v>22.28</v>
      </c>
      <c r="J69">
        <f t="shared" si="5"/>
        <v>24.06</v>
      </c>
      <c r="K69">
        <v>24.4</v>
      </c>
      <c r="L69">
        <v>-0.21</v>
      </c>
      <c r="M69" s="3">
        <f t="shared" si="6"/>
        <v>-0.61797752808988848</v>
      </c>
      <c r="N69">
        <v>-3190</v>
      </c>
      <c r="O69" s="3">
        <f t="shared" si="7"/>
        <v>-9582.3595505618105</v>
      </c>
    </row>
    <row r="70" spans="1:15">
      <c r="A70" t="s">
        <v>58</v>
      </c>
      <c r="B70" t="s">
        <v>49</v>
      </c>
      <c r="C70">
        <v>2.61</v>
      </c>
      <c r="D70">
        <v>2</v>
      </c>
      <c r="E70">
        <v>15506</v>
      </c>
      <c r="F70">
        <v>3000</v>
      </c>
      <c r="G70" s="3">
        <f t="shared" si="4"/>
        <v>5940.9961685823755</v>
      </c>
      <c r="H70">
        <v>49.4</v>
      </c>
      <c r="I70">
        <v>44.18</v>
      </c>
      <c r="J70">
        <f t="shared" si="5"/>
        <v>46.79</v>
      </c>
      <c r="K70">
        <v>53.25</v>
      </c>
      <c r="L70">
        <v>0.74</v>
      </c>
      <c r="M70" s="3">
        <f t="shared" si="6"/>
        <v>1.4750957854406135</v>
      </c>
      <c r="N70">
        <v>11550</v>
      </c>
      <c r="O70" s="3">
        <f t="shared" si="7"/>
        <v>22872.835249042153</v>
      </c>
    </row>
    <row r="71" spans="1:15">
      <c r="A71" t="s">
        <v>58</v>
      </c>
      <c r="B71" t="s">
        <v>105</v>
      </c>
      <c r="C71">
        <v>1.6850000000000001</v>
      </c>
      <c r="D71">
        <v>2</v>
      </c>
      <c r="E71">
        <v>15509</v>
      </c>
      <c r="F71">
        <v>5000</v>
      </c>
      <c r="G71" s="3">
        <f t="shared" si="4"/>
        <v>9204.1543026706222</v>
      </c>
      <c r="H71">
        <v>27.2</v>
      </c>
      <c r="I71">
        <v>30.57</v>
      </c>
      <c r="J71">
        <f t="shared" si="5"/>
        <v>28.884999999999998</v>
      </c>
      <c r="K71">
        <v>30.65</v>
      </c>
      <c r="L71">
        <v>-1.1100000000000001</v>
      </c>
      <c r="M71" s="3">
        <f t="shared" si="6"/>
        <v>-2.0474777448071211</v>
      </c>
      <c r="N71">
        <v>-17250</v>
      </c>
      <c r="O71" s="3">
        <f t="shared" si="7"/>
        <v>-31754.332344213639</v>
      </c>
    </row>
    <row r="72" spans="1:15">
      <c r="A72" t="s">
        <v>58</v>
      </c>
      <c r="B72" t="s">
        <v>49</v>
      </c>
      <c r="C72">
        <v>1.04</v>
      </c>
      <c r="D72">
        <v>3</v>
      </c>
      <c r="E72">
        <v>15506</v>
      </c>
      <c r="F72">
        <v>5000</v>
      </c>
      <c r="G72" s="3">
        <f t="shared" si="4"/>
        <v>14909.615384615385</v>
      </c>
      <c r="H72">
        <v>24.75</v>
      </c>
      <c r="I72">
        <v>21.63</v>
      </c>
      <c r="J72">
        <f t="shared" si="5"/>
        <v>23.71</v>
      </c>
      <c r="K72">
        <v>24.5</v>
      </c>
      <c r="L72">
        <v>-0.08</v>
      </c>
      <c r="M72" s="3">
        <f t="shared" si="6"/>
        <v>-0.24038461538461539</v>
      </c>
      <c r="N72">
        <v>-1250</v>
      </c>
      <c r="O72" s="3">
        <f t="shared" si="7"/>
        <v>-3727.4038461538462</v>
      </c>
    </row>
    <row r="73" spans="1:15">
      <c r="A73" t="s">
        <v>58</v>
      </c>
      <c r="B73" t="s">
        <v>105</v>
      </c>
      <c r="C73">
        <v>2.82</v>
      </c>
      <c r="D73">
        <v>2</v>
      </c>
      <c r="E73">
        <v>15510</v>
      </c>
      <c r="F73">
        <v>3600</v>
      </c>
      <c r="G73" s="3">
        <f t="shared" si="4"/>
        <v>5500</v>
      </c>
      <c r="H73">
        <v>51.3</v>
      </c>
      <c r="I73">
        <v>56.94</v>
      </c>
      <c r="J73">
        <f t="shared" si="5"/>
        <v>54.12</v>
      </c>
      <c r="K73">
        <v>48.85</v>
      </c>
      <c r="L73">
        <v>0.56999999999999995</v>
      </c>
      <c r="M73" s="3">
        <f t="shared" si="6"/>
        <v>0.86879432624113317</v>
      </c>
      <c r="N73">
        <v>8820</v>
      </c>
      <c r="O73" s="3">
        <f t="shared" si="7"/>
        <v>13474.999999999976</v>
      </c>
    </row>
    <row r="74" spans="1:15">
      <c r="A74" t="s">
        <v>58</v>
      </c>
      <c r="B74" t="s">
        <v>49</v>
      </c>
      <c r="C74">
        <v>12.6</v>
      </c>
      <c r="D74">
        <v>1.5</v>
      </c>
      <c r="E74">
        <v>15507</v>
      </c>
      <c r="F74">
        <v>800</v>
      </c>
      <c r="G74" s="3">
        <f t="shared" si="4"/>
        <v>1230.7142857142858</v>
      </c>
      <c r="H74">
        <v>302.8</v>
      </c>
      <c r="I74">
        <v>283.89999999999998</v>
      </c>
      <c r="J74">
        <f t="shared" si="5"/>
        <v>290.2</v>
      </c>
      <c r="K74">
        <v>325</v>
      </c>
      <c r="L74">
        <v>1.1499999999999999</v>
      </c>
      <c r="M74" s="3">
        <f t="shared" si="6"/>
        <v>1.7619047619047612</v>
      </c>
      <c r="N74">
        <v>17760</v>
      </c>
      <c r="O74" s="3">
        <f t="shared" si="7"/>
        <v>27321.85714285713</v>
      </c>
    </row>
    <row r="75" spans="1:15">
      <c r="A75" t="s">
        <v>58</v>
      </c>
      <c r="B75" t="s">
        <v>49</v>
      </c>
      <c r="C75">
        <v>9.1999999999999998E-2</v>
      </c>
      <c r="D75">
        <v>2</v>
      </c>
      <c r="E75">
        <v>15506</v>
      </c>
      <c r="F75">
        <v>84000</v>
      </c>
      <c r="G75" s="3">
        <f t="shared" si="4"/>
        <v>168543.47826086957</v>
      </c>
      <c r="H75">
        <v>3.59</v>
      </c>
      <c r="I75">
        <v>3.41</v>
      </c>
      <c r="J75">
        <f t="shared" si="5"/>
        <v>3.4979999999999998</v>
      </c>
      <c r="K75">
        <v>3.96</v>
      </c>
      <c r="L75">
        <v>2</v>
      </c>
      <c r="M75" s="3">
        <f t="shared" si="6"/>
        <v>4.021739130434784</v>
      </c>
      <c r="N75">
        <v>31080</v>
      </c>
      <c r="O75" s="3">
        <f t="shared" si="7"/>
        <v>62361.086956521758</v>
      </c>
    </row>
    <row r="76" spans="1:15">
      <c r="A76" t="s">
        <v>58</v>
      </c>
      <c r="B76" t="s">
        <v>49</v>
      </c>
      <c r="C76">
        <v>12</v>
      </c>
      <c r="D76">
        <v>3</v>
      </c>
      <c r="E76">
        <v>15506</v>
      </c>
      <c r="F76">
        <v>400</v>
      </c>
      <c r="G76" s="3">
        <f t="shared" si="4"/>
        <v>1292.1666666666667</v>
      </c>
      <c r="H76">
        <v>456</v>
      </c>
      <c r="I76">
        <v>420</v>
      </c>
      <c r="J76">
        <f t="shared" si="5"/>
        <v>444</v>
      </c>
      <c r="K76">
        <v>482</v>
      </c>
      <c r="L76">
        <v>0.67</v>
      </c>
      <c r="M76" s="3">
        <f t="shared" si="6"/>
        <v>2.166666666666667</v>
      </c>
      <c r="N76">
        <v>10400</v>
      </c>
      <c r="O76" s="3">
        <f t="shared" si="7"/>
        <v>33596.333333333336</v>
      </c>
    </row>
    <row r="77" spans="1:15">
      <c r="A77" t="s">
        <v>58</v>
      </c>
      <c r="B77" t="s">
        <v>49</v>
      </c>
      <c r="C77">
        <v>12.28</v>
      </c>
      <c r="D77">
        <v>3</v>
      </c>
      <c r="E77">
        <v>23261</v>
      </c>
      <c r="F77">
        <v>600</v>
      </c>
      <c r="G77" s="3">
        <f t="shared" si="4"/>
        <v>1894.2182410423454</v>
      </c>
      <c r="H77">
        <v>449.6</v>
      </c>
      <c r="I77">
        <v>412.76</v>
      </c>
      <c r="J77">
        <f t="shared" si="5"/>
        <v>437.32000000000005</v>
      </c>
      <c r="K77">
        <v>482</v>
      </c>
      <c r="L77">
        <v>0.84</v>
      </c>
      <c r="M77" s="3">
        <f t="shared" si="6"/>
        <v>2.6384364820846891</v>
      </c>
      <c r="N77">
        <v>19440</v>
      </c>
      <c r="O77" s="3">
        <f t="shared" si="7"/>
        <v>61372.671009771948</v>
      </c>
    </row>
    <row r="78" spans="1:15">
      <c r="A78" t="s">
        <v>58</v>
      </c>
      <c r="B78" t="s">
        <v>49</v>
      </c>
      <c r="C78">
        <v>2.375</v>
      </c>
      <c r="D78">
        <v>2</v>
      </c>
      <c r="E78">
        <v>15506</v>
      </c>
      <c r="F78">
        <v>2000</v>
      </c>
      <c r="G78" s="3">
        <f t="shared" si="4"/>
        <v>6528.8421052631575</v>
      </c>
      <c r="H78">
        <v>60.2</v>
      </c>
      <c r="I78">
        <v>55.45</v>
      </c>
      <c r="J78">
        <f t="shared" si="5"/>
        <v>57.825000000000003</v>
      </c>
      <c r="K78">
        <v>60.1</v>
      </c>
      <c r="L78">
        <v>-0.01</v>
      </c>
      <c r="M78" s="3">
        <f t="shared" si="6"/>
        <v>-4.2105263157895333E-2</v>
      </c>
      <c r="N78">
        <v>-200</v>
      </c>
      <c r="O78" s="3">
        <f t="shared" si="7"/>
        <v>-652.88421052632498</v>
      </c>
    </row>
    <row r="79" spans="1:15">
      <c r="A79" t="s">
        <v>58</v>
      </c>
      <c r="B79" t="s">
        <v>49</v>
      </c>
      <c r="C79">
        <v>0.14199999999999999</v>
      </c>
      <c r="D79">
        <v>3</v>
      </c>
      <c r="E79">
        <v>15506</v>
      </c>
      <c r="F79">
        <v>36000</v>
      </c>
      <c r="G79" s="3">
        <f t="shared" si="4"/>
        <v>109197.18309859156</v>
      </c>
      <c r="H79">
        <v>3.93</v>
      </c>
      <c r="I79">
        <v>3.5</v>
      </c>
      <c r="J79">
        <f t="shared" si="5"/>
        <v>3.7880000000000003</v>
      </c>
      <c r="K79">
        <v>3.83</v>
      </c>
      <c r="L79">
        <v>-0.23</v>
      </c>
      <c r="M79" s="3">
        <f t="shared" si="6"/>
        <v>-0.70422535211267667</v>
      </c>
      <c r="N79">
        <v>-3600</v>
      </c>
      <c r="O79" s="3">
        <f t="shared" si="7"/>
        <v>-10919.718309859165</v>
      </c>
    </row>
    <row r="80" spans="1:15">
      <c r="A80" t="s">
        <v>58</v>
      </c>
      <c r="B80" t="s">
        <v>49</v>
      </c>
      <c r="C80">
        <v>3.54</v>
      </c>
      <c r="D80">
        <v>2</v>
      </c>
      <c r="E80">
        <v>15506</v>
      </c>
      <c r="F80">
        <v>2200</v>
      </c>
      <c r="G80" s="3">
        <f t="shared" si="4"/>
        <v>4380.2259887005648</v>
      </c>
      <c r="H80">
        <v>103.3</v>
      </c>
      <c r="I80">
        <v>96.22</v>
      </c>
      <c r="J80">
        <f t="shared" si="5"/>
        <v>99.759999999999991</v>
      </c>
      <c r="K80">
        <v>119.4</v>
      </c>
      <c r="L80">
        <v>2.2799999999999998</v>
      </c>
      <c r="M80" s="3">
        <f t="shared" si="6"/>
        <v>4.5480225988700589</v>
      </c>
      <c r="N80">
        <v>35420</v>
      </c>
      <c r="O80" s="3">
        <f t="shared" si="7"/>
        <v>70521.638418079136</v>
      </c>
    </row>
    <row r="81" spans="1:15">
      <c r="A81" t="s">
        <v>58</v>
      </c>
      <c r="B81" t="s">
        <v>105</v>
      </c>
      <c r="C81">
        <v>0.255</v>
      </c>
      <c r="D81">
        <v>2</v>
      </c>
      <c r="E81">
        <v>15510</v>
      </c>
      <c r="F81">
        <v>30000</v>
      </c>
      <c r="G81" s="3">
        <f t="shared" si="4"/>
        <v>60823.529411764706</v>
      </c>
      <c r="H81">
        <v>6</v>
      </c>
      <c r="I81">
        <v>6.51</v>
      </c>
      <c r="J81">
        <f t="shared" si="5"/>
        <v>6.2549999999999999</v>
      </c>
      <c r="K81">
        <v>5.83</v>
      </c>
      <c r="L81">
        <v>0.33</v>
      </c>
      <c r="M81" s="3">
        <f t="shared" si="6"/>
        <v>0.66666666666666641</v>
      </c>
      <c r="N81">
        <v>5100</v>
      </c>
      <c r="O81" s="3">
        <f t="shared" si="7"/>
        <v>10339.999999999996</v>
      </c>
    </row>
    <row r="82" spans="1:15">
      <c r="A82" t="s">
        <v>58</v>
      </c>
      <c r="B82" t="s">
        <v>49</v>
      </c>
      <c r="C82">
        <v>6.6000000000000003E-2</v>
      </c>
      <c r="D82">
        <v>2</v>
      </c>
      <c r="E82">
        <v>15507</v>
      </c>
      <c r="F82">
        <v>118000</v>
      </c>
      <c r="G82" s="3">
        <f t="shared" si="4"/>
        <v>234954.54545454544</v>
      </c>
      <c r="H82">
        <v>2.62</v>
      </c>
      <c r="I82">
        <v>2.4900000000000002</v>
      </c>
      <c r="J82">
        <f t="shared" si="5"/>
        <v>2.5540000000000003</v>
      </c>
      <c r="K82">
        <v>2.6</v>
      </c>
      <c r="L82">
        <v>-0.15</v>
      </c>
      <c r="M82" s="3">
        <f t="shared" si="6"/>
        <v>-0.30303030303030326</v>
      </c>
      <c r="N82">
        <v>-2360</v>
      </c>
      <c r="O82" s="3">
        <f t="shared" si="7"/>
        <v>-4699.0909090909126</v>
      </c>
    </row>
    <row r="83" spans="1:15">
      <c r="A83" t="e">
        <v>#N/A</v>
      </c>
      <c r="B83" t="s">
        <v>105</v>
      </c>
      <c r="C83">
        <v>404.7</v>
      </c>
      <c r="D83">
        <v>1</v>
      </c>
      <c r="E83">
        <v>15506</v>
      </c>
      <c r="F83">
        <v>50</v>
      </c>
      <c r="G83" s="3">
        <f t="shared" si="4"/>
        <v>38.314801087225106</v>
      </c>
      <c r="H83">
        <v>28535</v>
      </c>
      <c r="I83">
        <v>28939.7</v>
      </c>
      <c r="J83">
        <f t="shared" si="5"/>
        <v>28939.7</v>
      </c>
      <c r="K83">
        <v>28838</v>
      </c>
      <c r="L83">
        <v>-0.98</v>
      </c>
      <c r="M83" s="3">
        <f t="shared" si="6"/>
        <v>-0.74870274277242399</v>
      </c>
      <c r="N83">
        <v>-15150</v>
      </c>
      <c r="O83" s="3">
        <f t="shared" si="7"/>
        <v>-11609.384729429206</v>
      </c>
    </row>
    <row r="84" spans="1:15">
      <c r="A84" t="s">
        <v>58</v>
      </c>
      <c r="B84" t="s">
        <v>49</v>
      </c>
      <c r="C84">
        <v>0.53800000000000003</v>
      </c>
      <c r="D84">
        <v>2</v>
      </c>
      <c r="E84">
        <v>15506</v>
      </c>
      <c r="F84">
        <v>15000</v>
      </c>
      <c r="G84" s="3">
        <f t="shared" si="4"/>
        <v>28821.561338289961</v>
      </c>
      <c r="H84">
        <v>15.62</v>
      </c>
      <c r="I84">
        <v>14.54</v>
      </c>
      <c r="J84">
        <f t="shared" si="5"/>
        <v>15.081999999999999</v>
      </c>
      <c r="K84">
        <v>16.600000000000001</v>
      </c>
      <c r="L84">
        <v>0.95</v>
      </c>
      <c r="M84" s="3">
        <f t="shared" si="6"/>
        <v>1.8215613382899667</v>
      </c>
      <c r="N84">
        <v>14719.5</v>
      </c>
      <c r="O84" s="3">
        <f t="shared" si="7"/>
        <v>28245.130111524224</v>
      </c>
    </row>
    <row r="85" spans="1:15">
      <c r="A85" t="s">
        <v>58</v>
      </c>
      <c r="B85" t="s">
        <v>49</v>
      </c>
      <c r="C85">
        <v>0.68400000000000005</v>
      </c>
      <c r="D85">
        <v>2</v>
      </c>
      <c r="E85">
        <v>15509</v>
      </c>
      <c r="F85">
        <v>11000</v>
      </c>
      <c r="G85" s="3">
        <f t="shared" si="4"/>
        <v>22673.976608187131</v>
      </c>
      <c r="H85">
        <v>14.02</v>
      </c>
      <c r="I85">
        <v>12.65</v>
      </c>
      <c r="J85">
        <f t="shared" si="5"/>
        <v>13.336</v>
      </c>
      <c r="K85">
        <v>16.89</v>
      </c>
      <c r="L85">
        <v>2.0299999999999998</v>
      </c>
      <c r="M85" s="3">
        <f t="shared" si="6"/>
        <v>4.1959064327485383</v>
      </c>
      <c r="N85">
        <v>31540.3</v>
      </c>
      <c r="O85" s="3">
        <f t="shared" si="7"/>
        <v>65074.312865497086</v>
      </c>
    </row>
    <row r="86" spans="1:15">
      <c r="A86" t="s">
        <v>58</v>
      </c>
      <c r="B86" t="s">
        <v>49</v>
      </c>
      <c r="C86">
        <v>2.5099999999999998</v>
      </c>
      <c r="D86">
        <v>2</v>
      </c>
      <c r="E86">
        <v>15504</v>
      </c>
      <c r="F86">
        <v>3000</v>
      </c>
      <c r="G86" s="3">
        <f t="shared" si="4"/>
        <v>6176.8924302788846</v>
      </c>
      <c r="H86">
        <v>34.200000000000003</v>
      </c>
      <c r="I86">
        <v>29.18</v>
      </c>
      <c r="J86">
        <f t="shared" si="5"/>
        <v>31.690000000000005</v>
      </c>
      <c r="K86">
        <v>33.299999999999997</v>
      </c>
      <c r="L86">
        <v>-0.17</v>
      </c>
      <c r="M86" s="3">
        <f t="shared" si="6"/>
        <v>-0.35856573705179512</v>
      </c>
      <c r="N86">
        <v>-2700</v>
      </c>
      <c r="O86" s="3">
        <f t="shared" si="7"/>
        <v>-5559.2031872510315</v>
      </c>
    </row>
    <row r="87" spans="1:15">
      <c r="A87" t="s">
        <v>58</v>
      </c>
      <c r="B87" t="s">
        <v>105</v>
      </c>
      <c r="C87">
        <v>0.62</v>
      </c>
      <c r="D87">
        <v>2</v>
      </c>
      <c r="E87">
        <v>15506</v>
      </c>
      <c r="F87">
        <v>12000</v>
      </c>
      <c r="G87" s="3">
        <f t="shared" si="4"/>
        <v>25009.677419354837</v>
      </c>
      <c r="H87">
        <v>8.77</v>
      </c>
      <c r="I87">
        <v>10.01</v>
      </c>
      <c r="J87">
        <f t="shared" si="5"/>
        <v>9.3899999999999988</v>
      </c>
      <c r="K87">
        <v>8.1199999999999992</v>
      </c>
      <c r="L87">
        <v>0.5</v>
      </c>
      <c r="M87" s="3">
        <f t="shared" si="6"/>
        <v>1.0483870967741939</v>
      </c>
      <c r="N87">
        <v>7800</v>
      </c>
      <c r="O87" s="3">
        <f t="shared" si="7"/>
        <v>16256.290322580653</v>
      </c>
    </row>
    <row r="88" spans="1:15">
      <c r="A88" t="s">
        <v>58</v>
      </c>
      <c r="B88" t="s">
        <v>105</v>
      </c>
      <c r="C88">
        <v>0.124</v>
      </c>
      <c r="D88">
        <v>1.5</v>
      </c>
      <c r="E88">
        <v>15503</v>
      </c>
      <c r="F88">
        <v>84000</v>
      </c>
      <c r="G88" s="3">
        <f t="shared" si="4"/>
        <v>125024.19354838709</v>
      </c>
      <c r="H88">
        <v>1.68</v>
      </c>
      <c r="I88">
        <v>1.87</v>
      </c>
      <c r="J88">
        <f t="shared" si="5"/>
        <v>1.8039999999999998</v>
      </c>
      <c r="K88">
        <v>1.75</v>
      </c>
      <c r="L88">
        <v>-0.38</v>
      </c>
      <c r="M88" s="3">
        <f t="shared" si="6"/>
        <v>-0.56451612903225856</v>
      </c>
      <c r="N88">
        <v>-5863.2</v>
      </c>
      <c r="O88" s="3">
        <f t="shared" si="7"/>
        <v>-8751.6935483871039</v>
      </c>
    </row>
    <row r="89" spans="1:15">
      <c r="A89" t="s">
        <v>58</v>
      </c>
      <c r="B89" t="s">
        <v>105</v>
      </c>
      <c r="C89">
        <v>7.2999999999999995E-2</v>
      </c>
      <c r="D89">
        <v>1.5</v>
      </c>
      <c r="E89">
        <v>15503</v>
      </c>
      <c r="F89">
        <v>142000</v>
      </c>
      <c r="G89" s="3">
        <f t="shared" si="4"/>
        <v>212369.86301369863</v>
      </c>
      <c r="H89">
        <v>1.51</v>
      </c>
      <c r="I89">
        <v>1.62</v>
      </c>
      <c r="J89">
        <f t="shared" si="5"/>
        <v>1.583</v>
      </c>
      <c r="K89">
        <v>1.84</v>
      </c>
      <c r="L89">
        <v>-3.05</v>
      </c>
      <c r="M89" s="3">
        <f t="shared" si="6"/>
        <v>-4.5205479452054806</v>
      </c>
      <c r="N89">
        <v>-47342.8</v>
      </c>
      <c r="O89" s="3">
        <f t="shared" si="7"/>
        <v>-70082.054794520562</v>
      </c>
    </row>
    <row r="90" spans="1:15">
      <c r="A90" t="s">
        <v>58</v>
      </c>
      <c r="B90" t="s">
        <v>49</v>
      </c>
      <c r="C90">
        <v>1.008</v>
      </c>
      <c r="D90">
        <v>2</v>
      </c>
      <c r="E90">
        <v>15504</v>
      </c>
      <c r="F90">
        <v>800</v>
      </c>
      <c r="G90" s="3">
        <f t="shared" si="4"/>
        <v>15380.952380952382</v>
      </c>
      <c r="H90">
        <v>19.5</v>
      </c>
      <c r="I90">
        <v>17.48</v>
      </c>
      <c r="J90">
        <f t="shared" si="5"/>
        <v>18.492000000000001</v>
      </c>
      <c r="K90">
        <v>19.899999999999999</v>
      </c>
      <c r="L90">
        <v>0.02</v>
      </c>
      <c r="M90" s="3">
        <f t="shared" si="6"/>
        <v>0.39682539682539542</v>
      </c>
      <c r="N90">
        <v>320</v>
      </c>
      <c r="O90" s="3">
        <f t="shared" si="7"/>
        <v>6152.3809523809305</v>
      </c>
    </row>
    <row r="91" spans="1:15">
      <c r="A91" t="s">
        <v>58</v>
      </c>
      <c r="B91" t="s">
        <v>49</v>
      </c>
      <c r="C91">
        <v>0.13</v>
      </c>
      <c r="D91">
        <v>1</v>
      </c>
      <c r="E91">
        <v>15506</v>
      </c>
      <c r="F91">
        <v>120000</v>
      </c>
      <c r="G91" s="3">
        <f t="shared" si="4"/>
        <v>119276.92307692308</v>
      </c>
      <c r="H91">
        <v>2.54</v>
      </c>
      <c r="I91">
        <v>2.41</v>
      </c>
      <c r="J91">
        <f t="shared" si="5"/>
        <v>2.41</v>
      </c>
      <c r="K91">
        <v>2.71</v>
      </c>
      <c r="L91">
        <v>1.32</v>
      </c>
      <c r="M91" s="3">
        <f t="shared" si="6"/>
        <v>1.307692307692307</v>
      </c>
      <c r="N91">
        <v>20400</v>
      </c>
      <c r="O91" s="3">
        <f t="shared" si="7"/>
        <v>20277.076923076915</v>
      </c>
    </row>
    <row r="92" spans="1:15">
      <c r="A92" t="s">
        <v>58</v>
      </c>
      <c r="B92" t="s">
        <v>49</v>
      </c>
      <c r="C92">
        <v>0.55600000000000005</v>
      </c>
      <c r="D92">
        <v>1.2</v>
      </c>
      <c r="E92">
        <v>15506</v>
      </c>
      <c r="F92">
        <v>24000</v>
      </c>
      <c r="G92" s="3">
        <f t="shared" si="4"/>
        <v>27888.489208633091</v>
      </c>
      <c r="H92">
        <v>13.01</v>
      </c>
      <c r="I92">
        <v>12.34</v>
      </c>
      <c r="J92">
        <f t="shared" si="5"/>
        <v>12.454000000000001</v>
      </c>
      <c r="K92">
        <v>12.24</v>
      </c>
      <c r="L92">
        <v>-1.19</v>
      </c>
      <c r="M92" s="3">
        <f t="shared" si="6"/>
        <v>-1.3848920863309344</v>
      </c>
      <c r="N92">
        <v>-18480</v>
      </c>
      <c r="O92" s="3">
        <f t="shared" si="7"/>
        <v>-21474.136690647469</v>
      </c>
    </row>
    <row r="93" spans="1:15">
      <c r="A93" t="s">
        <v>58</v>
      </c>
      <c r="B93" t="s">
        <v>49</v>
      </c>
      <c r="C93">
        <v>4.58</v>
      </c>
      <c r="D93">
        <v>3</v>
      </c>
      <c r="E93">
        <v>15504</v>
      </c>
      <c r="F93">
        <v>1000</v>
      </c>
      <c r="G93" s="3">
        <f t="shared" si="4"/>
        <v>3385.1528384279477</v>
      </c>
      <c r="H93">
        <v>112.8</v>
      </c>
      <c r="I93">
        <v>99.06</v>
      </c>
      <c r="J93">
        <f t="shared" si="5"/>
        <v>108.22</v>
      </c>
      <c r="K93">
        <v>117</v>
      </c>
      <c r="L93">
        <v>0.27</v>
      </c>
      <c r="M93" s="3">
        <f t="shared" si="6"/>
        <v>0.9170305676855901</v>
      </c>
      <c r="N93">
        <v>4200</v>
      </c>
      <c r="O93" s="3">
        <f t="shared" si="7"/>
        <v>14217.64192139739</v>
      </c>
    </row>
    <row r="94" spans="1:15">
      <c r="A94" t="s">
        <v>58</v>
      </c>
      <c r="B94" t="s">
        <v>49</v>
      </c>
      <c r="C94">
        <v>2.2450000000000001</v>
      </c>
      <c r="D94">
        <v>2</v>
      </c>
      <c r="E94">
        <v>15506</v>
      </c>
      <c r="F94">
        <v>3000</v>
      </c>
      <c r="G94" s="3">
        <f t="shared" si="4"/>
        <v>6906.9042316258347</v>
      </c>
      <c r="H94">
        <v>48.7</v>
      </c>
      <c r="I94">
        <v>44.21</v>
      </c>
      <c r="J94">
        <f t="shared" si="5"/>
        <v>46.455000000000005</v>
      </c>
      <c r="K94">
        <v>46.3</v>
      </c>
      <c r="L94">
        <v>-0.46</v>
      </c>
      <c r="M94" s="3">
        <f t="shared" si="6"/>
        <v>-1.0690423162583542</v>
      </c>
      <c r="N94">
        <v>-7200</v>
      </c>
      <c r="O94" s="3">
        <f t="shared" si="7"/>
        <v>-16576.570155902042</v>
      </c>
    </row>
    <row r="95" spans="1:15">
      <c r="A95" t="s">
        <v>58</v>
      </c>
      <c r="B95" t="s">
        <v>49</v>
      </c>
      <c r="C95">
        <v>1.18</v>
      </c>
      <c r="D95">
        <v>3</v>
      </c>
      <c r="E95">
        <v>15503</v>
      </c>
      <c r="F95">
        <v>4000</v>
      </c>
      <c r="G95" s="3">
        <f t="shared" si="4"/>
        <v>13138.135593220341</v>
      </c>
      <c r="H95">
        <v>27.65</v>
      </c>
      <c r="I95">
        <v>24.11</v>
      </c>
      <c r="J95">
        <f t="shared" si="5"/>
        <v>26.47</v>
      </c>
      <c r="K95">
        <v>27.8</v>
      </c>
      <c r="L95">
        <v>0.04</v>
      </c>
      <c r="M95" s="3">
        <f t="shared" si="6"/>
        <v>0.12711864406779844</v>
      </c>
      <c r="N95">
        <v>600</v>
      </c>
      <c r="O95" s="3">
        <f t="shared" si="7"/>
        <v>1970.720338983079</v>
      </c>
    </row>
    <row r="96" spans="1:15">
      <c r="A96" t="s">
        <v>58</v>
      </c>
      <c r="B96" t="s">
        <v>49</v>
      </c>
      <c r="C96">
        <v>0.57299999999999995</v>
      </c>
      <c r="D96">
        <v>2</v>
      </c>
      <c r="E96">
        <v>15506</v>
      </c>
      <c r="F96">
        <v>14000</v>
      </c>
      <c r="G96" s="3">
        <f t="shared" si="4"/>
        <v>27061.082024432813</v>
      </c>
      <c r="H96">
        <v>8.1</v>
      </c>
      <c r="I96">
        <v>6.95</v>
      </c>
      <c r="J96">
        <f t="shared" si="5"/>
        <v>7.5269999999999992</v>
      </c>
      <c r="K96">
        <v>8.58</v>
      </c>
      <c r="L96">
        <v>0.43</v>
      </c>
      <c r="M96" s="3">
        <f t="shared" si="6"/>
        <v>0.83769633507853491</v>
      </c>
      <c r="N96">
        <v>6720</v>
      </c>
      <c r="O96" s="3">
        <f t="shared" si="7"/>
        <v>12989.319371727763</v>
      </c>
    </row>
    <row r="97" spans="1:15">
      <c r="A97" t="s">
        <v>58</v>
      </c>
      <c r="B97" t="s">
        <v>105</v>
      </c>
      <c r="C97">
        <v>1.276</v>
      </c>
      <c r="D97">
        <v>1.5</v>
      </c>
      <c r="E97">
        <v>15503</v>
      </c>
      <c r="F97">
        <v>8000</v>
      </c>
      <c r="G97" s="3">
        <f t="shared" si="4"/>
        <v>12149.686520376175</v>
      </c>
      <c r="H97">
        <v>18.579999999999998</v>
      </c>
      <c r="I97">
        <v>20.49</v>
      </c>
      <c r="J97">
        <f t="shared" si="5"/>
        <v>19.855999999999998</v>
      </c>
      <c r="K97">
        <v>17.3</v>
      </c>
      <c r="L97">
        <v>0.66</v>
      </c>
      <c r="M97" s="3">
        <f t="shared" si="6"/>
        <v>1.0031347962382426</v>
      </c>
      <c r="N97">
        <v>10240</v>
      </c>
      <c r="O97" s="3">
        <f t="shared" si="7"/>
        <v>15551.598746081476</v>
      </c>
    </row>
    <row r="98" spans="1:15">
      <c r="A98" t="s">
        <v>58</v>
      </c>
      <c r="B98" t="s">
        <v>49</v>
      </c>
      <c r="C98">
        <v>6.8449999999999998</v>
      </c>
      <c r="D98">
        <v>2</v>
      </c>
      <c r="E98">
        <v>15503</v>
      </c>
      <c r="F98">
        <v>1100</v>
      </c>
      <c r="G98" s="3">
        <f t="shared" si="4"/>
        <v>2264.864864864865</v>
      </c>
      <c r="H98">
        <v>124</v>
      </c>
      <c r="I98">
        <v>110.31</v>
      </c>
      <c r="J98">
        <f t="shared" si="5"/>
        <v>117.155</v>
      </c>
      <c r="K98">
        <v>124.9</v>
      </c>
      <c r="L98">
        <v>0.06</v>
      </c>
      <c r="M98" s="3">
        <f t="shared" si="6"/>
        <v>0.13148283418553772</v>
      </c>
      <c r="N98">
        <v>990</v>
      </c>
      <c r="O98" s="3">
        <f t="shared" si="7"/>
        <v>2038.3783783783913</v>
      </c>
    </row>
    <row r="99" spans="1:15">
      <c r="A99" t="s">
        <v>58</v>
      </c>
      <c r="B99" t="s">
        <v>49</v>
      </c>
      <c r="C99">
        <v>2.88</v>
      </c>
      <c r="D99">
        <v>1.5</v>
      </c>
      <c r="E99">
        <v>15506</v>
      </c>
      <c r="F99">
        <v>3500</v>
      </c>
      <c r="G99" s="3">
        <f t="shared" si="4"/>
        <v>5384.0277777777783</v>
      </c>
      <c r="H99">
        <v>51.2</v>
      </c>
      <c r="I99">
        <v>46.88</v>
      </c>
      <c r="J99">
        <f t="shared" si="5"/>
        <v>48.32</v>
      </c>
      <c r="K99">
        <v>49.6</v>
      </c>
      <c r="L99">
        <v>-0.36</v>
      </c>
      <c r="M99" s="3">
        <f t="shared" si="6"/>
        <v>-0.55555555555555602</v>
      </c>
      <c r="N99">
        <v>-5600</v>
      </c>
      <c r="O99" s="3">
        <f t="shared" si="7"/>
        <v>-8614.4444444444525</v>
      </c>
    </row>
    <row r="100" spans="1:15">
      <c r="A100" t="s">
        <v>58</v>
      </c>
      <c r="B100" t="s">
        <v>49</v>
      </c>
      <c r="C100">
        <v>1.5249999999999999</v>
      </c>
      <c r="D100">
        <v>3</v>
      </c>
      <c r="E100">
        <v>15506</v>
      </c>
      <c r="F100">
        <v>3500</v>
      </c>
      <c r="G100" s="3">
        <f t="shared" si="4"/>
        <v>10167.868852459016</v>
      </c>
      <c r="H100">
        <v>28.85</v>
      </c>
      <c r="I100">
        <v>24.28</v>
      </c>
      <c r="J100">
        <f t="shared" si="5"/>
        <v>27.325000000000003</v>
      </c>
      <c r="K100">
        <v>25.74</v>
      </c>
      <c r="L100">
        <v>-0.7</v>
      </c>
      <c r="M100" s="3">
        <f t="shared" si="6"/>
        <v>-2.0393442622950841</v>
      </c>
      <c r="N100">
        <v>-10900.05</v>
      </c>
      <c r="O100" s="3">
        <f t="shared" si="7"/>
        <v>-31622.072131147572</v>
      </c>
    </row>
    <row r="101" spans="1:15">
      <c r="A101" t="s">
        <v>58</v>
      </c>
      <c r="B101" t="s">
        <v>105</v>
      </c>
      <c r="C101">
        <v>0.41199999999999998</v>
      </c>
      <c r="D101">
        <v>1</v>
      </c>
      <c r="E101">
        <v>15506</v>
      </c>
      <c r="F101">
        <v>35000</v>
      </c>
      <c r="G101" s="3">
        <f t="shared" si="4"/>
        <v>37635.922330097092</v>
      </c>
      <c r="H101">
        <v>7.7</v>
      </c>
      <c r="I101">
        <v>8.11</v>
      </c>
      <c r="J101">
        <f t="shared" si="5"/>
        <v>8.1120000000000001</v>
      </c>
      <c r="K101">
        <v>8.02</v>
      </c>
      <c r="L101">
        <v>-0.72</v>
      </c>
      <c r="M101" s="3">
        <f t="shared" si="6"/>
        <v>-0.77669902912621225</v>
      </c>
      <c r="N101">
        <v>-11200</v>
      </c>
      <c r="O101" s="3">
        <f t="shared" si="7"/>
        <v>-12043.495145631046</v>
      </c>
    </row>
    <row r="102" spans="1:15">
      <c r="A102" t="s">
        <v>58</v>
      </c>
      <c r="B102" t="s">
        <v>49</v>
      </c>
      <c r="C102">
        <v>0.63600000000000001</v>
      </c>
      <c r="D102">
        <v>1.5</v>
      </c>
      <c r="E102">
        <v>15503</v>
      </c>
      <c r="F102">
        <v>16000</v>
      </c>
      <c r="G102" s="3">
        <f t="shared" si="4"/>
        <v>24375.786163522011</v>
      </c>
      <c r="H102">
        <v>11.16</v>
      </c>
      <c r="I102">
        <v>10.210000000000001</v>
      </c>
      <c r="J102">
        <f t="shared" si="5"/>
        <v>10.524000000000001</v>
      </c>
      <c r="K102">
        <v>9.85</v>
      </c>
      <c r="L102">
        <v>-1.35</v>
      </c>
      <c r="M102" s="3">
        <f t="shared" si="6"/>
        <v>-2.0597484276729565</v>
      </c>
      <c r="N102">
        <v>-20960</v>
      </c>
      <c r="O102" s="3">
        <f t="shared" si="7"/>
        <v>-31932.279874213848</v>
      </c>
    </row>
    <row r="103" spans="1:15">
      <c r="A103" t="s">
        <v>58</v>
      </c>
      <c r="B103" t="s">
        <v>49</v>
      </c>
      <c r="C103">
        <v>0.129</v>
      </c>
      <c r="D103">
        <v>2</v>
      </c>
      <c r="E103">
        <v>15503</v>
      </c>
      <c r="F103">
        <v>60000</v>
      </c>
      <c r="G103" s="3">
        <f t="shared" si="4"/>
        <v>120178.2945736434</v>
      </c>
      <c r="H103">
        <v>3.52</v>
      </c>
      <c r="I103">
        <v>3.26</v>
      </c>
      <c r="J103">
        <f t="shared" si="5"/>
        <v>3.391</v>
      </c>
      <c r="K103">
        <v>3.24</v>
      </c>
      <c r="L103">
        <v>-1.07</v>
      </c>
      <c r="M103" s="3">
        <f t="shared" si="6"/>
        <v>-2.1705426356589133</v>
      </c>
      <c r="N103">
        <v>-16578</v>
      </c>
      <c r="O103" s="3">
        <f t="shared" si="7"/>
        <v>-33649.922480620131</v>
      </c>
    </row>
    <row r="104" spans="1:15">
      <c r="A104" t="s">
        <v>58</v>
      </c>
      <c r="B104" t="s">
        <v>49</v>
      </c>
      <c r="C104">
        <v>0.67600000000000005</v>
      </c>
      <c r="D104">
        <v>2</v>
      </c>
      <c r="E104">
        <v>15503</v>
      </c>
      <c r="F104">
        <v>11400</v>
      </c>
      <c r="G104" s="3">
        <f t="shared" si="4"/>
        <v>22933.431952662719</v>
      </c>
      <c r="H104">
        <v>11.48</v>
      </c>
      <c r="I104">
        <v>10.130000000000001</v>
      </c>
      <c r="J104">
        <f t="shared" si="5"/>
        <v>10.804</v>
      </c>
      <c r="K104">
        <v>10.1</v>
      </c>
      <c r="L104">
        <v>-1.01</v>
      </c>
      <c r="M104" s="3">
        <f t="shared" si="6"/>
        <v>-2.0414201183431961</v>
      </c>
      <c r="N104">
        <v>-15732</v>
      </c>
      <c r="O104" s="3">
        <f t="shared" si="7"/>
        <v>-31648.13609467457</v>
      </c>
    </row>
    <row r="105" spans="1:15">
      <c r="A105" t="s">
        <v>58</v>
      </c>
      <c r="B105" t="s">
        <v>49</v>
      </c>
      <c r="C105">
        <v>1.08</v>
      </c>
      <c r="D105">
        <v>2</v>
      </c>
      <c r="E105">
        <v>15503</v>
      </c>
      <c r="F105">
        <v>8000</v>
      </c>
      <c r="G105" s="3">
        <f t="shared" si="4"/>
        <v>14354.62962962963</v>
      </c>
      <c r="H105">
        <v>19.5</v>
      </c>
      <c r="I105">
        <v>17.34</v>
      </c>
      <c r="J105">
        <f t="shared" si="5"/>
        <v>18.420000000000002</v>
      </c>
      <c r="K105">
        <v>17.48</v>
      </c>
      <c r="L105">
        <v>-1.04</v>
      </c>
      <c r="M105" s="3">
        <f t="shared" si="6"/>
        <v>-1.87037037037037</v>
      </c>
      <c r="N105">
        <v>-16160</v>
      </c>
      <c r="O105" s="3">
        <f t="shared" si="7"/>
        <v>-28996.351851851847</v>
      </c>
    </row>
    <row r="106" spans="1:15">
      <c r="A106" t="s">
        <v>58</v>
      </c>
      <c r="B106" t="s">
        <v>49</v>
      </c>
      <c r="C106">
        <v>0.128</v>
      </c>
      <c r="D106">
        <v>2</v>
      </c>
      <c r="E106">
        <v>15506</v>
      </c>
      <c r="F106">
        <v>60000</v>
      </c>
      <c r="G106" s="3">
        <f t="shared" si="4"/>
        <v>121140.625</v>
      </c>
      <c r="H106">
        <v>2.5299999999999998</v>
      </c>
      <c r="I106">
        <v>2.27</v>
      </c>
      <c r="J106">
        <f t="shared" si="5"/>
        <v>2.4019999999999997</v>
      </c>
      <c r="K106">
        <v>2.48</v>
      </c>
      <c r="L106">
        <v>-0.19</v>
      </c>
      <c r="M106" s="3">
        <f t="shared" si="6"/>
        <v>-0.39062499999999861</v>
      </c>
      <c r="N106">
        <v>-3000</v>
      </c>
      <c r="O106" s="3">
        <f t="shared" si="7"/>
        <v>-6057.0312499999782</v>
      </c>
    </row>
    <row r="107" spans="1:15">
      <c r="A107" t="s">
        <v>58</v>
      </c>
      <c r="B107" t="s">
        <v>105</v>
      </c>
      <c r="C107">
        <v>0.45600000000000002</v>
      </c>
      <c r="D107">
        <v>1.5</v>
      </c>
      <c r="E107">
        <v>15506</v>
      </c>
      <c r="F107">
        <v>23000</v>
      </c>
      <c r="G107" s="3">
        <f t="shared" si="4"/>
        <v>34004.385964912282</v>
      </c>
      <c r="H107">
        <v>13.84</v>
      </c>
      <c r="I107">
        <v>14.52</v>
      </c>
      <c r="J107">
        <f t="shared" si="5"/>
        <v>14.295999999999999</v>
      </c>
      <c r="K107">
        <v>13.6</v>
      </c>
      <c r="L107">
        <v>0.36</v>
      </c>
      <c r="M107" s="3">
        <f t="shared" si="6"/>
        <v>0.52631578947368474</v>
      </c>
      <c r="N107">
        <v>5520</v>
      </c>
      <c r="O107" s="3">
        <f t="shared" si="7"/>
        <v>8161.0526315789548</v>
      </c>
    </row>
    <row r="108" spans="1:15">
      <c r="A108" t="s">
        <v>58</v>
      </c>
      <c r="B108" t="s">
        <v>49</v>
      </c>
      <c r="C108">
        <v>7.48</v>
      </c>
      <c r="D108">
        <v>2</v>
      </c>
      <c r="E108">
        <v>15503</v>
      </c>
      <c r="F108">
        <v>1000</v>
      </c>
      <c r="G108" s="3">
        <f t="shared" si="4"/>
        <v>2072.5935828877004</v>
      </c>
      <c r="H108">
        <v>108.4</v>
      </c>
      <c r="I108">
        <v>93.44</v>
      </c>
      <c r="J108">
        <f t="shared" si="5"/>
        <v>100.92</v>
      </c>
      <c r="K108">
        <v>107.3</v>
      </c>
      <c r="L108">
        <v>-7.0000000000000007E-2</v>
      </c>
      <c r="M108" s="3">
        <f t="shared" si="6"/>
        <v>-0.14705882352941288</v>
      </c>
      <c r="N108">
        <v>-1100</v>
      </c>
      <c r="O108" s="3">
        <f t="shared" si="7"/>
        <v>-2279.852941176488</v>
      </c>
    </row>
    <row r="109" spans="1:15">
      <c r="A109" t="s">
        <v>58</v>
      </c>
      <c r="B109" t="s">
        <v>49</v>
      </c>
      <c r="C109">
        <v>2.4300000000000002</v>
      </c>
      <c r="D109">
        <v>1.5</v>
      </c>
      <c r="E109">
        <v>15503</v>
      </c>
      <c r="F109">
        <v>4500</v>
      </c>
      <c r="G109" s="3">
        <f t="shared" si="4"/>
        <v>6379.8353909465013</v>
      </c>
      <c r="H109">
        <v>29.3</v>
      </c>
      <c r="I109">
        <v>25.66</v>
      </c>
      <c r="J109">
        <f t="shared" si="5"/>
        <v>26.87</v>
      </c>
      <c r="K109">
        <v>25.5</v>
      </c>
      <c r="L109">
        <v>-1.1000000000000001</v>
      </c>
      <c r="M109" s="3">
        <f t="shared" si="6"/>
        <v>-1.5637860082304527</v>
      </c>
      <c r="N109">
        <v>-17100</v>
      </c>
      <c r="O109" s="3">
        <f t="shared" si="7"/>
        <v>-24243.374485596709</v>
      </c>
    </row>
    <row r="110" spans="1:15">
      <c r="A110" t="s">
        <v>58</v>
      </c>
      <c r="B110" t="s">
        <v>105</v>
      </c>
      <c r="C110">
        <v>0.86</v>
      </c>
      <c r="D110">
        <v>2</v>
      </c>
      <c r="E110">
        <v>15503</v>
      </c>
      <c r="F110">
        <v>10000</v>
      </c>
      <c r="G110" s="3">
        <f t="shared" si="4"/>
        <v>18026.744186046511</v>
      </c>
      <c r="H110">
        <v>30.75</v>
      </c>
      <c r="I110">
        <v>32.47</v>
      </c>
      <c r="J110">
        <f t="shared" si="5"/>
        <v>31.61</v>
      </c>
      <c r="K110">
        <v>33.409999999999997</v>
      </c>
      <c r="L110">
        <v>-1.72</v>
      </c>
      <c r="M110" s="3">
        <f t="shared" si="6"/>
        <v>-3.0930232558139497</v>
      </c>
      <c r="N110">
        <v>-26600</v>
      </c>
      <c r="O110" s="3">
        <f t="shared" si="7"/>
        <v>-47951.13953488366</v>
      </c>
    </row>
    <row r="111" spans="1:15">
      <c r="A111" t="s">
        <v>58</v>
      </c>
      <c r="B111" t="s">
        <v>49</v>
      </c>
      <c r="C111">
        <v>17.239999999999998</v>
      </c>
      <c r="D111">
        <v>2</v>
      </c>
      <c r="E111">
        <v>15503</v>
      </c>
      <c r="F111">
        <v>400</v>
      </c>
      <c r="G111" s="3">
        <f t="shared" si="4"/>
        <v>899.2459396751741</v>
      </c>
      <c r="H111">
        <v>364.2</v>
      </c>
      <c r="I111">
        <v>329.72</v>
      </c>
      <c r="J111">
        <f t="shared" si="5"/>
        <v>346.96</v>
      </c>
      <c r="K111">
        <v>355.6</v>
      </c>
      <c r="L111">
        <v>-0.22</v>
      </c>
      <c r="M111" s="3">
        <f t="shared" si="6"/>
        <v>-0.49883990719257348</v>
      </c>
      <c r="N111">
        <v>-3440</v>
      </c>
      <c r="O111" s="3">
        <f t="shared" si="7"/>
        <v>-7733.5150812064667</v>
      </c>
    </row>
    <row r="112" spans="1:15">
      <c r="A112" t="s">
        <v>58</v>
      </c>
      <c r="B112" t="s">
        <v>49</v>
      </c>
      <c r="C112">
        <v>0.48099999999999998</v>
      </c>
      <c r="D112">
        <v>2</v>
      </c>
      <c r="E112">
        <v>11506</v>
      </c>
      <c r="F112">
        <v>12000</v>
      </c>
      <c r="G112" s="3">
        <f t="shared" si="4"/>
        <v>23920.997920997921</v>
      </c>
      <c r="H112">
        <v>3.84</v>
      </c>
      <c r="I112">
        <v>2.88</v>
      </c>
      <c r="J112">
        <f t="shared" si="5"/>
        <v>3.359</v>
      </c>
      <c r="K112">
        <v>3.47</v>
      </c>
      <c r="L112">
        <v>-0.39</v>
      </c>
      <c r="M112" s="3">
        <f t="shared" si="6"/>
        <v>-0.76923076923076861</v>
      </c>
      <c r="N112">
        <v>-4440</v>
      </c>
      <c r="O112" s="3">
        <f t="shared" si="7"/>
        <v>-8850.7692307692232</v>
      </c>
    </row>
    <row r="113" spans="1:15">
      <c r="A113" t="s">
        <v>58</v>
      </c>
      <c r="B113" t="s">
        <v>49</v>
      </c>
      <c r="C113">
        <v>24</v>
      </c>
      <c r="D113">
        <v>1</v>
      </c>
      <c r="E113">
        <v>15506</v>
      </c>
      <c r="F113">
        <v>600</v>
      </c>
      <c r="G113" s="3">
        <f t="shared" si="4"/>
        <v>646.08333333333337</v>
      </c>
      <c r="H113">
        <v>707</v>
      </c>
      <c r="I113">
        <v>683</v>
      </c>
      <c r="J113">
        <f t="shared" si="5"/>
        <v>683</v>
      </c>
      <c r="K113">
        <v>681</v>
      </c>
      <c r="L113">
        <v>-1.01</v>
      </c>
      <c r="M113" s="3">
        <f t="shared" si="6"/>
        <v>-1.0833333333333335</v>
      </c>
      <c r="N113">
        <v>-15600</v>
      </c>
      <c r="O113" s="3">
        <f t="shared" si="7"/>
        <v>-16798.166666666668</v>
      </c>
    </row>
    <row r="114" spans="1:15">
      <c r="A114" t="s">
        <v>58</v>
      </c>
      <c r="B114" t="s">
        <v>49</v>
      </c>
      <c r="C114">
        <v>1.5129999999999999</v>
      </c>
      <c r="D114">
        <v>3</v>
      </c>
      <c r="E114">
        <v>15503</v>
      </c>
      <c r="F114">
        <v>4000</v>
      </c>
      <c r="G114" s="3">
        <f t="shared" si="4"/>
        <v>10246.530072703239</v>
      </c>
      <c r="H114">
        <v>20.399999999999999</v>
      </c>
      <c r="I114">
        <v>15.86</v>
      </c>
      <c r="J114">
        <f t="shared" si="5"/>
        <v>18.887</v>
      </c>
      <c r="K114">
        <v>17.48</v>
      </c>
      <c r="L114">
        <v>-0.75</v>
      </c>
      <c r="M114" s="3">
        <f t="shared" si="6"/>
        <v>-1.9299405155320544</v>
      </c>
      <c r="N114">
        <v>-11680</v>
      </c>
      <c r="O114" s="3">
        <f t="shared" si="7"/>
        <v>-29919.86781229344</v>
      </c>
    </row>
    <row r="115" spans="1:15">
      <c r="A115" t="s">
        <v>58</v>
      </c>
      <c r="B115" t="s">
        <v>49</v>
      </c>
      <c r="C115">
        <v>1.004</v>
      </c>
      <c r="D115">
        <v>2</v>
      </c>
      <c r="E115">
        <v>15503</v>
      </c>
      <c r="F115">
        <v>7750</v>
      </c>
      <c r="G115" s="3">
        <f t="shared" si="4"/>
        <v>15441.235059760957</v>
      </c>
      <c r="H115">
        <v>20.399999999999999</v>
      </c>
      <c r="I115">
        <v>18.39</v>
      </c>
      <c r="J115">
        <f t="shared" si="5"/>
        <v>19.395999999999997</v>
      </c>
      <c r="K115">
        <v>23.2</v>
      </c>
      <c r="L115">
        <v>1.4</v>
      </c>
      <c r="M115" s="3">
        <f t="shared" si="6"/>
        <v>2.7888446215139449</v>
      </c>
      <c r="N115">
        <v>21700</v>
      </c>
      <c r="O115" s="3">
        <f t="shared" si="7"/>
        <v>43235.458167330689</v>
      </c>
    </row>
    <row r="116" spans="1:15">
      <c r="A116" t="e">
        <v>#N/A</v>
      </c>
      <c r="B116" t="s">
        <v>105</v>
      </c>
      <c r="C116">
        <v>503</v>
      </c>
      <c r="D116">
        <v>1</v>
      </c>
      <c r="E116">
        <v>15506</v>
      </c>
      <c r="F116">
        <v>50</v>
      </c>
      <c r="G116" s="3">
        <f t="shared" si="4"/>
        <v>30.827037773359841</v>
      </c>
      <c r="H116">
        <v>29884</v>
      </c>
      <c r="I116">
        <v>30387</v>
      </c>
      <c r="J116">
        <f t="shared" si="5"/>
        <v>30387</v>
      </c>
      <c r="K116">
        <v>28748</v>
      </c>
      <c r="L116">
        <v>3.66</v>
      </c>
      <c r="M116" s="3">
        <f t="shared" si="6"/>
        <v>2.2584493041749503</v>
      </c>
      <c r="N116">
        <v>56800</v>
      </c>
      <c r="O116" s="3">
        <f t="shared" si="7"/>
        <v>35019.514910536782</v>
      </c>
    </row>
    <row r="117" spans="1:15">
      <c r="A117" t="s">
        <v>125</v>
      </c>
      <c r="B117" t="s">
        <v>49</v>
      </c>
      <c r="C117">
        <v>17.760000000000002</v>
      </c>
      <c r="D117">
        <v>2</v>
      </c>
      <c r="E117">
        <v>18226</v>
      </c>
      <c r="F117">
        <v>513</v>
      </c>
      <c r="G117" s="3">
        <f t="shared" si="4"/>
        <v>1026.2387387387387</v>
      </c>
      <c r="H117">
        <v>688.8</v>
      </c>
      <c r="I117">
        <v>653.28</v>
      </c>
      <c r="J117">
        <f t="shared" si="5"/>
        <v>671.04</v>
      </c>
      <c r="K117">
        <v>635</v>
      </c>
      <c r="L117">
        <v>-1.51</v>
      </c>
      <c r="M117" s="3">
        <f t="shared" si="6"/>
        <v>-3.0292792792792764</v>
      </c>
      <c r="N117">
        <v>-27599.4</v>
      </c>
      <c r="O117" s="3">
        <f t="shared" si="7"/>
        <v>-55211.644144144091</v>
      </c>
    </row>
    <row r="118" spans="1:15">
      <c r="A118" t="s">
        <v>71</v>
      </c>
      <c r="B118" t="s">
        <v>49</v>
      </c>
      <c r="C118">
        <v>1.079</v>
      </c>
      <c r="D118">
        <v>2</v>
      </c>
      <c r="E118">
        <v>2433</v>
      </c>
      <c r="F118">
        <v>1127</v>
      </c>
      <c r="G118" s="3">
        <f t="shared" si="4"/>
        <v>2254.8656163113997</v>
      </c>
      <c r="H118">
        <v>53.48</v>
      </c>
      <c r="I118">
        <v>51.32</v>
      </c>
      <c r="J118">
        <f t="shared" si="5"/>
        <v>52.400999999999996</v>
      </c>
      <c r="K118">
        <v>54.18</v>
      </c>
      <c r="L118">
        <v>0.32</v>
      </c>
      <c r="M118" s="3">
        <f t="shared" si="6"/>
        <v>0.64874884151992862</v>
      </c>
      <c r="N118">
        <v>788.9</v>
      </c>
      <c r="O118" s="3">
        <f t="shared" si="7"/>
        <v>1578.4059314179863</v>
      </c>
    </row>
    <row r="119" spans="1:15">
      <c r="A119" t="s">
        <v>71</v>
      </c>
      <c r="B119" t="s">
        <v>49</v>
      </c>
      <c r="C119">
        <v>5.39</v>
      </c>
      <c r="D119">
        <v>3</v>
      </c>
      <c r="E119">
        <v>2448</v>
      </c>
      <c r="F119">
        <v>151</v>
      </c>
      <c r="G119" s="3">
        <f t="shared" si="4"/>
        <v>454.17439703153991</v>
      </c>
      <c r="H119">
        <v>135.5</v>
      </c>
      <c r="I119">
        <v>119.33</v>
      </c>
      <c r="J119">
        <f t="shared" si="5"/>
        <v>130.11000000000001</v>
      </c>
      <c r="K119">
        <v>135.55000000000001</v>
      </c>
      <c r="L119">
        <v>0</v>
      </c>
      <c r="M119" s="3">
        <f t="shared" si="6"/>
        <v>9.2764378478685291E-3</v>
      </c>
      <c r="N119">
        <v>7.55</v>
      </c>
      <c r="O119" s="3">
        <f t="shared" si="7"/>
        <v>22.70871985158216</v>
      </c>
    </row>
    <row r="120" spans="1:15">
      <c r="A120" t="s">
        <v>71</v>
      </c>
      <c r="B120" t="s">
        <v>49</v>
      </c>
      <c r="C120">
        <v>0.2555</v>
      </c>
      <c r="D120">
        <v>2</v>
      </c>
      <c r="E120">
        <v>2433</v>
      </c>
      <c r="F120">
        <v>4761</v>
      </c>
      <c r="G120" s="3">
        <f t="shared" si="4"/>
        <v>9522.504892367906</v>
      </c>
      <c r="H120">
        <v>15.22</v>
      </c>
      <c r="I120">
        <v>14.71</v>
      </c>
      <c r="J120">
        <f t="shared" si="5"/>
        <v>14.964500000000001</v>
      </c>
      <c r="K120">
        <v>15.2</v>
      </c>
      <c r="L120">
        <v>-0.05</v>
      </c>
      <c r="M120" s="3">
        <f t="shared" si="6"/>
        <v>-7.8277886497069862E-2</v>
      </c>
      <c r="N120">
        <v>-119.03</v>
      </c>
      <c r="O120" s="3">
        <f t="shared" si="7"/>
        <v>-190.45009784737098</v>
      </c>
    </row>
    <row r="121" spans="1:15">
      <c r="A121" t="s">
        <v>71</v>
      </c>
      <c r="B121" t="s">
        <v>49</v>
      </c>
      <c r="C121">
        <v>2.46</v>
      </c>
      <c r="D121">
        <v>1.5</v>
      </c>
      <c r="E121">
        <v>2448</v>
      </c>
      <c r="F121">
        <v>663</v>
      </c>
      <c r="G121" s="3">
        <f t="shared" si="4"/>
        <v>995.1219512195122</v>
      </c>
      <c r="H121">
        <v>63.6</v>
      </c>
      <c r="I121">
        <v>59.91</v>
      </c>
      <c r="J121">
        <f t="shared" si="5"/>
        <v>61.14</v>
      </c>
      <c r="K121">
        <v>66.099999999999994</v>
      </c>
      <c r="L121">
        <v>0.68</v>
      </c>
      <c r="M121" s="3">
        <f t="shared" si="6"/>
        <v>1.0162601626016232</v>
      </c>
      <c r="N121">
        <v>1657.5</v>
      </c>
      <c r="O121" s="3">
        <f t="shared" si="7"/>
        <v>2487.8048780487734</v>
      </c>
    </row>
    <row r="122" spans="1:15">
      <c r="A122" t="s">
        <v>135</v>
      </c>
      <c r="B122" t="s">
        <v>105</v>
      </c>
      <c r="C122">
        <v>4.51</v>
      </c>
      <c r="D122">
        <v>3</v>
      </c>
      <c r="E122">
        <v>220297</v>
      </c>
      <c r="F122">
        <v>16268</v>
      </c>
      <c r="G122" s="3">
        <f t="shared" si="4"/>
        <v>48846.341463414639</v>
      </c>
      <c r="H122">
        <v>143.29</v>
      </c>
      <c r="I122">
        <v>156.82</v>
      </c>
      <c r="J122">
        <f t="shared" si="5"/>
        <v>147.79999999999998</v>
      </c>
      <c r="K122">
        <v>148.9</v>
      </c>
      <c r="L122">
        <v>-0.41</v>
      </c>
      <c r="M122" s="3">
        <f t="shared" si="6"/>
        <v>-1.2439024390243933</v>
      </c>
      <c r="N122">
        <v>-91263.48</v>
      </c>
      <c r="O122" s="3">
        <f t="shared" si="7"/>
        <v>-274027.97560975677</v>
      </c>
    </row>
    <row r="123" spans="1:15">
      <c r="A123" t="s">
        <v>71</v>
      </c>
      <c r="B123" t="s">
        <v>49</v>
      </c>
      <c r="C123">
        <v>3.35</v>
      </c>
      <c r="D123">
        <v>2</v>
      </c>
      <c r="E123">
        <v>2856</v>
      </c>
      <c r="F123">
        <v>426</v>
      </c>
      <c r="G123" s="3">
        <f t="shared" si="4"/>
        <v>852.53731343283584</v>
      </c>
      <c r="H123">
        <v>65.8</v>
      </c>
      <c r="I123">
        <v>59.1</v>
      </c>
      <c r="J123">
        <f t="shared" si="5"/>
        <v>62.449999999999996</v>
      </c>
      <c r="K123">
        <v>64.599999999999994</v>
      </c>
      <c r="L123">
        <v>-0.18</v>
      </c>
      <c r="M123" s="3">
        <f t="shared" si="6"/>
        <v>-0.35820895522388146</v>
      </c>
      <c r="N123">
        <v>-511.2</v>
      </c>
      <c r="O123" s="3">
        <f t="shared" si="7"/>
        <v>-1023.0447761194055</v>
      </c>
    </row>
    <row r="124" spans="1:15">
      <c r="A124" t="s">
        <v>117</v>
      </c>
      <c r="B124" t="s">
        <v>49</v>
      </c>
      <c r="C124">
        <v>13.46</v>
      </c>
      <c r="D124">
        <v>2</v>
      </c>
      <c r="E124">
        <v>24500</v>
      </c>
      <c r="F124">
        <v>910</v>
      </c>
      <c r="G124" s="3">
        <f t="shared" si="4"/>
        <v>1820.2080237741454</v>
      </c>
      <c r="H124">
        <v>435</v>
      </c>
      <c r="I124">
        <v>408.08</v>
      </c>
      <c r="J124">
        <f t="shared" si="5"/>
        <v>421.54</v>
      </c>
      <c r="K124">
        <v>448.2</v>
      </c>
      <c r="L124">
        <v>0.49</v>
      </c>
      <c r="M124" s="3">
        <f t="shared" si="6"/>
        <v>0.98068350668647752</v>
      </c>
      <c r="N124">
        <v>12012</v>
      </c>
      <c r="O124" s="3">
        <f t="shared" si="7"/>
        <v>24026.745913818701</v>
      </c>
    </row>
    <row r="125" spans="1:15">
      <c r="A125" t="s">
        <v>62</v>
      </c>
      <c r="B125" t="s">
        <v>105</v>
      </c>
      <c r="C125">
        <v>0.97699999999999998</v>
      </c>
      <c r="D125">
        <v>2</v>
      </c>
      <c r="E125">
        <v>2635</v>
      </c>
      <c r="F125">
        <v>1349</v>
      </c>
      <c r="G125" s="3">
        <f t="shared" si="4"/>
        <v>2697.0317297850565</v>
      </c>
      <c r="H125">
        <v>52</v>
      </c>
      <c r="I125">
        <v>53.95</v>
      </c>
      <c r="J125">
        <f t="shared" si="5"/>
        <v>52.976999999999997</v>
      </c>
      <c r="K125">
        <v>52.54</v>
      </c>
      <c r="L125">
        <v>-0.28000000000000003</v>
      </c>
      <c r="M125" s="3">
        <f t="shared" si="6"/>
        <v>-0.55271238485158569</v>
      </c>
      <c r="N125">
        <v>-728.46</v>
      </c>
      <c r="O125" s="3">
        <f t="shared" si="7"/>
        <v>-1456.3971340839282</v>
      </c>
    </row>
    <row r="126" spans="1:15">
      <c r="A126" t="s">
        <v>135</v>
      </c>
      <c r="B126" t="s">
        <v>49</v>
      </c>
      <c r="C126">
        <v>19.48</v>
      </c>
      <c r="D126">
        <v>3</v>
      </c>
      <c r="E126">
        <v>258169</v>
      </c>
      <c r="F126">
        <v>4418</v>
      </c>
      <c r="G126" s="3">
        <f t="shared" si="4"/>
        <v>13253.028747433265</v>
      </c>
      <c r="H126">
        <v>451.8</v>
      </c>
      <c r="I126">
        <v>393.36</v>
      </c>
      <c r="J126">
        <f t="shared" si="5"/>
        <v>432.32</v>
      </c>
      <c r="K126">
        <v>435</v>
      </c>
      <c r="L126">
        <v>-0.28999999999999998</v>
      </c>
      <c r="M126" s="3">
        <f t="shared" si="6"/>
        <v>-0.86242299794661248</v>
      </c>
      <c r="N126">
        <v>-74222.399999999994</v>
      </c>
      <c r="O126" s="3">
        <f t="shared" si="7"/>
        <v>-222650.88295687901</v>
      </c>
    </row>
    <row r="127" spans="1:15">
      <c r="A127" t="s">
        <v>78</v>
      </c>
      <c r="B127" t="s">
        <v>49</v>
      </c>
      <c r="C127">
        <v>3.14</v>
      </c>
      <c r="D127">
        <v>2</v>
      </c>
      <c r="E127">
        <v>2856</v>
      </c>
      <c r="F127">
        <v>455</v>
      </c>
      <c r="G127" s="3">
        <f t="shared" si="4"/>
        <v>909.55414012738845</v>
      </c>
      <c r="H127">
        <v>157.69999999999999</v>
      </c>
      <c r="I127">
        <v>151.41999999999999</v>
      </c>
      <c r="J127">
        <f t="shared" si="5"/>
        <v>154.56</v>
      </c>
      <c r="K127">
        <v>148.5</v>
      </c>
      <c r="L127">
        <v>-1.47</v>
      </c>
      <c r="M127" s="3">
        <f t="shared" si="6"/>
        <v>-2.9299363057324803</v>
      </c>
      <c r="N127">
        <v>-4186</v>
      </c>
      <c r="O127" s="3">
        <f t="shared" si="7"/>
        <v>-8367.8980891719639</v>
      </c>
    </row>
    <row r="128" spans="1:15">
      <c r="A128" t="s">
        <v>71</v>
      </c>
      <c r="B128" t="s">
        <v>49</v>
      </c>
      <c r="C128">
        <v>3.34</v>
      </c>
      <c r="D128">
        <v>2</v>
      </c>
      <c r="E128">
        <v>2433</v>
      </c>
      <c r="F128">
        <v>364</v>
      </c>
      <c r="G128" s="3">
        <f t="shared" si="4"/>
        <v>728.44311377245515</v>
      </c>
      <c r="H128">
        <v>120</v>
      </c>
      <c r="I128">
        <v>113.32</v>
      </c>
      <c r="J128">
        <f t="shared" si="5"/>
        <v>116.66</v>
      </c>
      <c r="K128">
        <v>121.25</v>
      </c>
      <c r="L128">
        <v>0.19</v>
      </c>
      <c r="M128" s="3">
        <f t="shared" si="6"/>
        <v>0.37425149700598803</v>
      </c>
      <c r="N128">
        <v>455</v>
      </c>
      <c r="O128" s="3">
        <f t="shared" si="7"/>
        <v>910.55389221556891</v>
      </c>
    </row>
    <row r="129" spans="1:15">
      <c r="A129" t="s">
        <v>62</v>
      </c>
      <c r="B129" t="s">
        <v>49</v>
      </c>
      <c r="C129">
        <v>4.74</v>
      </c>
      <c r="D129">
        <v>2</v>
      </c>
      <c r="E129">
        <v>3101</v>
      </c>
      <c r="F129">
        <v>327</v>
      </c>
      <c r="G129" s="3">
        <f t="shared" si="4"/>
        <v>654.21940928270044</v>
      </c>
      <c r="H129">
        <v>200</v>
      </c>
      <c r="I129">
        <v>190.52</v>
      </c>
      <c r="J129">
        <f t="shared" si="5"/>
        <v>195.26</v>
      </c>
      <c r="K129">
        <v>205.5</v>
      </c>
      <c r="L129">
        <v>0.57999999999999996</v>
      </c>
      <c r="M129" s="3">
        <f t="shared" si="6"/>
        <v>1.1603375527426161</v>
      </c>
      <c r="N129">
        <v>1798.5</v>
      </c>
      <c r="O129" s="3">
        <f t="shared" si="7"/>
        <v>3598.2067510548522</v>
      </c>
    </row>
    <row r="130" spans="1:15">
      <c r="A130" t="s">
        <v>135</v>
      </c>
      <c r="B130" t="s">
        <v>49</v>
      </c>
      <c r="C130">
        <v>34.700000000000003</v>
      </c>
      <c r="D130">
        <v>2</v>
      </c>
      <c r="E130">
        <v>259202</v>
      </c>
      <c r="F130">
        <v>3735</v>
      </c>
      <c r="G130" s="3">
        <f t="shared" si="4"/>
        <v>7469.7982708933714</v>
      </c>
      <c r="H130">
        <v>920.12</v>
      </c>
      <c r="I130">
        <v>850.72</v>
      </c>
      <c r="J130">
        <f t="shared" si="5"/>
        <v>885.42</v>
      </c>
      <c r="K130">
        <v>858</v>
      </c>
      <c r="L130">
        <v>-0.9</v>
      </c>
      <c r="M130" s="3">
        <f t="shared" si="6"/>
        <v>-1.7902017291066283</v>
      </c>
      <c r="N130">
        <v>-232018.2</v>
      </c>
      <c r="O130" s="3">
        <f t="shared" si="7"/>
        <v>-464023.86858789629</v>
      </c>
    </row>
    <row r="131" spans="1:15">
      <c r="A131" t="s">
        <v>71</v>
      </c>
      <c r="B131" t="s">
        <v>49</v>
      </c>
      <c r="C131">
        <v>5.82</v>
      </c>
      <c r="D131">
        <v>2</v>
      </c>
      <c r="E131">
        <v>2450</v>
      </c>
      <c r="F131">
        <v>210</v>
      </c>
      <c r="G131" s="3">
        <f t="shared" ref="G131:G194" si="8">E131/C131</f>
        <v>420.96219931271474</v>
      </c>
      <c r="H131">
        <v>82</v>
      </c>
      <c r="I131">
        <v>70.36</v>
      </c>
      <c r="J131">
        <f t="shared" ref="J131:J194" si="9">IF(B131="long",H131-C131,H131+C131)</f>
        <v>76.180000000000007</v>
      </c>
      <c r="K131">
        <v>87.8</v>
      </c>
      <c r="L131">
        <v>0.5</v>
      </c>
      <c r="M131" s="3">
        <f t="shared" ref="M131:M194" si="10">O131/E131</f>
        <v>0.99656357388316086</v>
      </c>
      <c r="N131">
        <v>1218</v>
      </c>
      <c r="O131" s="3">
        <f t="shared" ref="O131:O194" si="11">IF(B131="long",(K131-H131)*G131,(H131-K131)*G131)</f>
        <v>2441.5807560137441</v>
      </c>
    </row>
    <row r="132" spans="1:15">
      <c r="A132" t="s">
        <v>125</v>
      </c>
      <c r="B132" t="s">
        <v>49</v>
      </c>
      <c r="C132">
        <v>22.98</v>
      </c>
      <c r="D132">
        <v>2</v>
      </c>
      <c r="E132">
        <v>21368</v>
      </c>
      <c r="F132">
        <v>465</v>
      </c>
      <c r="G132" s="3">
        <f t="shared" si="8"/>
        <v>929.85204525674499</v>
      </c>
      <c r="H132">
        <v>641.65</v>
      </c>
      <c r="I132">
        <v>595.69000000000005</v>
      </c>
      <c r="J132">
        <f t="shared" si="9"/>
        <v>618.66999999999996</v>
      </c>
      <c r="K132">
        <v>610.6</v>
      </c>
      <c r="L132">
        <v>-0.68</v>
      </c>
      <c r="M132" s="3">
        <f t="shared" si="10"/>
        <v>-1.3511749347258466</v>
      </c>
      <c r="N132">
        <v>-14436.86</v>
      </c>
      <c r="O132" s="3">
        <f t="shared" si="11"/>
        <v>-28871.906005221888</v>
      </c>
    </row>
    <row r="133" spans="1:15">
      <c r="A133" t="s">
        <v>135</v>
      </c>
      <c r="B133" t="s">
        <v>49</v>
      </c>
      <c r="C133">
        <v>19.149999999999999</v>
      </c>
      <c r="D133">
        <v>2</v>
      </c>
      <c r="E133">
        <v>258284</v>
      </c>
      <c r="F133">
        <v>6744</v>
      </c>
      <c r="G133" s="3">
        <f t="shared" si="8"/>
        <v>13487.415143603133</v>
      </c>
      <c r="H133">
        <v>467.5</v>
      </c>
      <c r="I133">
        <v>429.2</v>
      </c>
      <c r="J133">
        <f t="shared" si="9"/>
        <v>448.35</v>
      </c>
      <c r="K133">
        <v>468.7</v>
      </c>
      <c r="L133">
        <v>0.03</v>
      </c>
      <c r="M133" s="3">
        <f t="shared" si="10"/>
        <v>6.2663185378589489E-2</v>
      </c>
      <c r="N133">
        <v>8092.8</v>
      </c>
      <c r="O133" s="3">
        <f t="shared" si="11"/>
        <v>16184.898172323607</v>
      </c>
    </row>
    <row r="134" spans="1:15">
      <c r="A134" t="s">
        <v>78</v>
      </c>
      <c r="B134" t="s">
        <v>49</v>
      </c>
      <c r="C134">
        <v>0.86499999999999999</v>
      </c>
      <c r="D134">
        <v>2</v>
      </c>
      <c r="E134">
        <v>2433</v>
      </c>
      <c r="F134">
        <v>1406</v>
      </c>
      <c r="G134" s="3">
        <f t="shared" si="8"/>
        <v>2812.7167630057802</v>
      </c>
      <c r="H134">
        <v>42.6</v>
      </c>
      <c r="I134">
        <v>40.869999999999997</v>
      </c>
      <c r="J134">
        <f t="shared" si="9"/>
        <v>41.734999999999999</v>
      </c>
      <c r="K134">
        <v>43</v>
      </c>
      <c r="L134">
        <v>0.23</v>
      </c>
      <c r="M134" s="3">
        <f t="shared" si="10"/>
        <v>0.46242774566473827</v>
      </c>
      <c r="N134">
        <v>562.4</v>
      </c>
      <c r="O134" s="3">
        <f t="shared" si="11"/>
        <v>1125.0867052023082</v>
      </c>
    </row>
    <row r="135" spans="1:15">
      <c r="A135" t="s">
        <v>71</v>
      </c>
      <c r="B135" t="s">
        <v>49</v>
      </c>
      <c r="C135">
        <v>0.85</v>
      </c>
      <c r="D135">
        <v>2</v>
      </c>
      <c r="E135">
        <v>2000</v>
      </c>
      <c r="F135">
        <v>1100</v>
      </c>
      <c r="G135" s="3">
        <f t="shared" si="8"/>
        <v>2352.9411764705883</v>
      </c>
      <c r="H135">
        <v>43.97</v>
      </c>
      <c r="I135">
        <v>42.27</v>
      </c>
      <c r="J135">
        <f t="shared" si="9"/>
        <v>43.12</v>
      </c>
      <c r="K135">
        <v>43.61</v>
      </c>
      <c r="L135">
        <v>-0.2</v>
      </c>
      <c r="M135" s="3">
        <f t="shared" si="10"/>
        <v>-0.42352941176470521</v>
      </c>
      <c r="N135">
        <v>-390.5</v>
      </c>
      <c r="O135" s="3">
        <f t="shared" si="11"/>
        <v>-847.05882352941046</v>
      </c>
    </row>
    <row r="136" spans="1:15">
      <c r="A136" t="s">
        <v>71</v>
      </c>
      <c r="B136" t="s">
        <v>49</v>
      </c>
      <c r="C136">
        <v>0.71950000000000003</v>
      </c>
      <c r="D136">
        <v>2</v>
      </c>
      <c r="E136">
        <v>2432</v>
      </c>
      <c r="F136">
        <v>2258</v>
      </c>
      <c r="G136" s="3">
        <f t="shared" si="8"/>
        <v>3380.125086865879</v>
      </c>
      <c r="H136">
        <v>43.49</v>
      </c>
      <c r="I136">
        <v>42.05</v>
      </c>
      <c r="J136">
        <f t="shared" si="9"/>
        <v>42.770499999999998</v>
      </c>
      <c r="K136">
        <v>43.95</v>
      </c>
      <c r="L136">
        <v>0.43</v>
      </c>
      <c r="M136" s="3">
        <f t="shared" si="10"/>
        <v>0.63933287004864603</v>
      </c>
      <c r="N136">
        <v>1055.3900000000001</v>
      </c>
      <c r="O136" s="3">
        <f t="shared" si="11"/>
        <v>1554.8575399583071</v>
      </c>
    </row>
    <row r="137" spans="1:15">
      <c r="A137" t="s">
        <v>78</v>
      </c>
      <c r="B137" t="s">
        <v>49</v>
      </c>
      <c r="C137">
        <v>1.78</v>
      </c>
      <c r="D137">
        <v>2</v>
      </c>
      <c r="E137">
        <v>2856</v>
      </c>
      <c r="F137">
        <v>802</v>
      </c>
      <c r="G137" s="3">
        <f t="shared" si="8"/>
        <v>1604.4943820224719</v>
      </c>
      <c r="H137">
        <v>74</v>
      </c>
      <c r="I137">
        <v>70.44</v>
      </c>
      <c r="J137">
        <f t="shared" si="9"/>
        <v>72.22</v>
      </c>
      <c r="K137">
        <v>75.2</v>
      </c>
      <c r="L137">
        <v>0.34</v>
      </c>
      <c r="M137" s="3">
        <f t="shared" si="10"/>
        <v>0.67415730337078805</v>
      </c>
      <c r="N137">
        <v>962.4</v>
      </c>
      <c r="O137" s="3">
        <f t="shared" si="11"/>
        <v>1925.3932584269708</v>
      </c>
    </row>
    <row r="138" spans="1:15">
      <c r="A138" t="s">
        <v>71</v>
      </c>
      <c r="B138" t="s">
        <v>49</v>
      </c>
      <c r="C138">
        <v>1.49</v>
      </c>
      <c r="D138">
        <v>2</v>
      </c>
      <c r="E138">
        <v>2871</v>
      </c>
      <c r="F138">
        <v>964</v>
      </c>
      <c r="G138" s="3">
        <f t="shared" si="8"/>
        <v>1926.8456375838925</v>
      </c>
      <c r="H138">
        <v>43.13</v>
      </c>
      <c r="I138">
        <v>40.15</v>
      </c>
      <c r="J138">
        <f t="shared" si="9"/>
        <v>41.64</v>
      </c>
      <c r="K138">
        <v>41.51</v>
      </c>
      <c r="L138">
        <v>-0.54</v>
      </c>
      <c r="M138" s="3">
        <f t="shared" si="10"/>
        <v>-1.0872483221476541</v>
      </c>
      <c r="N138">
        <v>-1561.68</v>
      </c>
      <c r="O138" s="3">
        <f t="shared" si="11"/>
        <v>-3121.4899328859146</v>
      </c>
    </row>
    <row r="139" spans="1:15">
      <c r="A139" t="s">
        <v>90</v>
      </c>
      <c r="B139" t="s">
        <v>49</v>
      </c>
      <c r="C139">
        <v>0.52800000000000002</v>
      </c>
      <c r="D139">
        <v>2</v>
      </c>
      <c r="E139">
        <v>2433</v>
      </c>
      <c r="F139">
        <v>2304</v>
      </c>
      <c r="G139" s="3">
        <f t="shared" si="8"/>
        <v>4607.954545454545</v>
      </c>
      <c r="H139">
        <v>13.56</v>
      </c>
      <c r="I139">
        <v>12.5</v>
      </c>
      <c r="J139">
        <f t="shared" si="9"/>
        <v>13.032</v>
      </c>
      <c r="K139">
        <v>14.54</v>
      </c>
      <c r="L139">
        <v>0.93</v>
      </c>
      <c r="M139" s="3">
        <f t="shared" si="10"/>
        <v>1.8560606060606033</v>
      </c>
      <c r="N139">
        <v>2257.92</v>
      </c>
      <c r="O139" s="3">
        <f t="shared" si="11"/>
        <v>4515.7954545454477</v>
      </c>
    </row>
    <row r="140" spans="1:15">
      <c r="A140" t="e">
        <v>#N/A</v>
      </c>
      <c r="B140" t="s">
        <v>105</v>
      </c>
      <c r="C140">
        <v>51.9</v>
      </c>
      <c r="D140">
        <v>1.5</v>
      </c>
      <c r="E140">
        <v>2871</v>
      </c>
      <c r="F140">
        <v>40</v>
      </c>
      <c r="G140" s="3">
        <f t="shared" si="8"/>
        <v>55.317919075144509</v>
      </c>
      <c r="H140">
        <v>3622</v>
      </c>
      <c r="I140">
        <v>3699.85</v>
      </c>
      <c r="J140">
        <f t="shared" si="9"/>
        <v>3673.9</v>
      </c>
      <c r="K140">
        <v>3614</v>
      </c>
      <c r="L140">
        <v>0.11</v>
      </c>
      <c r="M140" s="3">
        <f t="shared" si="10"/>
        <v>0.15414258188824662</v>
      </c>
      <c r="N140">
        <v>320</v>
      </c>
      <c r="O140" s="3">
        <f t="shared" si="11"/>
        <v>442.54335260115607</v>
      </c>
    </row>
    <row r="141" spans="1:15">
      <c r="A141" t="s">
        <v>125</v>
      </c>
      <c r="B141" t="s">
        <v>49</v>
      </c>
      <c r="C141">
        <v>45.1</v>
      </c>
      <c r="D141">
        <v>2</v>
      </c>
      <c r="E141">
        <v>18226</v>
      </c>
      <c r="F141">
        <v>202</v>
      </c>
      <c r="G141" s="3">
        <f t="shared" si="8"/>
        <v>404.12416851441242</v>
      </c>
      <c r="H141">
        <v>1445</v>
      </c>
      <c r="I141">
        <v>1354.8</v>
      </c>
      <c r="J141">
        <f t="shared" si="9"/>
        <v>1399.9</v>
      </c>
      <c r="K141">
        <v>1425.5</v>
      </c>
      <c r="L141">
        <v>-0.22</v>
      </c>
      <c r="M141" s="3">
        <f t="shared" si="10"/>
        <v>-0.43237250554323725</v>
      </c>
      <c r="N141">
        <v>-3939</v>
      </c>
      <c r="O141" s="3">
        <f t="shared" si="11"/>
        <v>-7880.4212860310417</v>
      </c>
    </row>
    <row r="142" spans="1:15">
      <c r="A142" t="s">
        <v>78</v>
      </c>
      <c r="B142" t="s">
        <v>105</v>
      </c>
      <c r="C142">
        <v>0.36349999999999999</v>
      </c>
      <c r="D142">
        <v>3</v>
      </c>
      <c r="E142">
        <v>2865</v>
      </c>
      <c r="F142">
        <v>2627</v>
      </c>
      <c r="G142" s="3">
        <f t="shared" si="8"/>
        <v>7881.7056396148555</v>
      </c>
      <c r="H142">
        <v>16.95</v>
      </c>
      <c r="I142">
        <v>18.04</v>
      </c>
      <c r="J142">
        <f t="shared" si="9"/>
        <v>17.313499999999998</v>
      </c>
      <c r="K142">
        <v>17.61</v>
      </c>
      <c r="L142">
        <v>-0.61</v>
      </c>
      <c r="M142" s="3">
        <f t="shared" si="10"/>
        <v>-1.8156808803301241</v>
      </c>
      <c r="N142">
        <v>-1740.12</v>
      </c>
      <c r="O142" s="3">
        <f t="shared" si="11"/>
        <v>-5201.9257221458056</v>
      </c>
    </row>
    <row r="143" spans="1:15">
      <c r="A143" t="s">
        <v>78</v>
      </c>
      <c r="B143" t="s">
        <v>49</v>
      </c>
      <c r="C143">
        <v>0.34460000000000002</v>
      </c>
      <c r="D143">
        <v>1.5</v>
      </c>
      <c r="E143">
        <v>2856</v>
      </c>
      <c r="F143">
        <v>5525</v>
      </c>
      <c r="G143" s="3">
        <f t="shared" si="8"/>
        <v>8287.8699941961695</v>
      </c>
      <c r="H143">
        <v>9.35</v>
      </c>
      <c r="I143">
        <v>8.83</v>
      </c>
      <c r="J143">
        <f t="shared" si="9"/>
        <v>9.0053999999999998</v>
      </c>
      <c r="K143">
        <v>10</v>
      </c>
      <c r="L143">
        <v>1.26</v>
      </c>
      <c r="M143" s="3">
        <f t="shared" si="10"/>
        <v>1.8862449216482888</v>
      </c>
      <c r="N143">
        <v>3591.25</v>
      </c>
      <c r="O143" s="3">
        <f t="shared" si="11"/>
        <v>5387.1154962275132</v>
      </c>
    </row>
    <row r="144" spans="1:15">
      <c r="A144" t="s">
        <v>135</v>
      </c>
      <c r="B144" t="s">
        <v>49</v>
      </c>
      <c r="C144">
        <v>7.84</v>
      </c>
      <c r="D144">
        <v>2</v>
      </c>
      <c r="E144">
        <v>258284</v>
      </c>
      <c r="F144">
        <v>16472</v>
      </c>
      <c r="G144" s="3">
        <f t="shared" si="8"/>
        <v>32944.387755102041</v>
      </c>
      <c r="H144">
        <v>287.7</v>
      </c>
      <c r="I144">
        <v>272.02</v>
      </c>
      <c r="J144">
        <f t="shared" si="9"/>
        <v>279.86</v>
      </c>
      <c r="K144">
        <v>282.89999999999998</v>
      </c>
      <c r="L144">
        <v>-0.31</v>
      </c>
      <c r="M144" s="3">
        <f t="shared" si="10"/>
        <v>-0.61224489795918513</v>
      </c>
      <c r="N144">
        <v>-79065.600000000006</v>
      </c>
      <c r="O144" s="3">
        <f t="shared" si="11"/>
        <v>-158133.06122449017</v>
      </c>
    </row>
    <row r="145" spans="1:15">
      <c r="A145" t="s">
        <v>71</v>
      </c>
      <c r="B145" t="s">
        <v>105</v>
      </c>
      <c r="C145">
        <v>6.87</v>
      </c>
      <c r="D145">
        <v>2</v>
      </c>
      <c r="E145">
        <v>2871</v>
      </c>
      <c r="F145">
        <v>209</v>
      </c>
      <c r="G145" s="3">
        <f t="shared" si="8"/>
        <v>417.90393013100436</v>
      </c>
      <c r="H145">
        <v>206.5</v>
      </c>
      <c r="I145">
        <v>220.24</v>
      </c>
      <c r="J145">
        <f t="shared" si="9"/>
        <v>213.37</v>
      </c>
      <c r="K145">
        <v>205.8</v>
      </c>
      <c r="L145">
        <v>0.05</v>
      </c>
      <c r="M145" s="3">
        <f t="shared" si="10"/>
        <v>0.10189228529839718</v>
      </c>
      <c r="N145">
        <v>146.30000000000001</v>
      </c>
      <c r="O145" s="3">
        <f t="shared" si="11"/>
        <v>292.53275109169829</v>
      </c>
    </row>
    <row r="146" spans="1:15">
      <c r="A146" t="s">
        <v>62</v>
      </c>
      <c r="B146" t="s">
        <v>49</v>
      </c>
      <c r="C146">
        <v>6.04</v>
      </c>
      <c r="D146">
        <v>2</v>
      </c>
      <c r="E146">
        <v>3100</v>
      </c>
      <c r="F146">
        <v>257</v>
      </c>
      <c r="G146" s="3">
        <f t="shared" si="8"/>
        <v>513.24503311258275</v>
      </c>
      <c r="H146">
        <v>313.10000000000002</v>
      </c>
      <c r="I146">
        <v>301.02</v>
      </c>
      <c r="J146">
        <f t="shared" si="9"/>
        <v>307.06</v>
      </c>
      <c r="K146">
        <v>312</v>
      </c>
      <c r="L146">
        <v>-0.09</v>
      </c>
      <c r="M146" s="3">
        <f t="shared" si="10"/>
        <v>-0.18211920529801701</v>
      </c>
      <c r="N146">
        <v>-282.7</v>
      </c>
      <c r="O146" s="3">
        <f t="shared" si="11"/>
        <v>-564.5695364238527</v>
      </c>
    </row>
    <row r="147" spans="1:15">
      <c r="A147" t="s">
        <v>90</v>
      </c>
      <c r="B147" t="s">
        <v>49</v>
      </c>
      <c r="C147">
        <v>0.84099999999999997</v>
      </c>
      <c r="D147">
        <v>2</v>
      </c>
      <c r="E147">
        <v>2856</v>
      </c>
      <c r="F147">
        <v>1698</v>
      </c>
      <c r="G147" s="3">
        <f t="shared" si="8"/>
        <v>3395.9571938168847</v>
      </c>
      <c r="H147">
        <v>33.799999999999997</v>
      </c>
      <c r="I147">
        <v>32.119999999999997</v>
      </c>
      <c r="J147">
        <f t="shared" si="9"/>
        <v>32.958999999999996</v>
      </c>
      <c r="K147">
        <v>33.67</v>
      </c>
      <c r="L147">
        <v>-0.08</v>
      </c>
      <c r="M147" s="3">
        <f t="shared" si="10"/>
        <v>-0.15457788347205167</v>
      </c>
      <c r="N147">
        <v>-220.74</v>
      </c>
      <c r="O147" s="3">
        <f t="shared" si="11"/>
        <v>-441.47443519617957</v>
      </c>
    </row>
    <row r="148" spans="1:15">
      <c r="A148" t="s">
        <v>62</v>
      </c>
      <c r="B148" t="s">
        <v>105</v>
      </c>
      <c r="C148">
        <v>20.239999999999998</v>
      </c>
      <c r="D148">
        <v>2</v>
      </c>
      <c r="E148">
        <v>3106</v>
      </c>
      <c r="F148">
        <v>77</v>
      </c>
      <c r="G148" s="3">
        <f t="shared" si="8"/>
        <v>153.45849802371544</v>
      </c>
      <c r="H148">
        <v>998.2</v>
      </c>
      <c r="I148">
        <v>1038.68</v>
      </c>
      <c r="J148">
        <f t="shared" si="9"/>
        <v>1018.44</v>
      </c>
      <c r="K148">
        <v>1015</v>
      </c>
      <c r="L148">
        <v>-0.42</v>
      </c>
      <c r="M148" s="3">
        <f t="shared" si="10"/>
        <v>-0.83003952569169737</v>
      </c>
      <c r="N148">
        <v>-1293.5999999999999</v>
      </c>
      <c r="O148" s="3">
        <f t="shared" si="11"/>
        <v>-2578.1027667984122</v>
      </c>
    </row>
    <row r="149" spans="1:15">
      <c r="A149" t="s">
        <v>62</v>
      </c>
      <c r="B149" t="s">
        <v>49</v>
      </c>
      <c r="C149">
        <v>3.7549999999999999</v>
      </c>
      <c r="D149">
        <v>2</v>
      </c>
      <c r="E149">
        <v>3100</v>
      </c>
      <c r="F149">
        <v>413</v>
      </c>
      <c r="G149" s="3">
        <f t="shared" si="8"/>
        <v>825.56591211717716</v>
      </c>
      <c r="H149">
        <v>112.25</v>
      </c>
      <c r="I149">
        <v>104.74</v>
      </c>
      <c r="J149">
        <f t="shared" si="9"/>
        <v>108.495</v>
      </c>
      <c r="K149">
        <v>114.36</v>
      </c>
      <c r="L149">
        <v>0.28000000000000003</v>
      </c>
      <c r="M149" s="3">
        <f t="shared" si="10"/>
        <v>0.56191744340878824</v>
      </c>
      <c r="N149">
        <v>871.55</v>
      </c>
      <c r="O149" s="3">
        <f t="shared" si="11"/>
        <v>1741.9440745672434</v>
      </c>
    </row>
    <row r="150" spans="1:15">
      <c r="A150" t="s">
        <v>135</v>
      </c>
      <c r="B150" t="s">
        <v>49</v>
      </c>
      <c r="C150">
        <v>30.35</v>
      </c>
      <c r="D150">
        <v>2</v>
      </c>
      <c r="E150">
        <v>258284</v>
      </c>
      <c r="F150">
        <v>4255</v>
      </c>
      <c r="G150" s="3">
        <f t="shared" si="8"/>
        <v>8510.1812191103782</v>
      </c>
      <c r="H150">
        <v>826</v>
      </c>
      <c r="I150">
        <v>765.3</v>
      </c>
      <c r="J150">
        <f t="shared" si="9"/>
        <v>795.65</v>
      </c>
      <c r="K150">
        <v>785</v>
      </c>
      <c r="L150">
        <v>-0.68</v>
      </c>
      <c r="M150" s="3">
        <f t="shared" si="10"/>
        <v>-1.3509060955518943</v>
      </c>
      <c r="N150">
        <v>-174455</v>
      </c>
      <c r="O150" s="3">
        <f t="shared" si="11"/>
        <v>-348917.42998352548</v>
      </c>
    </row>
    <row r="151" spans="1:15">
      <c r="A151" t="s">
        <v>94</v>
      </c>
      <c r="B151" t="s">
        <v>49</v>
      </c>
      <c r="C151">
        <v>2.8919999999999999</v>
      </c>
      <c r="D151">
        <v>2</v>
      </c>
      <c r="E151">
        <v>2865</v>
      </c>
      <c r="F151">
        <v>495</v>
      </c>
      <c r="G151" s="3">
        <f t="shared" si="8"/>
        <v>990.66390041493776</v>
      </c>
      <c r="H151">
        <v>101.5</v>
      </c>
      <c r="I151">
        <v>95.72</v>
      </c>
      <c r="J151">
        <f t="shared" si="9"/>
        <v>98.608000000000004</v>
      </c>
      <c r="K151">
        <v>97.09</v>
      </c>
      <c r="L151">
        <v>-0.76</v>
      </c>
      <c r="M151" s="3">
        <f t="shared" si="10"/>
        <v>-1.5248962655601648</v>
      </c>
      <c r="N151">
        <v>-2185.4299999999998</v>
      </c>
      <c r="O151" s="3">
        <f t="shared" si="11"/>
        <v>-4368.8278008298721</v>
      </c>
    </row>
    <row r="152" spans="1:15">
      <c r="A152" t="s">
        <v>135</v>
      </c>
      <c r="B152" t="s">
        <v>49</v>
      </c>
      <c r="C152">
        <v>224.4</v>
      </c>
      <c r="D152">
        <v>2</v>
      </c>
      <c r="E152">
        <v>255960</v>
      </c>
      <c r="F152">
        <v>570</v>
      </c>
      <c r="G152" s="3">
        <f t="shared" si="8"/>
        <v>1140.6417112299464</v>
      </c>
      <c r="H152">
        <v>5402</v>
      </c>
      <c r="I152">
        <v>4953.2</v>
      </c>
      <c r="J152">
        <f t="shared" si="9"/>
        <v>5177.6000000000004</v>
      </c>
      <c r="K152">
        <v>4836</v>
      </c>
      <c r="L152">
        <v>-1.26</v>
      </c>
      <c r="M152" s="3">
        <f t="shared" si="10"/>
        <v>-2.5222816399286985</v>
      </c>
      <c r="N152">
        <v>-322620</v>
      </c>
      <c r="O152" s="3">
        <f t="shared" si="11"/>
        <v>-645603.20855614962</v>
      </c>
    </row>
    <row r="153" spans="1:15">
      <c r="A153" t="s">
        <v>90</v>
      </c>
      <c r="B153" t="s">
        <v>49</v>
      </c>
      <c r="C153">
        <v>0.317</v>
      </c>
      <c r="D153">
        <v>2</v>
      </c>
      <c r="E153">
        <v>2879</v>
      </c>
      <c r="F153">
        <v>4541</v>
      </c>
      <c r="G153" s="3">
        <f t="shared" si="8"/>
        <v>9082.0189274447948</v>
      </c>
      <c r="H153">
        <v>18.16</v>
      </c>
      <c r="I153">
        <v>17.52</v>
      </c>
      <c r="J153">
        <f t="shared" si="9"/>
        <v>17.843</v>
      </c>
      <c r="K153">
        <v>18.41</v>
      </c>
      <c r="L153">
        <v>0.4</v>
      </c>
      <c r="M153" s="3">
        <f t="shared" si="10"/>
        <v>0.78864353312302837</v>
      </c>
      <c r="N153">
        <v>1157.95</v>
      </c>
      <c r="O153" s="3">
        <f t="shared" si="11"/>
        <v>2270.5047318611987</v>
      </c>
    </row>
    <row r="154" spans="1:15">
      <c r="A154" t="s">
        <v>71</v>
      </c>
      <c r="B154" t="s">
        <v>49</v>
      </c>
      <c r="C154">
        <v>1.617</v>
      </c>
      <c r="D154">
        <v>2</v>
      </c>
      <c r="E154">
        <v>2865</v>
      </c>
      <c r="F154">
        <v>886</v>
      </c>
      <c r="G154" s="3">
        <f t="shared" si="8"/>
        <v>1771.7996289424862</v>
      </c>
      <c r="H154">
        <v>68.03</v>
      </c>
      <c r="I154">
        <v>64.8</v>
      </c>
      <c r="J154">
        <f t="shared" si="9"/>
        <v>66.412999999999997</v>
      </c>
      <c r="K154">
        <v>67.290000000000006</v>
      </c>
      <c r="L154">
        <v>-0.23</v>
      </c>
      <c r="M154" s="3">
        <f t="shared" si="10"/>
        <v>-0.45763760049474023</v>
      </c>
      <c r="N154">
        <v>-655.64</v>
      </c>
      <c r="O154" s="3">
        <f t="shared" si="11"/>
        <v>-1311.1317254174307</v>
      </c>
    </row>
    <row r="155" spans="1:15">
      <c r="A155" t="s">
        <v>135</v>
      </c>
      <c r="B155" t="s">
        <v>49</v>
      </c>
      <c r="C155">
        <v>11.65</v>
      </c>
      <c r="D155">
        <v>2</v>
      </c>
      <c r="E155">
        <v>256485</v>
      </c>
      <c r="F155">
        <v>11008</v>
      </c>
      <c r="G155" s="3">
        <f t="shared" si="8"/>
        <v>22015.879828326179</v>
      </c>
      <c r="H155">
        <v>370</v>
      </c>
      <c r="I155">
        <v>346.7</v>
      </c>
      <c r="J155">
        <f t="shared" si="9"/>
        <v>358.35</v>
      </c>
      <c r="K155">
        <v>338.2</v>
      </c>
      <c r="L155">
        <v>-1.36</v>
      </c>
      <c r="M155" s="3">
        <f t="shared" si="10"/>
        <v>-2.7296137339055799</v>
      </c>
      <c r="N155">
        <v>-350054.40000000002</v>
      </c>
      <c r="O155" s="3">
        <f t="shared" si="11"/>
        <v>-700104.97854077269</v>
      </c>
    </row>
    <row r="156" spans="1:15">
      <c r="A156" t="s">
        <v>62</v>
      </c>
      <c r="B156" t="s">
        <v>49</v>
      </c>
      <c r="C156">
        <v>5.26</v>
      </c>
      <c r="D156">
        <v>3</v>
      </c>
      <c r="E156">
        <v>3107</v>
      </c>
      <c r="F156">
        <v>197</v>
      </c>
      <c r="G156" s="3">
        <f t="shared" si="8"/>
        <v>590.68441064638785</v>
      </c>
      <c r="H156">
        <v>191.6</v>
      </c>
      <c r="I156">
        <v>175.82</v>
      </c>
      <c r="J156">
        <f t="shared" si="9"/>
        <v>186.34</v>
      </c>
      <c r="K156">
        <v>196.6</v>
      </c>
      <c r="L156">
        <v>0.32</v>
      </c>
      <c r="M156" s="3">
        <f t="shared" si="10"/>
        <v>0.95057034220532322</v>
      </c>
      <c r="N156">
        <v>985</v>
      </c>
      <c r="O156" s="3">
        <f t="shared" si="11"/>
        <v>2953.4220532319391</v>
      </c>
    </row>
    <row r="157" spans="1:15">
      <c r="A157" t="s">
        <v>135</v>
      </c>
      <c r="B157" t="s">
        <v>49</v>
      </c>
      <c r="C157">
        <v>89.6</v>
      </c>
      <c r="D157">
        <v>2</v>
      </c>
      <c r="E157">
        <v>256485</v>
      </c>
      <c r="F157">
        <v>1431</v>
      </c>
      <c r="G157" s="3">
        <f t="shared" si="8"/>
        <v>2862.5558035714289</v>
      </c>
      <c r="H157">
        <v>3578</v>
      </c>
      <c r="I157">
        <v>3398.8</v>
      </c>
      <c r="J157">
        <f t="shared" si="9"/>
        <v>3488.4</v>
      </c>
      <c r="K157">
        <v>3570</v>
      </c>
      <c r="L157">
        <v>-0.04</v>
      </c>
      <c r="M157" s="3">
        <f t="shared" si="10"/>
        <v>-8.9285714285714302E-2</v>
      </c>
      <c r="N157">
        <v>-11448</v>
      </c>
      <c r="O157" s="3">
        <f t="shared" si="11"/>
        <v>-22900.446428571431</v>
      </c>
    </row>
    <row r="158" spans="1:15">
      <c r="A158" t="s">
        <v>71</v>
      </c>
      <c r="B158" t="s">
        <v>49</v>
      </c>
      <c r="C158">
        <v>0.91900000000000004</v>
      </c>
      <c r="D158">
        <v>2</v>
      </c>
      <c r="E158">
        <v>2865</v>
      </c>
      <c r="F158">
        <v>1159</v>
      </c>
      <c r="G158" s="3">
        <f t="shared" si="8"/>
        <v>3117.5190424374318</v>
      </c>
      <c r="H158">
        <v>42.05</v>
      </c>
      <c r="I158">
        <v>40.21</v>
      </c>
      <c r="J158">
        <f t="shared" si="9"/>
        <v>41.131</v>
      </c>
      <c r="K158">
        <v>42.7</v>
      </c>
      <c r="L158">
        <v>0.26</v>
      </c>
      <c r="M158" s="3">
        <f t="shared" si="10"/>
        <v>0.70729053318825419</v>
      </c>
      <c r="N158">
        <v>753.35</v>
      </c>
      <c r="O158" s="3">
        <f t="shared" si="11"/>
        <v>2026.3873775843483</v>
      </c>
    </row>
    <row r="159" spans="1:15">
      <c r="A159" t="s">
        <v>71</v>
      </c>
      <c r="B159" t="s">
        <v>49</v>
      </c>
      <c r="C159">
        <v>1.345</v>
      </c>
      <c r="D159">
        <v>2</v>
      </c>
      <c r="E159">
        <v>2865</v>
      </c>
      <c r="F159">
        <v>1065</v>
      </c>
      <c r="G159" s="3">
        <f t="shared" si="8"/>
        <v>2130.1115241635689</v>
      </c>
      <c r="H159">
        <v>32.19</v>
      </c>
      <c r="I159">
        <v>29.5</v>
      </c>
      <c r="J159">
        <f t="shared" si="9"/>
        <v>30.844999999999999</v>
      </c>
      <c r="K159">
        <v>30.63</v>
      </c>
      <c r="L159">
        <v>-0.57999999999999996</v>
      </c>
      <c r="M159" s="3">
        <f t="shared" si="10"/>
        <v>-1.1598513011152407</v>
      </c>
      <c r="N159">
        <v>-1661.4</v>
      </c>
      <c r="O159" s="3">
        <f t="shared" si="11"/>
        <v>-3322.9739776951646</v>
      </c>
    </row>
    <row r="160" spans="1:15">
      <c r="A160" t="s">
        <v>78</v>
      </c>
      <c r="B160" t="s">
        <v>49</v>
      </c>
      <c r="C160">
        <v>1.0369999999999999</v>
      </c>
      <c r="D160">
        <v>2</v>
      </c>
      <c r="E160">
        <v>2865</v>
      </c>
      <c r="F160">
        <v>1381</v>
      </c>
      <c r="G160" s="3">
        <f t="shared" si="8"/>
        <v>2762.7772420443589</v>
      </c>
      <c r="H160">
        <v>31.39</v>
      </c>
      <c r="I160">
        <v>29.32</v>
      </c>
      <c r="J160">
        <f t="shared" si="9"/>
        <v>30.353000000000002</v>
      </c>
      <c r="K160">
        <v>30.92</v>
      </c>
      <c r="L160">
        <v>-0.23</v>
      </c>
      <c r="M160" s="3">
        <f t="shared" si="10"/>
        <v>-0.45323047251687448</v>
      </c>
      <c r="N160">
        <v>-649.07000000000005</v>
      </c>
      <c r="O160" s="3">
        <f t="shared" si="11"/>
        <v>-1298.5053037608454</v>
      </c>
    </row>
    <row r="161" spans="1:15">
      <c r="A161" t="s">
        <v>62</v>
      </c>
      <c r="B161" t="s">
        <v>49</v>
      </c>
      <c r="C161">
        <v>9.4600000000000009</v>
      </c>
      <c r="D161">
        <v>3</v>
      </c>
      <c r="E161">
        <v>3107</v>
      </c>
      <c r="F161">
        <v>109</v>
      </c>
      <c r="G161" s="3">
        <f t="shared" si="8"/>
        <v>328.43551797040163</v>
      </c>
      <c r="H161">
        <v>600</v>
      </c>
      <c r="I161">
        <v>571.62</v>
      </c>
      <c r="J161">
        <f t="shared" si="9"/>
        <v>590.54</v>
      </c>
      <c r="K161">
        <v>559.20000000000005</v>
      </c>
      <c r="L161">
        <v>-1.43</v>
      </c>
      <c r="M161" s="3">
        <f t="shared" si="10"/>
        <v>-4.3128964059196564</v>
      </c>
      <c r="N161">
        <v>-4447.2</v>
      </c>
      <c r="O161" s="3">
        <f t="shared" si="11"/>
        <v>-13400.169133192372</v>
      </c>
    </row>
    <row r="162" spans="1:15">
      <c r="A162" t="s">
        <v>71</v>
      </c>
      <c r="B162" t="s">
        <v>49</v>
      </c>
      <c r="C162">
        <v>0.87150000000000005</v>
      </c>
      <c r="D162">
        <v>2</v>
      </c>
      <c r="E162">
        <v>2856</v>
      </c>
      <c r="F162">
        <v>1639</v>
      </c>
      <c r="G162" s="3">
        <f t="shared" si="8"/>
        <v>3277.1084337349394</v>
      </c>
      <c r="H162">
        <v>33.18</v>
      </c>
      <c r="I162">
        <v>31.44</v>
      </c>
      <c r="J162">
        <f t="shared" si="9"/>
        <v>32.308500000000002</v>
      </c>
      <c r="K162">
        <v>33.67</v>
      </c>
      <c r="L162">
        <v>0.28000000000000003</v>
      </c>
      <c r="M162" s="3">
        <f t="shared" si="10"/>
        <v>0.56224899598393796</v>
      </c>
      <c r="N162">
        <v>803.11</v>
      </c>
      <c r="O162" s="3">
        <f t="shared" si="11"/>
        <v>1605.7831325301267</v>
      </c>
    </row>
    <row r="163" spans="1:15">
      <c r="A163" t="s">
        <v>145</v>
      </c>
      <c r="B163" t="s">
        <v>49</v>
      </c>
      <c r="C163">
        <v>0.307</v>
      </c>
      <c r="D163">
        <v>2</v>
      </c>
      <c r="E163">
        <v>2865</v>
      </c>
      <c r="F163">
        <v>4666</v>
      </c>
      <c r="G163" s="3">
        <f t="shared" si="8"/>
        <v>9332.2475570032566</v>
      </c>
      <c r="H163">
        <v>15</v>
      </c>
      <c r="I163">
        <v>14.39</v>
      </c>
      <c r="J163">
        <f t="shared" si="9"/>
        <v>14.693</v>
      </c>
      <c r="K163">
        <v>14.82</v>
      </c>
      <c r="L163">
        <v>-0.28999999999999998</v>
      </c>
      <c r="M163" s="3">
        <f t="shared" si="10"/>
        <v>-0.58631921824104138</v>
      </c>
      <c r="N163">
        <v>-839.88</v>
      </c>
      <c r="O163" s="3">
        <f t="shared" si="11"/>
        <v>-1679.8045602605835</v>
      </c>
    </row>
    <row r="164" spans="1:15">
      <c r="A164" t="s">
        <v>131</v>
      </c>
      <c r="B164" t="s">
        <v>49</v>
      </c>
      <c r="C164">
        <v>9.2799999999999994</v>
      </c>
      <c r="D164">
        <v>3</v>
      </c>
      <c r="E164">
        <v>29813</v>
      </c>
      <c r="F164">
        <v>1071</v>
      </c>
      <c r="G164" s="3">
        <f t="shared" si="8"/>
        <v>3212.6077586206898</v>
      </c>
      <c r="H164">
        <v>117.6</v>
      </c>
      <c r="I164">
        <v>89.76</v>
      </c>
      <c r="J164">
        <f t="shared" si="9"/>
        <v>108.32</v>
      </c>
      <c r="K164">
        <v>117</v>
      </c>
      <c r="L164">
        <v>-0.02</v>
      </c>
      <c r="M164" s="3">
        <f t="shared" si="10"/>
        <v>-6.4655172413792497E-2</v>
      </c>
      <c r="N164">
        <v>-642.6</v>
      </c>
      <c r="O164" s="3">
        <f t="shared" si="11"/>
        <v>-1927.5646551723955</v>
      </c>
    </row>
    <row r="165" spans="1:15">
      <c r="A165" t="s">
        <v>117</v>
      </c>
      <c r="B165" t="s">
        <v>49</v>
      </c>
      <c r="C165">
        <v>3.4660000000000002</v>
      </c>
      <c r="D165">
        <v>2</v>
      </c>
      <c r="E165">
        <v>29014</v>
      </c>
      <c r="F165">
        <v>4186</v>
      </c>
      <c r="G165" s="3">
        <f t="shared" si="8"/>
        <v>8371.0328909405653</v>
      </c>
      <c r="H165">
        <v>105.6</v>
      </c>
      <c r="I165">
        <v>98.67</v>
      </c>
      <c r="J165">
        <f t="shared" si="9"/>
        <v>102.134</v>
      </c>
      <c r="K165">
        <v>102.65</v>
      </c>
      <c r="L165">
        <v>-0.43</v>
      </c>
      <c r="M165" s="3">
        <f t="shared" si="10"/>
        <v>-0.85112521638776362</v>
      </c>
      <c r="N165">
        <v>-12348.7</v>
      </c>
      <c r="O165" s="3">
        <f t="shared" si="11"/>
        <v>-24694.547028274574</v>
      </c>
    </row>
    <row r="166" spans="1:15">
      <c r="A166" t="s">
        <v>125</v>
      </c>
      <c r="B166" t="s">
        <v>105</v>
      </c>
      <c r="C166">
        <v>55</v>
      </c>
      <c r="D166">
        <v>2</v>
      </c>
      <c r="E166">
        <v>21315</v>
      </c>
      <c r="F166">
        <v>129</v>
      </c>
      <c r="G166" s="3">
        <f t="shared" si="8"/>
        <v>387.54545454545456</v>
      </c>
      <c r="H166">
        <v>1165</v>
      </c>
      <c r="I166">
        <v>1275</v>
      </c>
      <c r="J166">
        <f t="shared" si="9"/>
        <v>1220</v>
      </c>
      <c r="K166">
        <v>1171.5</v>
      </c>
      <c r="L166">
        <v>-0.04</v>
      </c>
      <c r="M166" s="3">
        <f t="shared" si="10"/>
        <v>-0.11818181818181818</v>
      </c>
      <c r="N166">
        <v>-838.5</v>
      </c>
      <c r="O166" s="3">
        <f t="shared" si="11"/>
        <v>-2519.0454545454545</v>
      </c>
    </row>
    <row r="167" spans="1:15">
      <c r="A167" t="s">
        <v>135</v>
      </c>
      <c r="B167" t="s">
        <v>105</v>
      </c>
      <c r="C167">
        <v>14.72</v>
      </c>
      <c r="D167">
        <v>2</v>
      </c>
      <c r="E167">
        <v>255885</v>
      </c>
      <c r="F167">
        <v>9000</v>
      </c>
      <c r="G167" s="3">
        <f t="shared" si="8"/>
        <v>17383.491847826088</v>
      </c>
      <c r="H167">
        <v>438.12</v>
      </c>
      <c r="I167">
        <v>467.56</v>
      </c>
      <c r="J167">
        <f t="shared" si="9"/>
        <v>452.84000000000003</v>
      </c>
      <c r="K167">
        <v>445.8</v>
      </c>
      <c r="L167">
        <v>-0.27</v>
      </c>
      <c r="M167" s="3">
        <f t="shared" si="10"/>
        <v>-0.52173913043478304</v>
      </c>
      <c r="N167">
        <v>-69120</v>
      </c>
      <c r="O167" s="3">
        <f t="shared" si="11"/>
        <v>-133505.21739130447</v>
      </c>
    </row>
    <row r="168" spans="1:15">
      <c r="A168" t="s">
        <v>71</v>
      </c>
      <c r="B168" t="s">
        <v>105</v>
      </c>
      <c r="C168">
        <v>0.33250000000000002</v>
      </c>
      <c r="D168">
        <v>2</v>
      </c>
      <c r="E168">
        <v>2865</v>
      </c>
      <c r="F168">
        <v>4308</v>
      </c>
      <c r="G168" s="3">
        <f t="shared" si="8"/>
        <v>8616.541353383458</v>
      </c>
      <c r="H168">
        <v>13.47</v>
      </c>
      <c r="I168">
        <v>14.14</v>
      </c>
      <c r="J168">
        <f t="shared" si="9"/>
        <v>13.8025</v>
      </c>
      <c r="K168">
        <v>13.39</v>
      </c>
      <c r="L168">
        <v>0.12</v>
      </c>
      <c r="M168" s="3">
        <f t="shared" si="10"/>
        <v>0.24060150375939868</v>
      </c>
      <c r="N168">
        <v>344.64</v>
      </c>
      <c r="O168" s="3">
        <f t="shared" si="11"/>
        <v>689.32330827067722</v>
      </c>
    </row>
    <row r="169" spans="1:15">
      <c r="A169" t="s">
        <v>71</v>
      </c>
      <c r="B169" t="s">
        <v>49</v>
      </c>
      <c r="C169">
        <v>6.82</v>
      </c>
      <c r="D169">
        <v>2</v>
      </c>
      <c r="E169">
        <v>2871</v>
      </c>
      <c r="F169">
        <v>211</v>
      </c>
      <c r="G169" s="3">
        <f t="shared" si="8"/>
        <v>420.96774193548384</v>
      </c>
      <c r="H169">
        <v>155.4</v>
      </c>
      <c r="I169">
        <v>141.76</v>
      </c>
      <c r="J169">
        <f t="shared" si="9"/>
        <v>148.58000000000001</v>
      </c>
      <c r="K169">
        <v>154.6</v>
      </c>
      <c r="L169">
        <v>-0.06</v>
      </c>
      <c r="M169" s="3">
        <f t="shared" si="10"/>
        <v>-0.11730205278592541</v>
      </c>
      <c r="N169">
        <v>-168.8</v>
      </c>
      <c r="O169" s="3">
        <f t="shared" si="11"/>
        <v>-336.77419354839185</v>
      </c>
    </row>
    <row r="170" spans="1:15">
      <c r="A170" t="s">
        <v>62</v>
      </c>
      <c r="B170" t="s">
        <v>49</v>
      </c>
      <c r="C170">
        <v>3.18</v>
      </c>
      <c r="D170">
        <v>3</v>
      </c>
      <c r="E170">
        <v>3107</v>
      </c>
      <c r="F170">
        <v>326</v>
      </c>
      <c r="G170" s="3">
        <f t="shared" si="8"/>
        <v>977.04402515723268</v>
      </c>
      <c r="H170">
        <v>105.8</v>
      </c>
      <c r="I170">
        <v>96.26</v>
      </c>
      <c r="J170">
        <f t="shared" si="9"/>
        <v>102.61999999999999</v>
      </c>
      <c r="K170">
        <v>103</v>
      </c>
      <c r="L170">
        <v>-0.28999999999999998</v>
      </c>
      <c r="M170" s="3">
        <f t="shared" si="10"/>
        <v>-0.88050314465408708</v>
      </c>
      <c r="N170">
        <v>-912.8</v>
      </c>
      <c r="O170" s="3">
        <f t="shared" si="11"/>
        <v>-2735.7232704402486</v>
      </c>
    </row>
    <row r="171" spans="1:15">
      <c r="A171" t="s">
        <v>135</v>
      </c>
      <c r="B171" t="s">
        <v>105</v>
      </c>
      <c r="C171">
        <v>5.7</v>
      </c>
      <c r="D171">
        <v>3</v>
      </c>
      <c r="E171">
        <v>256485</v>
      </c>
      <c r="F171">
        <v>14999</v>
      </c>
      <c r="G171" s="3">
        <f t="shared" si="8"/>
        <v>44997.368421052633</v>
      </c>
      <c r="H171">
        <v>242</v>
      </c>
      <c r="I171">
        <v>259.10000000000002</v>
      </c>
      <c r="J171">
        <f t="shared" si="9"/>
        <v>247.7</v>
      </c>
      <c r="K171">
        <v>241.6</v>
      </c>
      <c r="L171">
        <v>0.02</v>
      </c>
      <c r="M171" s="3">
        <f t="shared" si="10"/>
        <v>7.0175438596492223E-2</v>
      </c>
      <c r="N171">
        <v>5999.6</v>
      </c>
      <c r="O171" s="3">
        <f t="shared" si="11"/>
        <v>17998.947368421308</v>
      </c>
    </row>
    <row r="172" spans="1:15">
      <c r="A172" t="s">
        <v>90</v>
      </c>
      <c r="B172" t="s">
        <v>49</v>
      </c>
      <c r="C172">
        <v>0.63600000000000001</v>
      </c>
      <c r="D172">
        <v>2</v>
      </c>
      <c r="E172">
        <v>2879</v>
      </c>
      <c r="F172">
        <v>2304</v>
      </c>
      <c r="G172" s="3">
        <f t="shared" si="8"/>
        <v>4526.7295597484272</v>
      </c>
      <c r="H172">
        <v>14.52</v>
      </c>
      <c r="I172">
        <v>13.25</v>
      </c>
      <c r="J172">
        <f t="shared" si="9"/>
        <v>13.884</v>
      </c>
      <c r="K172">
        <v>14.54</v>
      </c>
      <c r="L172">
        <v>0.02</v>
      </c>
      <c r="M172" s="3">
        <f t="shared" si="10"/>
        <v>3.1446540880502472E-2</v>
      </c>
      <c r="N172">
        <v>46.08</v>
      </c>
      <c r="O172" s="3">
        <f t="shared" si="11"/>
        <v>90.534591194966609</v>
      </c>
    </row>
    <row r="173" spans="1:15">
      <c r="A173" t="s">
        <v>125</v>
      </c>
      <c r="B173" t="s">
        <v>105</v>
      </c>
      <c r="C173">
        <v>58.3</v>
      </c>
      <c r="D173">
        <v>2</v>
      </c>
      <c r="E173">
        <v>21315</v>
      </c>
      <c r="F173">
        <v>183</v>
      </c>
      <c r="G173" s="3">
        <f t="shared" si="8"/>
        <v>365.60891938250433</v>
      </c>
      <c r="H173">
        <v>1408</v>
      </c>
      <c r="I173">
        <v>1524.6</v>
      </c>
      <c r="J173">
        <f t="shared" si="9"/>
        <v>1466.3</v>
      </c>
      <c r="K173">
        <v>1363</v>
      </c>
      <c r="L173">
        <v>0.39</v>
      </c>
      <c r="M173" s="3">
        <f t="shared" si="10"/>
        <v>0.77186963979416823</v>
      </c>
      <c r="N173">
        <v>8235</v>
      </c>
      <c r="O173" s="3">
        <f t="shared" si="11"/>
        <v>16452.401372212695</v>
      </c>
    </row>
    <row r="174" spans="1:15">
      <c r="A174" t="s">
        <v>71</v>
      </c>
      <c r="B174" t="s">
        <v>105</v>
      </c>
      <c r="C174">
        <v>0.51100000000000001</v>
      </c>
      <c r="D174">
        <v>3</v>
      </c>
      <c r="E174">
        <v>2898</v>
      </c>
      <c r="F174">
        <v>1890</v>
      </c>
      <c r="G174" s="3">
        <f t="shared" si="8"/>
        <v>5671.232876712329</v>
      </c>
      <c r="H174">
        <v>19.3</v>
      </c>
      <c r="I174">
        <v>20.83</v>
      </c>
      <c r="J174">
        <f t="shared" si="9"/>
        <v>19.811</v>
      </c>
      <c r="K174">
        <v>20.52</v>
      </c>
      <c r="L174">
        <v>-0.8</v>
      </c>
      <c r="M174" s="3">
        <f t="shared" si="10"/>
        <v>-2.3874755381604675</v>
      </c>
      <c r="N174">
        <v>-2309.58</v>
      </c>
      <c r="O174" s="3">
        <f t="shared" si="11"/>
        <v>-6918.9041095890352</v>
      </c>
    </row>
    <row r="175" spans="1:15">
      <c r="A175" t="s">
        <v>78</v>
      </c>
      <c r="B175" t="s">
        <v>49</v>
      </c>
      <c r="C175">
        <v>0.29149999999999998</v>
      </c>
      <c r="D175">
        <v>2</v>
      </c>
      <c r="E175">
        <v>2898</v>
      </c>
      <c r="F175">
        <v>4971</v>
      </c>
      <c r="G175" s="3">
        <f t="shared" si="8"/>
        <v>9941.6809605488852</v>
      </c>
      <c r="H175">
        <v>5.33</v>
      </c>
      <c r="I175">
        <v>4.75</v>
      </c>
      <c r="J175">
        <f t="shared" si="9"/>
        <v>5.0385</v>
      </c>
      <c r="K175">
        <v>4.93</v>
      </c>
      <c r="L175">
        <v>-0.69</v>
      </c>
      <c r="M175" s="3">
        <f t="shared" si="10"/>
        <v>-1.3722126929674112</v>
      </c>
      <c r="N175">
        <v>-1988.4</v>
      </c>
      <c r="O175" s="3">
        <f t="shared" si="11"/>
        <v>-3976.6723842195574</v>
      </c>
    </row>
    <row r="176" spans="1:15">
      <c r="A176" t="s">
        <v>78</v>
      </c>
      <c r="B176" t="s">
        <v>49</v>
      </c>
      <c r="C176">
        <v>0.88839999999999997</v>
      </c>
      <c r="D176">
        <v>2</v>
      </c>
      <c r="E176">
        <v>2898</v>
      </c>
      <c r="F176">
        <v>1631</v>
      </c>
      <c r="G176" s="3">
        <f t="shared" si="8"/>
        <v>3262.0441242683478</v>
      </c>
      <c r="H176">
        <v>8.7200000000000006</v>
      </c>
      <c r="I176">
        <v>6.94</v>
      </c>
      <c r="J176">
        <f t="shared" si="9"/>
        <v>7.8316000000000008</v>
      </c>
      <c r="K176">
        <v>12.08</v>
      </c>
      <c r="L176">
        <v>1.89</v>
      </c>
      <c r="M176" s="3">
        <f t="shared" si="10"/>
        <v>3.7820801440792429</v>
      </c>
      <c r="N176">
        <v>5486.85</v>
      </c>
      <c r="O176" s="3">
        <f t="shared" si="11"/>
        <v>10960.468257541646</v>
      </c>
    </row>
    <row r="177" spans="1:15">
      <c r="A177" t="s">
        <v>135</v>
      </c>
      <c r="B177" t="s">
        <v>49</v>
      </c>
      <c r="C177">
        <v>74</v>
      </c>
      <c r="D177">
        <v>2</v>
      </c>
      <c r="E177">
        <v>257683</v>
      </c>
      <c r="F177">
        <v>1741</v>
      </c>
      <c r="G177" s="3">
        <f t="shared" si="8"/>
        <v>3482.2027027027025</v>
      </c>
      <c r="H177">
        <v>2789</v>
      </c>
      <c r="I177">
        <v>2641</v>
      </c>
      <c r="J177">
        <f t="shared" si="9"/>
        <v>2715</v>
      </c>
      <c r="K177">
        <v>2679</v>
      </c>
      <c r="L177">
        <v>-0.74</v>
      </c>
      <c r="M177" s="3">
        <f t="shared" si="10"/>
        <v>-1.4864864864864864</v>
      </c>
      <c r="N177">
        <v>-191510</v>
      </c>
      <c r="O177" s="3">
        <f t="shared" si="11"/>
        <v>-383042.29729729728</v>
      </c>
    </row>
    <row r="178" spans="1:15">
      <c r="A178" t="s">
        <v>62</v>
      </c>
      <c r="B178" t="s">
        <v>49</v>
      </c>
      <c r="C178">
        <v>2.6</v>
      </c>
      <c r="D178">
        <v>1.5</v>
      </c>
      <c r="E178">
        <v>2900</v>
      </c>
      <c r="F178">
        <v>590</v>
      </c>
      <c r="G178" s="3">
        <f t="shared" si="8"/>
        <v>1115.3846153846152</v>
      </c>
      <c r="H178">
        <v>96.56</v>
      </c>
      <c r="I178">
        <v>92.66</v>
      </c>
      <c r="J178">
        <f t="shared" si="9"/>
        <v>93.960000000000008</v>
      </c>
      <c r="K178">
        <v>92.45</v>
      </c>
      <c r="L178">
        <v>-0.84</v>
      </c>
      <c r="M178" s="3">
        <f t="shared" si="10"/>
        <v>-1.5807692307692303</v>
      </c>
      <c r="N178">
        <v>-2423.7800000000002</v>
      </c>
      <c r="O178" s="3">
        <f t="shared" si="11"/>
        <v>-4584.2307692307677</v>
      </c>
    </row>
    <row r="179" spans="1:15">
      <c r="A179" t="s">
        <v>117</v>
      </c>
      <c r="B179" t="s">
        <v>49</v>
      </c>
      <c r="C179">
        <v>1.85</v>
      </c>
      <c r="D179">
        <v>3</v>
      </c>
      <c r="E179">
        <v>29413</v>
      </c>
      <c r="F179">
        <v>5300</v>
      </c>
      <c r="G179" s="3">
        <f t="shared" si="8"/>
        <v>15898.918918918918</v>
      </c>
      <c r="H179">
        <v>68.650000000000006</v>
      </c>
      <c r="I179">
        <v>63.1</v>
      </c>
      <c r="J179">
        <f t="shared" si="9"/>
        <v>66.800000000000011</v>
      </c>
      <c r="K179">
        <v>68.05</v>
      </c>
      <c r="L179">
        <v>-0.11</v>
      </c>
      <c r="M179" s="3">
        <f t="shared" si="10"/>
        <v>-0.32432432432432889</v>
      </c>
      <c r="N179">
        <v>-3180</v>
      </c>
      <c r="O179" s="3">
        <f t="shared" si="11"/>
        <v>-9539.3513513514863</v>
      </c>
    </row>
    <row r="180" spans="1:15">
      <c r="A180" t="s">
        <v>125</v>
      </c>
      <c r="B180" t="s">
        <v>105</v>
      </c>
      <c r="C180">
        <v>55</v>
      </c>
      <c r="D180">
        <v>6</v>
      </c>
      <c r="E180">
        <v>21315</v>
      </c>
      <c r="F180">
        <v>65</v>
      </c>
      <c r="G180" s="3">
        <f t="shared" si="8"/>
        <v>387.54545454545456</v>
      </c>
      <c r="H180">
        <v>1165</v>
      </c>
      <c r="I180">
        <v>1495</v>
      </c>
      <c r="J180">
        <f t="shared" si="9"/>
        <v>1220</v>
      </c>
      <c r="K180">
        <v>1193.5</v>
      </c>
      <c r="L180">
        <v>-0.09</v>
      </c>
      <c r="M180" s="3">
        <f t="shared" si="10"/>
        <v>-0.5181818181818183</v>
      </c>
      <c r="N180">
        <v>-1852.5</v>
      </c>
      <c r="O180" s="3">
        <f t="shared" si="11"/>
        <v>-11045.045454545456</v>
      </c>
    </row>
    <row r="181" spans="1:15">
      <c r="A181" t="s">
        <v>62</v>
      </c>
      <c r="B181" t="s">
        <v>49</v>
      </c>
      <c r="C181">
        <v>20.75</v>
      </c>
      <c r="D181">
        <v>2</v>
      </c>
      <c r="E181">
        <v>3100</v>
      </c>
      <c r="F181">
        <v>75</v>
      </c>
      <c r="G181" s="3">
        <f t="shared" si="8"/>
        <v>149.39759036144579</v>
      </c>
      <c r="H181">
        <v>1035</v>
      </c>
      <c r="I181">
        <v>993.5</v>
      </c>
      <c r="J181">
        <f t="shared" si="9"/>
        <v>1014.25</v>
      </c>
      <c r="K181">
        <v>1050</v>
      </c>
      <c r="L181">
        <v>0.36</v>
      </c>
      <c r="M181" s="3">
        <f t="shared" si="10"/>
        <v>0.72289156626506024</v>
      </c>
      <c r="N181">
        <v>1125</v>
      </c>
      <c r="O181" s="3">
        <f t="shared" si="11"/>
        <v>2240.9638554216867</v>
      </c>
    </row>
    <row r="182" spans="1:15">
      <c r="A182" t="s">
        <v>78</v>
      </c>
      <c r="B182" t="s">
        <v>105</v>
      </c>
      <c r="C182">
        <v>1.3580000000000001</v>
      </c>
      <c r="D182">
        <v>2</v>
      </c>
      <c r="E182">
        <v>2881</v>
      </c>
      <c r="F182">
        <v>1061</v>
      </c>
      <c r="G182" s="3">
        <f t="shared" si="8"/>
        <v>2121.5022091310748</v>
      </c>
      <c r="H182">
        <v>35.35</v>
      </c>
      <c r="I182">
        <v>38.07</v>
      </c>
      <c r="J182">
        <f t="shared" si="9"/>
        <v>36.707999999999998</v>
      </c>
      <c r="K182">
        <v>34.18</v>
      </c>
      <c r="L182">
        <v>0.43</v>
      </c>
      <c r="M182" s="3">
        <f t="shared" si="10"/>
        <v>0.86156111929307921</v>
      </c>
      <c r="N182">
        <v>1246.67</v>
      </c>
      <c r="O182" s="3">
        <f t="shared" si="11"/>
        <v>2482.1575846833612</v>
      </c>
    </row>
    <row r="183" spans="1:15">
      <c r="A183" t="s">
        <v>62</v>
      </c>
      <c r="B183" t="s">
        <v>105</v>
      </c>
      <c r="C183">
        <v>2.278</v>
      </c>
      <c r="D183">
        <v>2</v>
      </c>
      <c r="E183">
        <v>3107</v>
      </c>
      <c r="F183">
        <v>682</v>
      </c>
      <c r="G183" s="3">
        <f t="shared" si="8"/>
        <v>1363.9157155399473</v>
      </c>
      <c r="H183">
        <v>86.04</v>
      </c>
      <c r="I183">
        <v>90.6</v>
      </c>
      <c r="J183">
        <f t="shared" si="9"/>
        <v>88.318000000000012</v>
      </c>
      <c r="K183">
        <v>85.6</v>
      </c>
      <c r="L183">
        <v>0.1</v>
      </c>
      <c r="M183" s="3">
        <f t="shared" si="10"/>
        <v>0.19315188762072516</v>
      </c>
      <c r="N183">
        <v>300.08</v>
      </c>
      <c r="O183" s="3">
        <f t="shared" si="11"/>
        <v>600.12291483759304</v>
      </c>
    </row>
    <row r="184" spans="1:15">
      <c r="A184" t="s">
        <v>90</v>
      </c>
      <c r="B184" t="s">
        <v>49</v>
      </c>
      <c r="C184">
        <v>3.1800000000000002E-2</v>
      </c>
      <c r="D184">
        <v>1.25</v>
      </c>
      <c r="E184">
        <v>2887</v>
      </c>
      <c r="F184">
        <v>72625</v>
      </c>
      <c r="G184" s="3">
        <f t="shared" si="8"/>
        <v>90786.163522012575</v>
      </c>
      <c r="H184">
        <v>1.39</v>
      </c>
      <c r="I184">
        <v>1.35</v>
      </c>
      <c r="J184">
        <f t="shared" si="9"/>
        <v>1.3581999999999999</v>
      </c>
      <c r="K184">
        <v>1.38</v>
      </c>
      <c r="L184">
        <v>-0.21</v>
      </c>
      <c r="M184" s="3">
        <f t="shared" si="10"/>
        <v>-0.31446540880503171</v>
      </c>
      <c r="N184">
        <v>-617.30999999999995</v>
      </c>
      <c r="O184" s="3">
        <f t="shared" si="11"/>
        <v>-907.86163522012657</v>
      </c>
    </row>
    <row r="185" spans="1:15">
      <c r="A185" t="s">
        <v>71</v>
      </c>
      <c r="B185" t="s">
        <v>49</v>
      </c>
      <c r="C185">
        <v>0.92800000000000005</v>
      </c>
      <c r="D185">
        <v>1</v>
      </c>
      <c r="E185">
        <v>2882</v>
      </c>
      <c r="F185">
        <v>3106</v>
      </c>
      <c r="G185" s="3">
        <f t="shared" si="8"/>
        <v>3105.6034482758619</v>
      </c>
      <c r="H185">
        <v>27.5</v>
      </c>
      <c r="I185">
        <v>26.57</v>
      </c>
      <c r="J185">
        <f t="shared" si="9"/>
        <v>26.571999999999999</v>
      </c>
      <c r="K185">
        <v>27.77</v>
      </c>
      <c r="L185">
        <v>0.28999999999999998</v>
      </c>
      <c r="M185" s="3">
        <f t="shared" si="10"/>
        <v>0.29094827586206851</v>
      </c>
      <c r="N185">
        <v>838.62</v>
      </c>
      <c r="O185" s="3">
        <f t="shared" si="11"/>
        <v>838.51293103448143</v>
      </c>
    </row>
    <row r="186" spans="1:15">
      <c r="A186" t="s">
        <v>71</v>
      </c>
      <c r="B186" t="s">
        <v>49</v>
      </c>
      <c r="C186">
        <v>0.91900000000000004</v>
      </c>
      <c r="D186">
        <v>6</v>
      </c>
      <c r="E186">
        <v>2865</v>
      </c>
      <c r="F186">
        <v>400</v>
      </c>
      <c r="G186" s="3">
        <f t="shared" si="8"/>
        <v>3117.5190424374318</v>
      </c>
      <c r="H186">
        <v>42.05</v>
      </c>
      <c r="I186">
        <v>36.54</v>
      </c>
      <c r="J186">
        <f t="shared" si="9"/>
        <v>41.131</v>
      </c>
      <c r="K186">
        <v>43.15</v>
      </c>
      <c r="L186">
        <v>0.15</v>
      </c>
      <c r="M186" s="3">
        <f t="shared" si="10"/>
        <v>1.1969532100108828</v>
      </c>
      <c r="N186">
        <v>440</v>
      </c>
      <c r="O186" s="3">
        <f t="shared" si="11"/>
        <v>3429.2709466811793</v>
      </c>
    </row>
    <row r="187" spans="1:15">
      <c r="A187" t="s">
        <v>62</v>
      </c>
      <c r="B187" t="s">
        <v>49</v>
      </c>
      <c r="C187">
        <v>30.2</v>
      </c>
      <c r="D187">
        <v>3</v>
      </c>
      <c r="E187">
        <v>3121</v>
      </c>
      <c r="F187">
        <v>34</v>
      </c>
      <c r="G187" s="3">
        <f t="shared" si="8"/>
        <v>103.34437086092716</v>
      </c>
      <c r="H187">
        <v>1554</v>
      </c>
      <c r="I187">
        <v>1463.4</v>
      </c>
      <c r="J187">
        <f t="shared" si="9"/>
        <v>1523.8</v>
      </c>
      <c r="K187">
        <v>1576</v>
      </c>
      <c r="L187">
        <v>0.24</v>
      </c>
      <c r="M187" s="3">
        <f t="shared" si="10"/>
        <v>0.72847682119205304</v>
      </c>
      <c r="N187">
        <v>748</v>
      </c>
      <c r="O187" s="3">
        <f t="shared" si="11"/>
        <v>2273.5761589403974</v>
      </c>
    </row>
    <row r="188" spans="1:15">
      <c r="A188" t="s">
        <v>139</v>
      </c>
      <c r="B188" t="s">
        <v>105</v>
      </c>
      <c r="C188">
        <v>0.255</v>
      </c>
      <c r="D188">
        <v>3</v>
      </c>
      <c r="E188">
        <v>2887</v>
      </c>
      <c r="F188">
        <v>3774</v>
      </c>
      <c r="G188" s="3">
        <f t="shared" si="8"/>
        <v>11321.568627450981</v>
      </c>
      <c r="H188">
        <v>10.32</v>
      </c>
      <c r="I188">
        <v>11.09</v>
      </c>
      <c r="J188">
        <f t="shared" si="9"/>
        <v>10.575000000000001</v>
      </c>
      <c r="K188">
        <v>9.66</v>
      </c>
      <c r="L188">
        <v>0.86</v>
      </c>
      <c r="M188" s="3">
        <f t="shared" si="10"/>
        <v>2.5882352941176476</v>
      </c>
      <c r="N188">
        <v>2490.84</v>
      </c>
      <c r="O188" s="3">
        <f t="shared" si="11"/>
        <v>7472.2352941176487</v>
      </c>
    </row>
    <row r="189" spans="1:15">
      <c r="A189" t="s">
        <v>135</v>
      </c>
      <c r="B189" t="s">
        <v>49</v>
      </c>
      <c r="C189">
        <v>187.6</v>
      </c>
      <c r="D189">
        <v>3</v>
      </c>
      <c r="E189">
        <v>257683</v>
      </c>
      <c r="F189">
        <v>458</v>
      </c>
      <c r="G189" s="3">
        <f t="shared" si="8"/>
        <v>1373.5767590618336</v>
      </c>
      <c r="H189">
        <v>6024</v>
      </c>
      <c r="I189">
        <v>5461.2</v>
      </c>
      <c r="J189">
        <f t="shared" si="9"/>
        <v>5836.4</v>
      </c>
      <c r="K189">
        <v>5924</v>
      </c>
      <c r="L189">
        <v>-0.18</v>
      </c>
      <c r="M189" s="3">
        <f t="shared" si="10"/>
        <v>-0.53304904051172708</v>
      </c>
      <c r="N189">
        <v>-45800</v>
      </c>
      <c r="O189" s="3">
        <f t="shared" si="11"/>
        <v>-137357.67590618337</v>
      </c>
    </row>
    <row r="190" spans="1:15">
      <c r="A190" t="s">
        <v>71</v>
      </c>
      <c r="B190" t="s">
        <v>105</v>
      </c>
      <c r="C190">
        <v>0.91700000000000004</v>
      </c>
      <c r="D190">
        <v>2</v>
      </c>
      <c r="E190">
        <v>2898</v>
      </c>
      <c r="F190">
        <v>1580</v>
      </c>
      <c r="G190" s="3">
        <f t="shared" si="8"/>
        <v>3160.3053435114502</v>
      </c>
      <c r="H190">
        <v>21.06</v>
      </c>
      <c r="I190">
        <v>22.89</v>
      </c>
      <c r="J190">
        <f t="shared" si="9"/>
        <v>21.977</v>
      </c>
      <c r="K190">
        <v>23.1</v>
      </c>
      <c r="L190">
        <v>-1.1100000000000001</v>
      </c>
      <c r="M190" s="3">
        <f t="shared" si="10"/>
        <v>-2.2246455834242123</v>
      </c>
      <c r="N190">
        <v>-3223.2</v>
      </c>
      <c r="O190" s="3">
        <f t="shared" si="11"/>
        <v>-6447.022900763367</v>
      </c>
    </row>
    <row r="191" spans="1:15">
      <c r="A191" t="s">
        <v>71</v>
      </c>
      <c r="B191" t="s">
        <v>49</v>
      </c>
      <c r="C191">
        <v>1.59</v>
      </c>
      <c r="D191">
        <v>2</v>
      </c>
      <c r="E191">
        <v>2882</v>
      </c>
      <c r="F191">
        <v>906</v>
      </c>
      <c r="G191" s="3">
        <f t="shared" si="8"/>
        <v>1812.5786163522012</v>
      </c>
      <c r="H191">
        <v>67.3</v>
      </c>
      <c r="I191">
        <v>64.12</v>
      </c>
      <c r="J191">
        <f t="shared" si="9"/>
        <v>65.709999999999994</v>
      </c>
      <c r="K191">
        <v>66.28</v>
      </c>
      <c r="L191">
        <v>-0.32</v>
      </c>
      <c r="M191" s="3">
        <f t="shared" si="10"/>
        <v>-0.64150943396226168</v>
      </c>
      <c r="N191">
        <v>-924.12</v>
      </c>
      <c r="O191" s="3">
        <f t="shared" si="11"/>
        <v>-1848.8301886792381</v>
      </c>
    </row>
    <row r="192" spans="1:15">
      <c r="A192" t="s">
        <v>71</v>
      </c>
      <c r="B192" t="s">
        <v>49</v>
      </c>
      <c r="C192">
        <v>1.458</v>
      </c>
      <c r="D192">
        <v>2</v>
      </c>
      <c r="E192">
        <v>2448</v>
      </c>
      <c r="F192">
        <v>839</v>
      </c>
      <c r="G192" s="3">
        <f t="shared" si="8"/>
        <v>1679.0123456790125</v>
      </c>
      <c r="H192">
        <v>46.5</v>
      </c>
      <c r="I192">
        <v>43.58</v>
      </c>
      <c r="J192">
        <f t="shared" si="9"/>
        <v>45.042000000000002</v>
      </c>
      <c r="K192">
        <v>53.34</v>
      </c>
      <c r="L192">
        <v>2.34</v>
      </c>
      <c r="M192" s="3">
        <f t="shared" si="10"/>
        <v>4.6913580246913602</v>
      </c>
      <c r="N192">
        <v>5738.76</v>
      </c>
      <c r="O192" s="3">
        <f t="shared" si="11"/>
        <v>11484.444444444451</v>
      </c>
    </row>
    <row r="193" spans="1:15">
      <c r="A193" t="s">
        <v>71</v>
      </c>
      <c r="B193" t="s">
        <v>49</v>
      </c>
      <c r="C193">
        <v>0.44340000000000002</v>
      </c>
      <c r="D193">
        <v>2</v>
      </c>
      <c r="E193">
        <v>2882</v>
      </c>
      <c r="F193">
        <v>3250</v>
      </c>
      <c r="G193" s="3">
        <f t="shared" si="8"/>
        <v>6499.7744700045105</v>
      </c>
      <c r="H193">
        <v>12.5</v>
      </c>
      <c r="I193">
        <v>11.61</v>
      </c>
      <c r="J193">
        <f t="shared" si="9"/>
        <v>12.0566</v>
      </c>
      <c r="K193">
        <v>12.88</v>
      </c>
      <c r="L193">
        <v>0.43</v>
      </c>
      <c r="M193" s="3">
        <f t="shared" si="10"/>
        <v>0.85701398285972208</v>
      </c>
      <c r="N193">
        <v>1241.5</v>
      </c>
      <c r="O193" s="3">
        <f t="shared" si="11"/>
        <v>2469.9142986017191</v>
      </c>
    </row>
    <row r="194" spans="1:15">
      <c r="A194" t="s">
        <v>62</v>
      </c>
      <c r="B194" t="s">
        <v>49</v>
      </c>
      <c r="C194">
        <v>4.1580000000000004</v>
      </c>
      <c r="D194">
        <v>2</v>
      </c>
      <c r="E194">
        <v>3107</v>
      </c>
      <c r="F194">
        <v>374</v>
      </c>
      <c r="G194" s="3">
        <f t="shared" si="8"/>
        <v>747.23424723424716</v>
      </c>
      <c r="H194">
        <v>92.47</v>
      </c>
      <c r="I194">
        <v>84.15</v>
      </c>
      <c r="J194">
        <f t="shared" si="9"/>
        <v>88.311999999999998</v>
      </c>
      <c r="K194">
        <v>91.94</v>
      </c>
      <c r="L194">
        <v>-0.06</v>
      </c>
      <c r="M194" s="3">
        <f t="shared" si="10"/>
        <v>-0.12746512746512773</v>
      </c>
      <c r="N194">
        <v>-197.51</v>
      </c>
      <c r="O194" s="3">
        <f t="shared" si="11"/>
        <v>-396.03415103415182</v>
      </c>
    </row>
    <row r="195" spans="1:15">
      <c r="A195" t="s">
        <v>78</v>
      </c>
      <c r="B195" t="s">
        <v>49</v>
      </c>
      <c r="C195">
        <v>11.15</v>
      </c>
      <c r="D195">
        <v>1.5</v>
      </c>
      <c r="E195">
        <v>2882</v>
      </c>
      <c r="F195">
        <v>172</v>
      </c>
      <c r="G195" s="3">
        <f t="shared" ref="G195:G258" si="12">E195/C195</f>
        <v>258.47533632286996</v>
      </c>
      <c r="H195">
        <v>492.54</v>
      </c>
      <c r="I195">
        <v>475.82</v>
      </c>
      <c r="J195">
        <f t="shared" ref="J195:J258" si="13">IF(B195="long",H195-C195,H195+C195)</f>
        <v>481.39000000000004</v>
      </c>
      <c r="K195">
        <v>511.5</v>
      </c>
      <c r="L195">
        <v>1.1299999999999999</v>
      </c>
      <c r="M195" s="3">
        <f t="shared" ref="M195:M258" si="14">O195/E195</f>
        <v>1.7004484304932717</v>
      </c>
      <c r="N195">
        <v>3261.12</v>
      </c>
      <c r="O195" s="3">
        <f t="shared" ref="O195:O258" si="15">IF(B195="long",(K195-H195)*G195,(H195-K195)*G195)</f>
        <v>4900.6923766816089</v>
      </c>
    </row>
    <row r="196" spans="1:15">
      <c r="A196" t="s">
        <v>71</v>
      </c>
      <c r="B196" t="s">
        <v>105</v>
      </c>
      <c r="C196">
        <v>0.39450000000000002</v>
      </c>
      <c r="D196">
        <v>2</v>
      </c>
      <c r="E196">
        <v>2882</v>
      </c>
      <c r="F196">
        <v>3653</v>
      </c>
      <c r="G196" s="3">
        <f t="shared" si="12"/>
        <v>7305.4499366286436</v>
      </c>
      <c r="H196">
        <v>13.39</v>
      </c>
      <c r="I196">
        <v>14.18</v>
      </c>
      <c r="J196">
        <f t="shared" si="13"/>
        <v>13.784500000000001</v>
      </c>
      <c r="K196">
        <v>14.27</v>
      </c>
      <c r="L196">
        <v>-1.1100000000000001</v>
      </c>
      <c r="M196" s="3">
        <f t="shared" si="14"/>
        <v>-2.230671736375156</v>
      </c>
      <c r="N196">
        <v>-3194.18</v>
      </c>
      <c r="O196" s="3">
        <f t="shared" si="15"/>
        <v>-6428.7959442331994</v>
      </c>
    </row>
    <row r="197" spans="1:15">
      <c r="A197" t="s">
        <v>71</v>
      </c>
      <c r="B197" t="s">
        <v>49</v>
      </c>
      <c r="C197">
        <v>9.1199999999999992</v>
      </c>
      <c r="D197">
        <v>1.3</v>
      </c>
      <c r="E197">
        <v>2887</v>
      </c>
      <c r="F197">
        <v>243</v>
      </c>
      <c r="G197" s="3">
        <f t="shared" si="12"/>
        <v>316.55701754385967</v>
      </c>
      <c r="H197">
        <v>186</v>
      </c>
      <c r="I197">
        <v>174.14</v>
      </c>
      <c r="J197">
        <f t="shared" si="13"/>
        <v>176.88</v>
      </c>
      <c r="K197">
        <v>196.4</v>
      </c>
      <c r="L197">
        <v>0.88</v>
      </c>
      <c r="M197" s="3">
        <f t="shared" si="14"/>
        <v>1.1403508771929831</v>
      </c>
      <c r="N197">
        <v>2527.1999999999998</v>
      </c>
      <c r="O197" s="3">
        <f t="shared" si="15"/>
        <v>3292.1929824561425</v>
      </c>
    </row>
    <row r="198" spans="1:15">
      <c r="A198" t="s">
        <v>135</v>
      </c>
      <c r="B198" t="s">
        <v>49</v>
      </c>
      <c r="C198">
        <v>15.42</v>
      </c>
      <c r="D198">
        <v>2</v>
      </c>
      <c r="E198">
        <v>257683</v>
      </c>
      <c r="F198">
        <v>8355</v>
      </c>
      <c r="G198" s="3">
        <f t="shared" si="12"/>
        <v>16710.959792477301</v>
      </c>
      <c r="H198">
        <v>603.66</v>
      </c>
      <c r="I198">
        <v>572.82000000000005</v>
      </c>
      <c r="J198">
        <f t="shared" si="13"/>
        <v>588.24</v>
      </c>
      <c r="K198">
        <v>607</v>
      </c>
      <c r="L198">
        <v>0.11</v>
      </c>
      <c r="M198" s="3">
        <f t="shared" si="14"/>
        <v>0.21660181582360777</v>
      </c>
      <c r="N198">
        <v>27905.7</v>
      </c>
      <c r="O198" s="3">
        <f t="shared" si="15"/>
        <v>55814.605706874718</v>
      </c>
    </row>
    <row r="199" spans="1:15">
      <c r="A199" t="s">
        <v>102</v>
      </c>
      <c r="B199" t="s">
        <v>105</v>
      </c>
      <c r="C199">
        <v>1.8120000000000001</v>
      </c>
      <c r="D199">
        <v>1</v>
      </c>
      <c r="E199">
        <v>2887</v>
      </c>
      <c r="F199">
        <v>1593</v>
      </c>
      <c r="G199" s="3">
        <f t="shared" si="12"/>
        <v>1593.2671081677704</v>
      </c>
      <c r="H199">
        <v>25.68</v>
      </c>
      <c r="I199">
        <v>27.49</v>
      </c>
      <c r="J199">
        <f t="shared" si="13"/>
        <v>27.492000000000001</v>
      </c>
      <c r="K199">
        <v>26.3</v>
      </c>
      <c r="L199">
        <v>-0.34</v>
      </c>
      <c r="M199" s="3">
        <f t="shared" si="14"/>
        <v>-0.34216335540838905</v>
      </c>
      <c r="N199">
        <v>-987.66</v>
      </c>
      <c r="O199" s="3">
        <f t="shared" si="15"/>
        <v>-987.82560706401921</v>
      </c>
    </row>
    <row r="200" spans="1:15">
      <c r="A200" t="s">
        <v>71</v>
      </c>
      <c r="B200" t="s">
        <v>105</v>
      </c>
      <c r="C200">
        <v>2.2000000000000002</v>
      </c>
      <c r="D200">
        <v>2</v>
      </c>
      <c r="E200">
        <v>2898</v>
      </c>
      <c r="F200">
        <v>659</v>
      </c>
      <c r="G200" s="3">
        <f t="shared" si="12"/>
        <v>1317.2727272727273</v>
      </c>
      <c r="H200">
        <v>98.58</v>
      </c>
      <c r="I200">
        <v>102.98</v>
      </c>
      <c r="J200">
        <f t="shared" si="13"/>
        <v>100.78</v>
      </c>
      <c r="K200">
        <v>101.15</v>
      </c>
      <c r="L200">
        <v>-0.57999999999999996</v>
      </c>
      <c r="M200" s="3">
        <f t="shared" si="14"/>
        <v>-1.1681818181818215</v>
      </c>
      <c r="N200">
        <v>-1693.63</v>
      </c>
      <c r="O200" s="3">
        <f t="shared" si="15"/>
        <v>-3385.3909090909187</v>
      </c>
    </row>
    <row r="201" spans="1:15">
      <c r="A201" t="s">
        <v>131</v>
      </c>
      <c r="B201" t="s">
        <v>49</v>
      </c>
      <c r="C201">
        <v>2.0920000000000001</v>
      </c>
      <c r="D201">
        <v>1</v>
      </c>
      <c r="E201">
        <v>29636</v>
      </c>
      <c r="F201">
        <v>14166</v>
      </c>
      <c r="G201" s="3">
        <f t="shared" si="12"/>
        <v>14166.347992351815</v>
      </c>
      <c r="H201">
        <v>32.700000000000003</v>
      </c>
      <c r="I201">
        <v>30.61</v>
      </c>
      <c r="J201">
        <f t="shared" si="13"/>
        <v>30.608000000000004</v>
      </c>
      <c r="K201">
        <v>33.1</v>
      </c>
      <c r="L201">
        <v>0.19</v>
      </c>
      <c r="M201" s="3">
        <f t="shared" si="14"/>
        <v>0.19120458891013314</v>
      </c>
      <c r="N201">
        <v>5666.4</v>
      </c>
      <c r="O201" s="3">
        <f t="shared" si="15"/>
        <v>5666.5391969407056</v>
      </c>
    </row>
    <row r="202" spans="1:15">
      <c r="A202" t="s">
        <v>71</v>
      </c>
      <c r="B202" t="s">
        <v>105</v>
      </c>
      <c r="C202">
        <v>1.89</v>
      </c>
      <c r="D202">
        <v>4</v>
      </c>
      <c r="E202">
        <v>2875</v>
      </c>
      <c r="F202">
        <v>380</v>
      </c>
      <c r="G202" s="3">
        <f t="shared" si="12"/>
        <v>1521.1640211640213</v>
      </c>
      <c r="H202">
        <v>39.200000000000003</v>
      </c>
      <c r="I202">
        <v>46.76</v>
      </c>
      <c r="J202">
        <f t="shared" si="13"/>
        <v>41.09</v>
      </c>
      <c r="K202">
        <v>36.42</v>
      </c>
      <c r="L202">
        <v>0.37</v>
      </c>
      <c r="M202" s="3">
        <f t="shared" si="14"/>
        <v>1.4708994708994718</v>
      </c>
      <c r="N202">
        <v>1058</v>
      </c>
      <c r="O202" s="3">
        <f t="shared" si="15"/>
        <v>4228.8359788359812</v>
      </c>
    </row>
    <row r="203" spans="1:15">
      <c r="A203" t="s">
        <v>71</v>
      </c>
      <c r="B203" t="s">
        <v>49</v>
      </c>
      <c r="C203">
        <v>1.89</v>
      </c>
      <c r="D203">
        <v>2</v>
      </c>
      <c r="E203">
        <v>2880</v>
      </c>
      <c r="F203">
        <v>1023</v>
      </c>
      <c r="G203" s="3">
        <f t="shared" si="12"/>
        <v>1523.8095238095239</v>
      </c>
      <c r="H203">
        <v>34.92</v>
      </c>
      <c r="I203">
        <v>31.14</v>
      </c>
      <c r="J203">
        <f t="shared" si="13"/>
        <v>33.03</v>
      </c>
      <c r="K203">
        <v>35.020000000000003</v>
      </c>
      <c r="L203">
        <v>0.04</v>
      </c>
      <c r="M203" s="3">
        <f t="shared" si="14"/>
        <v>5.2910052910053657E-2</v>
      </c>
      <c r="N203">
        <v>102.3</v>
      </c>
      <c r="O203" s="3">
        <f t="shared" si="15"/>
        <v>152.38095238095454</v>
      </c>
    </row>
    <row r="204" spans="1:15">
      <c r="A204" t="s">
        <v>71</v>
      </c>
      <c r="B204" t="s">
        <v>105</v>
      </c>
      <c r="C204">
        <v>0.67</v>
      </c>
      <c r="D204">
        <v>2</v>
      </c>
      <c r="E204">
        <v>2880</v>
      </c>
      <c r="F204">
        <v>2149</v>
      </c>
      <c r="G204" s="3">
        <f t="shared" si="12"/>
        <v>4298.5074626865671</v>
      </c>
      <c r="H204">
        <v>33.54</v>
      </c>
      <c r="I204">
        <v>34.880000000000003</v>
      </c>
      <c r="J204">
        <f t="shared" si="13"/>
        <v>34.21</v>
      </c>
      <c r="K204">
        <v>35.89</v>
      </c>
      <c r="L204">
        <v>-1.75</v>
      </c>
      <c r="M204" s="3">
        <f t="shared" si="14"/>
        <v>-3.5074626865671665</v>
      </c>
      <c r="N204">
        <v>-5050.1499999999996</v>
      </c>
      <c r="O204" s="3">
        <f t="shared" si="15"/>
        <v>-10101.492537313439</v>
      </c>
    </row>
    <row r="205" spans="1:15">
      <c r="A205" t="s">
        <v>90</v>
      </c>
      <c r="B205" t="s">
        <v>49</v>
      </c>
      <c r="C205">
        <v>0.82299999999999995</v>
      </c>
      <c r="D205">
        <v>2</v>
      </c>
      <c r="E205">
        <v>2875</v>
      </c>
      <c r="F205">
        <v>1794</v>
      </c>
      <c r="G205" s="3">
        <f t="shared" si="12"/>
        <v>3493.3171324422847</v>
      </c>
      <c r="H205">
        <v>33.15</v>
      </c>
      <c r="I205">
        <v>31.5</v>
      </c>
      <c r="J205">
        <f t="shared" si="13"/>
        <v>32.326999999999998</v>
      </c>
      <c r="K205">
        <v>31.63</v>
      </c>
      <c r="L205">
        <v>-0.95</v>
      </c>
      <c r="M205" s="3">
        <f t="shared" si="14"/>
        <v>-1.8469015795868771</v>
      </c>
      <c r="N205">
        <v>-2733.34</v>
      </c>
      <c r="O205" s="3">
        <f t="shared" si="15"/>
        <v>-5309.8420413122712</v>
      </c>
    </row>
    <row r="206" spans="1:15">
      <c r="A206" t="s">
        <v>94</v>
      </c>
      <c r="B206" t="s">
        <v>105</v>
      </c>
      <c r="C206">
        <v>3.8239999999999998</v>
      </c>
      <c r="D206">
        <v>2</v>
      </c>
      <c r="E206">
        <v>2880</v>
      </c>
      <c r="F206">
        <v>377</v>
      </c>
      <c r="G206" s="3">
        <f t="shared" si="12"/>
        <v>753.13807531380758</v>
      </c>
      <c r="H206">
        <v>67.489999999999995</v>
      </c>
      <c r="I206">
        <v>75.13</v>
      </c>
      <c r="J206">
        <f t="shared" si="13"/>
        <v>71.313999999999993</v>
      </c>
      <c r="K206">
        <v>69.680000000000007</v>
      </c>
      <c r="L206">
        <v>-0.28999999999999998</v>
      </c>
      <c r="M206" s="3">
        <f t="shared" si="14"/>
        <v>-0.57269874476987759</v>
      </c>
      <c r="N206">
        <v>-826.08</v>
      </c>
      <c r="O206" s="3">
        <f t="shared" si="15"/>
        <v>-1649.3723849372475</v>
      </c>
    </row>
    <row r="207" spans="1:15">
      <c r="A207" t="s">
        <v>131</v>
      </c>
      <c r="B207" t="s">
        <v>49</v>
      </c>
      <c r="C207">
        <v>2.81</v>
      </c>
      <c r="D207">
        <v>2</v>
      </c>
      <c r="E207">
        <v>29636</v>
      </c>
      <c r="F207">
        <v>5273</v>
      </c>
      <c r="G207" s="3">
        <f t="shared" si="12"/>
        <v>10546.61921708185</v>
      </c>
      <c r="H207">
        <v>204</v>
      </c>
      <c r="I207">
        <v>198.38</v>
      </c>
      <c r="J207">
        <f t="shared" si="13"/>
        <v>201.19</v>
      </c>
      <c r="K207">
        <v>195.45</v>
      </c>
      <c r="L207">
        <v>-1.52</v>
      </c>
      <c r="M207" s="3">
        <f t="shared" si="14"/>
        <v>-3.0427046263345234</v>
      </c>
      <c r="N207">
        <v>-45058.84</v>
      </c>
      <c r="O207" s="3">
        <f t="shared" si="15"/>
        <v>-90173.594306049941</v>
      </c>
    </row>
    <row r="208" spans="1:15">
      <c r="A208" t="s">
        <v>109</v>
      </c>
      <c r="B208" t="s">
        <v>105</v>
      </c>
      <c r="C208">
        <v>0.26600000000000001</v>
      </c>
      <c r="D208">
        <v>2</v>
      </c>
      <c r="E208">
        <v>2887</v>
      </c>
      <c r="F208">
        <v>5427</v>
      </c>
      <c r="G208" s="3">
        <f t="shared" si="12"/>
        <v>10853.383458646616</v>
      </c>
      <c r="H208">
        <v>4.4000000000000004</v>
      </c>
      <c r="I208">
        <v>4.93</v>
      </c>
      <c r="J208">
        <f t="shared" si="13"/>
        <v>4.6660000000000004</v>
      </c>
      <c r="K208">
        <v>4.74</v>
      </c>
      <c r="L208">
        <v>-0.65</v>
      </c>
      <c r="M208" s="3">
        <f t="shared" si="14"/>
        <v>-1.2781954887218039</v>
      </c>
      <c r="N208">
        <v>-1870.69</v>
      </c>
      <c r="O208" s="3">
        <f t="shared" si="15"/>
        <v>-3690.1503759398479</v>
      </c>
    </row>
    <row r="209" spans="1:15">
      <c r="A209" t="s">
        <v>94</v>
      </c>
      <c r="B209" t="s">
        <v>49</v>
      </c>
      <c r="C209">
        <v>11.315</v>
      </c>
      <c r="D209">
        <v>2</v>
      </c>
      <c r="E209">
        <v>2898</v>
      </c>
      <c r="F209">
        <v>128</v>
      </c>
      <c r="G209" s="3">
        <f t="shared" si="12"/>
        <v>256.12019443216968</v>
      </c>
      <c r="H209">
        <v>432.5</v>
      </c>
      <c r="I209">
        <v>409.87</v>
      </c>
      <c r="J209">
        <f t="shared" si="13"/>
        <v>421.185</v>
      </c>
      <c r="K209">
        <v>439.45</v>
      </c>
      <c r="L209">
        <v>0.31</v>
      </c>
      <c r="M209" s="3">
        <f t="shared" si="14"/>
        <v>0.61422889969067507</v>
      </c>
      <c r="N209">
        <v>889.6</v>
      </c>
      <c r="O209" s="3">
        <f t="shared" si="15"/>
        <v>1780.0353513035764</v>
      </c>
    </row>
    <row r="210" spans="1:15">
      <c r="A210" t="s">
        <v>78</v>
      </c>
      <c r="B210" t="s">
        <v>105</v>
      </c>
      <c r="C210">
        <v>0.29899999999999999</v>
      </c>
      <c r="D210">
        <v>2</v>
      </c>
      <c r="E210">
        <v>2880</v>
      </c>
      <c r="F210">
        <v>4816</v>
      </c>
      <c r="G210" s="3">
        <f t="shared" si="12"/>
        <v>9632.1070234113722</v>
      </c>
      <c r="H210">
        <v>5.53</v>
      </c>
      <c r="I210">
        <v>6.13</v>
      </c>
      <c r="J210">
        <f t="shared" si="13"/>
        <v>5.8290000000000006</v>
      </c>
      <c r="K210">
        <v>5.21</v>
      </c>
      <c r="L210">
        <v>0.54</v>
      </c>
      <c r="M210" s="3">
        <f t="shared" si="14"/>
        <v>1.0702341137123756</v>
      </c>
      <c r="N210">
        <v>1565.2</v>
      </c>
      <c r="O210" s="3">
        <f t="shared" si="15"/>
        <v>3082.2742474916417</v>
      </c>
    </row>
    <row r="211" spans="1:15">
      <c r="A211" t="s">
        <v>71</v>
      </c>
      <c r="B211" t="s">
        <v>49</v>
      </c>
      <c r="C211">
        <v>1.89</v>
      </c>
      <c r="D211">
        <v>2</v>
      </c>
      <c r="E211">
        <v>2880</v>
      </c>
      <c r="F211">
        <v>1000</v>
      </c>
      <c r="G211" s="3">
        <f t="shared" si="12"/>
        <v>1523.8095238095239</v>
      </c>
      <c r="H211">
        <v>34.92</v>
      </c>
      <c r="I211">
        <v>31.14</v>
      </c>
      <c r="J211">
        <f t="shared" si="13"/>
        <v>33.03</v>
      </c>
      <c r="K211">
        <v>32.5</v>
      </c>
      <c r="L211">
        <v>-0.84</v>
      </c>
      <c r="M211" s="3">
        <f t="shared" si="14"/>
        <v>-1.2804232804232814</v>
      </c>
      <c r="N211">
        <v>-2420</v>
      </c>
      <c r="O211" s="3">
        <f t="shared" si="15"/>
        <v>-3687.6190476190504</v>
      </c>
    </row>
    <row r="212" spans="1:15">
      <c r="A212" t="s">
        <v>71</v>
      </c>
      <c r="B212" t="s">
        <v>105</v>
      </c>
      <c r="C212">
        <v>9.9400000000000002E-2</v>
      </c>
      <c r="D212">
        <v>2</v>
      </c>
      <c r="E212">
        <v>2875</v>
      </c>
      <c r="F212">
        <v>14464</v>
      </c>
      <c r="G212" s="3">
        <f t="shared" si="12"/>
        <v>28923.541247484907</v>
      </c>
      <c r="H212">
        <v>1.2</v>
      </c>
      <c r="I212">
        <v>1.4</v>
      </c>
      <c r="J212">
        <f t="shared" si="13"/>
        <v>1.2993999999999999</v>
      </c>
      <c r="K212">
        <v>1.31</v>
      </c>
      <c r="L212">
        <v>-0.55000000000000004</v>
      </c>
      <c r="M212" s="3">
        <f t="shared" si="14"/>
        <v>-1.106639839034206</v>
      </c>
      <c r="N212">
        <v>-1576.58</v>
      </c>
      <c r="O212" s="3">
        <f t="shared" si="15"/>
        <v>-3181.5895372233426</v>
      </c>
    </row>
    <row r="213" spans="1:15">
      <c r="A213" t="s">
        <v>62</v>
      </c>
      <c r="B213" t="s">
        <v>49</v>
      </c>
      <c r="C213">
        <v>104</v>
      </c>
      <c r="D213">
        <v>1.5</v>
      </c>
      <c r="E213">
        <v>3104</v>
      </c>
      <c r="F213">
        <v>20</v>
      </c>
      <c r="G213" s="3">
        <f t="shared" si="12"/>
        <v>29.846153846153847</v>
      </c>
      <c r="H213">
        <v>2820</v>
      </c>
      <c r="I213">
        <v>2664</v>
      </c>
      <c r="J213">
        <f t="shared" si="13"/>
        <v>2716</v>
      </c>
      <c r="K213">
        <v>2935</v>
      </c>
      <c r="L213">
        <v>0.74</v>
      </c>
      <c r="M213" s="3">
        <f t="shared" si="14"/>
        <v>1.1057692307692308</v>
      </c>
      <c r="N213">
        <v>2300</v>
      </c>
      <c r="O213" s="3">
        <f t="shared" si="15"/>
        <v>3432.3076923076924</v>
      </c>
    </row>
    <row r="214" spans="1:15">
      <c r="A214" t="s">
        <v>62</v>
      </c>
      <c r="B214" t="s">
        <v>49</v>
      </c>
      <c r="C214">
        <v>6.4</v>
      </c>
      <c r="D214">
        <v>2</v>
      </c>
      <c r="E214">
        <v>3099</v>
      </c>
      <c r="F214">
        <v>242</v>
      </c>
      <c r="G214" s="3">
        <f t="shared" si="12"/>
        <v>484.21875</v>
      </c>
      <c r="H214">
        <v>198.26</v>
      </c>
      <c r="I214">
        <v>185.46</v>
      </c>
      <c r="J214">
        <f t="shared" si="13"/>
        <v>191.85999999999999</v>
      </c>
      <c r="K214">
        <v>228.4</v>
      </c>
      <c r="L214">
        <v>2.35</v>
      </c>
      <c r="M214" s="3">
        <f t="shared" si="14"/>
        <v>4.7093750000000023</v>
      </c>
      <c r="N214">
        <v>7293.37</v>
      </c>
      <c r="O214" s="3">
        <f t="shared" si="15"/>
        <v>14594.353125000007</v>
      </c>
    </row>
    <row r="215" spans="1:15">
      <c r="A215" t="s">
        <v>78</v>
      </c>
      <c r="B215" t="s">
        <v>49</v>
      </c>
      <c r="C215">
        <v>11.1</v>
      </c>
      <c r="D215">
        <v>2</v>
      </c>
      <c r="E215">
        <v>2875</v>
      </c>
      <c r="F215">
        <v>130</v>
      </c>
      <c r="G215" s="3">
        <f t="shared" si="12"/>
        <v>259.00900900900899</v>
      </c>
      <c r="H215">
        <v>508</v>
      </c>
      <c r="I215">
        <v>485.8</v>
      </c>
      <c r="J215">
        <f t="shared" si="13"/>
        <v>496.9</v>
      </c>
      <c r="K215">
        <v>498.3</v>
      </c>
      <c r="L215">
        <v>-0.44</v>
      </c>
      <c r="M215" s="3">
        <f t="shared" si="14"/>
        <v>-0.87387387387387283</v>
      </c>
      <c r="N215">
        <v>-1261</v>
      </c>
      <c r="O215" s="3">
        <f t="shared" si="15"/>
        <v>-2512.3873873873845</v>
      </c>
    </row>
    <row r="216" spans="1:15">
      <c r="A216" t="s">
        <v>139</v>
      </c>
      <c r="B216" t="s">
        <v>105</v>
      </c>
      <c r="C216">
        <v>0.255</v>
      </c>
      <c r="D216">
        <v>3</v>
      </c>
      <c r="E216">
        <v>2887</v>
      </c>
      <c r="F216">
        <v>3773</v>
      </c>
      <c r="G216" s="3">
        <f t="shared" si="12"/>
        <v>11321.568627450981</v>
      </c>
      <c r="H216">
        <v>10.32</v>
      </c>
      <c r="I216">
        <v>11.09</v>
      </c>
      <c r="J216">
        <f t="shared" si="13"/>
        <v>10.575000000000001</v>
      </c>
      <c r="K216">
        <v>9.3699999999999992</v>
      </c>
      <c r="L216">
        <v>1.25</v>
      </c>
      <c r="M216" s="3">
        <f t="shared" si="14"/>
        <v>3.7254901960784359</v>
      </c>
      <c r="N216">
        <v>3603.22</v>
      </c>
      <c r="O216" s="3">
        <f t="shared" si="15"/>
        <v>10755.490196078445</v>
      </c>
    </row>
    <row r="217" spans="1:15">
      <c r="A217" t="s">
        <v>94</v>
      </c>
      <c r="B217" t="s">
        <v>49</v>
      </c>
      <c r="C217">
        <v>8.4400000000000003E-2</v>
      </c>
      <c r="D217">
        <v>2</v>
      </c>
      <c r="E217">
        <v>2887</v>
      </c>
      <c r="F217">
        <v>17102</v>
      </c>
      <c r="G217" s="3">
        <f t="shared" si="12"/>
        <v>34206.161137440758</v>
      </c>
      <c r="H217">
        <v>3.3</v>
      </c>
      <c r="I217">
        <v>3.13</v>
      </c>
      <c r="J217">
        <f t="shared" si="13"/>
        <v>3.2155999999999998</v>
      </c>
      <c r="K217">
        <v>3.41</v>
      </c>
      <c r="L217">
        <v>0.62</v>
      </c>
      <c r="M217" s="3">
        <f t="shared" si="14"/>
        <v>1.3033175355450275</v>
      </c>
      <c r="N217">
        <v>1795.71</v>
      </c>
      <c r="O217" s="3">
        <f t="shared" si="15"/>
        <v>3762.6777251184944</v>
      </c>
    </row>
    <row r="218" spans="1:15">
      <c r="A218" t="s">
        <v>78</v>
      </c>
      <c r="B218" t="s">
        <v>49</v>
      </c>
      <c r="C218">
        <v>14.58</v>
      </c>
      <c r="D218">
        <v>2</v>
      </c>
      <c r="E218">
        <v>2880</v>
      </c>
      <c r="F218">
        <v>99</v>
      </c>
      <c r="G218" s="3">
        <f t="shared" si="12"/>
        <v>197.53086419753086</v>
      </c>
      <c r="H218">
        <v>873.31</v>
      </c>
      <c r="I218">
        <v>844.15</v>
      </c>
      <c r="J218">
        <f t="shared" si="13"/>
        <v>858.7299999999999</v>
      </c>
      <c r="K218">
        <v>842.6</v>
      </c>
      <c r="L218">
        <v>-1.06</v>
      </c>
      <c r="M218" s="3">
        <f t="shared" si="14"/>
        <v>-2.1063100137174158</v>
      </c>
      <c r="N218">
        <v>-3040.59</v>
      </c>
      <c r="O218" s="3">
        <f t="shared" si="15"/>
        <v>-6066.1728395061573</v>
      </c>
    </row>
    <row r="219" spans="1:15">
      <c r="A219" t="s">
        <v>62</v>
      </c>
      <c r="B219" t="s">
        <v>49</v>
      </c>
      <c r="C219">
        <v>0.23949999999999999</v>
      </c>
      <c r="D219">
        <v>2</v>
      </c>
      <c r="E219">
        <v>3099</v>
      </c>
      <c r="F219">
        <v>6469</v>
      </c>
      <c r="G219" s="3">
        <f t="shared" si="12"/>
        <v>12939.45720250522</v>
      </c>
      <c r="H219">
        <v>13.28</v>
      </c>
      <c r="I219">
        <v>12.8</v>
      </c>
      <c r="J219">
        <f t="shared" si="13"/>
        <v>13.0405</v>
      </c>
      <c r="K219">
        <v>12.88</v>
      </c>
      <c r="L219">
        <v>-0.85</v>
      </c>
      <c r="M219" s="3">
        <f t="shared" si="14"/>
        <v>-1.6701461377870508</v>
      </c>
      <c r="N219">
        <v>-2619.94</v>
      </c>
      <c r="O219" s="3">
        <f t="shared" si="15"/>
        <v>-5175.7828810020701</v>
      </c>
    </row>
    <row r="220" spans="1:15">
      <c r="A220" t="s">
        <v>71</v>
      </c>
      <c r="B220" t="s">
        <v>49</v>
      </c>
      <c r="C220">
        <v>9.23</v>
      </c>
      <c r="D220">
        <v>1.5</v>
      </c>
      <c r="E220">
        <v>2880</v>
      </c>
      <c r="F220">
        <v>245</v>
      </c>
      <c r="G220" s="3">
        <f t="shared" si="12"/>
        <v>312.02600216684721</v>
      </c>
      <c r="H220">
        <v>158.97999999999999</v>
      </c>
      <c r="I220">
        <v>145.13999999999999</v>
      </c>
      <c r="J220">
        <f t="shared" si="13"/>
        <v>149.75</v>
      </c>
      <c r="K220">
        <v>147.19999999999999</v>
      </c>
      <c r="L220">
        <v>-1</v>
      </c>
      <c r="M220" s="3">
        <f t="shared" si="14"/>
        <v>-1.2762730227518959</v>
      </c>
      <c r="N220">
        <v>-2886.1</v>
      </c>
      <c r="O220" s="3">
        <f t="shared" si="15"/>
        <v>-3675.6663055254603</v>
      </c>
    </row>
    <row r="221" spans="1:15">
      <c r="A221" t="s">
        <v>135</v>
      </c>
      <c r="B221" t="s">
        <v>49</v>
      </c>
      <c r="C221">
        <v>284</v>
      </c>
      <c r="D221">
        <v>2</v>
      </c>
      <c r="E221">
        <v>217849</v>
      </c>
      <c r="F221">
        <v>384</v>
      </c>
      <c r="G221" s="3">
        <f t="shared" si="12"/>
        <v>767.07394366197184</v>
      </c>
      <c r="H221">
        <v>5046.91</v>
      </c>
      <c r="I221">
        <v>4478.91</v>
      </c>
      <c r="J221">
        <f t="shared" si="13"/>
        <v>4762.91</v>
      </c>
      <c r="K221">
        <v>5772</v>
      </c>
      <c r="L221">
        <v>1.28</v>
      </c>
      <c r="M221" s="3">
        <f t="shared" si="14"/>
        <v>2.5531338028169017</v>
      </c>
      <c r="N221">
        <v>278434.56</v>
      </c>
      <c r="O221" s="3">
        <f t="shared" si="15"/>
        <v>556197.64580985927</v>
      </c>
    </row>
    <row r="222" spans="1:15">
      <c r="A222" t="s">
        <v>71</v>
      </c>
      <c r="B222" t="s">
        <v>49</v>
      </c>
      <c r="C222">
        <v>2.117</v>
      </c>
      <c r="D222">
        <v>1</v>
      </c>
      <c r="E222">
        <v>2492</v>
      </c>
      <c r="F222">
        <v>1177</v>
      </c>
      <c r="G222" s="3">
        <f t="shared" si="12"/>
        <v>1177.1374586679262</v>
      </c>
      <c r="H222">
        <v>60.59</v>
      </c>
      <c r="I222">
        <v>58.47</v>
      </c>
      <c r="J222">
        <f t="shared" si="13"/>
        <v>58.473000000000006</v>
      </c>
      <c r="K222">
        <v>67.22</v>
      </c>
      <c r="L222">
        <v>3.13</v>
      </c>
      <c r="M222" s="3">
        <f t="shared" si="14"/>
        <v>3.1317902692489348</v>
      </c>
      <c r="N222">
        <v>7803.51</v>
      </c>
      <c r="O222" s="3">
        <f t="shared" si="15"/>
        <v>7804.4213509683459</v>
      </c>
    </row>
    <row r="223" spans="1:15">
      <c r="A223" t="e">
        <v>#N/A</v>
      </c>
      <c r="B223" t="s">
        <v>105</v>
      </c>
      <c r="C223">
        <v>253.1</v>
      </c>
      <c r="D223">
        <v>1</v>
      </c>
      <c r="E223">
        <v>2887</v>
      </c>
      <c r="F223">
        <v>25</v>
      </c>
      <c r="G223" s="3">
        <f t="shared" si="12"/>
        <v>11.406558672461477</v>
      </c>
      <c r="H223">
        <v>13531</v>
      </c>
      <c r="I223">
        <v>13784.1</v>
      </c>
      <c r="J223">
        <f t="shared" si="13"/>
        <v>13784.1</v>
      </c>
      <c r="K223">
        <v>13998</v>
      </c>
      <c r="L223">
        <v>-4.04</v>
      </c>
      <c r="M223" s="3">
        <f t="shared" si="14"/>
        <v>-1.8451205057289606</v>
      </c>
      <c r="N223">
        <v>-11675</v>
      </c>
      <c r="O223" s="3">
        <f t="shared" si="15"/>
        <v>-5326.8629000395094</v>
      </c>
    </row>
    <row r="224" spans="1:15">
      <c r="A224" t="s">
        <v>71</v>
      </c>
      <c r="B224" t="s">
        <v>49</v>
      </c>
      <c r="C224">
        <v>4.1399999999999997</v>
      </c>
      <c r="D224">
        <v>2</v>
      </c>
      <c r="E224">
        <v>2472</v>
      </c>
      <c r="F224">
        <v>299</v>
      </c>
      <c r="G224" s="3">
        <f t="shared" si="12"/>
        <v>597.10144927536237</v>
      </c>
      <c r="H224">
        <v>110.46</v>
      </c>
      <c r="I224">
        <v>102.18</v>
      </c>
      <c r="J224">
        <f t="shared" si="13"/>
        <v>106.32</v>
      </c>
      <c r="K224">
        <v>124.2</v>
      </c>
      <c r="L224">
        <v>1.66</v>
      </c>
      <c r="M224" s="3">
        <f t="shared" si="14"/>
        <v>3.3188405797101477</v>
      </c>
      <c r="N224">
        <v>4107.3599999999997</v>
      </c>
      <c r="O224" s="3">
        <f t="shared" si="15"/>
        <v>8204.1739130434853</v>
      </c>
    </row>
    <row r="225" spans="1:15">
      <c r="A225" t="s">
        <v>71</v>
      </c>
      <c r="B225" t="s">
        <v>105</v>
      </c>
      <c r="C225">
        <v>0.32950000000000002</v>
      </c>
      <c r="D225">
        <v>3</v>
      </c>
      <c r="E225">
        <v>2479</v>
      </c>
      <c r="F225">
        <v>2500</v>
      </c>
      <c r="G225" s="3">
        <f t="shared" si="12"/>
        <v>7523.5204855842185</v>
      </c>
      <c r="H225">
        <v>10.73</v>
      </c>
      <c r="I225">
        <v>11.718500000000001</v>
      </c>
      <c r="J225">
        <f t="shared" si="13"/>
        <v>11.0595</v>
      </c>
      <c r="K225">
        <v>10.82</v>
      </c>
      <c r="L225">
        <v>-0.09</v>
      </c>
      <c r="M225" s="3">
        <f t="shared" si="14"/>
        <v>-0.2731411229135049</v>
      </c>
      <c r="N225">
        <v>-225.25</v>
      </c>
      <c r="O225" s="3">
        <f t="shared" si="15"/>
        <v>-677.11684370257865</v>
      </c>
    </row>
    <row r="226" spans="1:15">
      <c r="A226" t="s">
        <v>78</v>
      </c>
      <c r="B226" t="s">
        <v>49</v>
      </c>
      <c r="C226">
        <v>0.40899999999999997</v>
      </c>
      <c r="D226">
        <v>2</v>
      </c>
      <c r="E226">
        <v>2474</v>
      </c>
      <c r="F226">
        <v>3024</v>
      </c>
      <c r="G226" s="3">
        <f t="shared" si="12"/>
        <v>6048.8997555012229</v>
      </c>
      <c r="H226">
        <v>14.04</v>
      </c>
      <c r="I226">
        <v>13.22</v>
      </c>
      <c r="J226">
        <f t="shared" si="13"/>
        <v>13.630999999999998</v>
      </c>
      <c r="K226">
        <v>15.56</v>
      </c>
      <c r="L226">
        <v>1.86</v>
      </c>
      <c r="M226" s="3">
        <f t="shared" si="14"/>
        <v>3.7163814180929129</v>
      </c>
      <c r="N226">
        <v>4596.4799999999996</v>
      </c>
      <c r="O226" s="3">
        <f t="shared" si="15"/>
        <v>9194.327628361867</v>
      </c>
    </row>
    <row r="227" spans="1:15">
      <c r="A227" t="s">
        <v>71</v>
      </c>
      <c r="B227" t="s">
        <v>49</v>
      </c>
      <c r="C227">
        <v>0.82450000000000001</v>
      </c>
      <c r="D227">
        <v>4</v>
      </c>
      <c r="E227">
        <v>2880</v>
      </c>
      <c r="F227">
        <v>874</v>
      </c>
      <c r="G227" s="3">
        <f t="shared" si="12"/>
        <v>3493.0260764099453</v>
      </c>
      <c r="H227">
        <v>45.36</v>
      </c>
      <c r="I227">
        <v>42.06</v>
      </c>
      <c r="J227">
        <f t="shared" si="13"/>
        <v>44.535499999999999</v>
      </c>
      <c r="K227">
        <v>46.8</v>
      </c>
      <c r="L227">
        <v>0.44</v>
      </c>
      <c r="M227" s="3">
        <f t="shared" si="14"/>
        <v>1.7465130382049701</v>
      </c>
      <c r="N227">
        <v>1258.56</v>
      </c>
      <c r="O227" s="3">
        <f t="shared" si="15"/>
        <v>5029.9575500303135</v>
      </c>
    </row>
    <row r="228" spans="1:15">
      <c r="A228" t="s">
        <v>71</v>
      </c>
      <c r="B228" t="s">
        <v>49</v>
      </c>
      <c r="C228">
        <v>2.133</v>
      </c>
      <c r="D228">
        <v>1.5</v>
      </c>
      <c r="E228">
        <v>2891</v>
      </c>
      <c r="F228">
        <v>904</v>
      </c>
      <c r="G228" s="3">
        <f t="shared" si="12"/>
        <v>1355.3680262541022</v>
      </c>
      <c r="H228">
        <v>56.89</v>
      </c>
      <c r="I228">
        <v>53.69</v>
      </c>
      <c r="J228">
        <f t="shared" si="13"/>
        <v>54.756999999999998</v>
      </c>
      <c r="K228">
        <v>67.22</v>
      </c>
      <c r="L228">
        <v>3.23</v>
      </c>
      <c r="M228" s="3">
        <f t="shared" si="14"/>
        <v>4.8429442100328171</v>
      </c>
      <c r="N228">
        <v>9338.32</v>
      </c>
      <c r="O228" s="3">
        <f t="shared" si="15"/>
        <v>14000.951711204874</v>
      </c>
    </row>
    <row r="229" spans="1:15">
      <c r="A229" t="s">
        <v>71</v>
      </c>
      <c r="B229" t="s">
        <v>49</v>
      </c>
      <c r="C229">
        <v>1.98</v>
      </c>
      <c r="D229">
        <v>3</v>
      </c>
      <c r="E229">
        <v>2887</v>
      </c>
      <c r="F229">
        <v>486</v>
      </c>
      <c r="G229" s="3">
        <f t="shared" si="12"/>
        <v>1458.0808080808081</v>
      </c>
      <c r="H229">
        <v>130.18</v>
      </c>
      <c r="I229">
        <v>124.24</v>
      </c>
      <c r="J229">
        <f t="shared" si="13"/>
        <v>128.20000000000002</v>
      </c>
      <c r="K229">
        <v>132.47999999999999</v>
      </c>
      <c r="L229">
        <v>0.39</v>
      </c>
      <c r="M229" s="3">
        <f t="shared" si="14"/>
        <v>1.1616161616161529</v>
      </c>
      <c r="N229">
        <v>1120.1300000000001</v>
      </c>
      <c r="O229" s="3">
        <f t="shared" si="15"/>
        <v>3353.5858585858336</v>
      </c>
    </row>
    <row r="230" spans="1:15">
      <c r="A230" t="s">
        <v>71</v>
      </c>
      <c r="B230" t="s">
        <v>105</v>
      </c>
      <c r="C230">
        <v>0.32950000000000002</v>
      </c>
      <c r="D230">
        <v>3</v>
      </c>
      <c r="E230">
        <v>2479</v>
      </c>
      <c r="F230">
        <v>2515</v>
      </c>
      <c r="G230" s="3">
        <f t="shared" si="12"/>
        <v>7523.5204855842185</v>
      </c>
      <c r="H230">
        <v>10.73</v>
      </c>
      <c r="I230">
        <v>11.72</v>
      </c>
      <c r="J230">
        <f t="shared" si="13"/>
        <v>11.0595</v>
      </c>
      <c r="K230">
        <v>11.42</v>
      </c>
      <c r="L230">
        <v>-0.7</v>
      </c>
      <c r="M230" s="3">
        <f t="shared" si="14"/>
        <v>-2.0940819423368726</v>
      </c>
      <c r="N230">
        <v>-1735.35</v>
      </c>
      <c r="O230" s="3">
        <f t="shared" si="15"/>
        <v>-5191.2291350531068</v>
      </c>
    </row>
    <row r="231" spans="1:15">
      <c r="A231" t="e">
        <v>#N/A</v>
      </c>
      <c r="B231" t="s">
        <v>105</v>
      </c>
      <c r="C231">
        <v>43.6</v>
      </c>
      <c r="D231">
        <v>2</v>
      </c>
      <c r="E231">
        <v>2476</v>
      </c>
      <c r="F231">
        <v>40</v>
      </c>
      <c r="G231" s="3">
        <f t="shared" si="12"/>
        <v>56.788990825688074</v>
      </c>
      <c r="H231">
        <v>3692</v>
      </c>
      <c r="I231">
        <v>3779.2</v>
      </c>
      <c r="J231">
        <f t="shared" si="13"/>
        <v>3735.6</v>
      </c>
      <c r="K231">
        <v>3701</v>
      </c>
      <c r="L231">
        <v>-0.15</v>
      </c>
      <c r="M231" s="3">
        <f t="shared" si="14"/>
        <v>-0.20642201834862386</v>
      </c>
      <c r="N231">
        <v>-360</v>
      </c>
      <c r="O231" s="3">
        <f t="shared" si="15"/>
        <v>-511.10091743119267</v>
      </c>
    </row>
    <row r="232" spans="1:15">
      <c r="A232" t="s">
        <v>102</v>
      </c>
      <c r="B232" t="s">
        <v>49</v>
      </c>
      <c r="C232">
        <v>3.1</v>
      </c>
      <c r="D232">
        <v>3</v>
      </c>
      <c r="E232">
        <v>2476</v>
      </c>
      <c r="F232">
        <v>266</v>
      </c>
      <c r="G232" s="3">
        <f t="shared" si="12"/>
        <v>798.70967741935476</v>
      </c>
      <c r="H232">
        <v>130.69999999999999</v>
      </c>
      <c r="I232">
        <v>121.4</v>
      </c>
      <c r="J232">
        <f t="shared" si="13"/>
        <v>127.6</v>
      </c>
      <c r="K232">
        <v>142.80000000000001</v>
      </c>
      <c r="L232">
        <v>1.3</v>
      </c>
      <c r="M232" s="3">
        <f t="shared" si="14"/>
        <v>3.9032258064516201</v>
      </c>
      <c r="N232">
        <v>3218.6</v>
      </c>
      <c r="O232" s="3">
        <f t="shared" si="15"/>
        <v>9664.3870967742114</v>
      </c>
    </row>
    <row r="233" spans="1:15">
      <c r="A233" t="s">
        <v>102</v>
      </c>
      <c r="B233" t="s">
        <v>49</v>
      </c>
      <c r="C233">
        <v>3.1</v>
      </c>
      <c r="D233">
        <v>3</v>
      </c>
      <c r="E233">
        <v>2476</v>
      </c>
      <c r="F233">
        <v>266</v>
      </c>
      <c r="G233" s="3">
        <f t="shared" si="12"/>
        <v>798.70967741935476</v>
      </c>
      <c r="H233">
        <v>139.91</v>
      </c>
      <c r="I233">
        <v>130.61000000000001</v>
      </c>
      <c r="J233">
        <f t="shared" si="13"/>
        <v>136.81</v>
      </c>
      <c r="K233">
        <v>142.80000000000001</v>
      </c>
      <c r="L233">
        <v>0.31</v>
      </c>
      <c r="M233" s="3">
        <f t="shared" si="14"/>
        <v>0.93225806451613369</v>
      </c>
      <c r="N233">
        <v>768.1</v>
      </c>
      <c r="O233" s="3">
        <f t="shared" si="15"/>
        <v>2308.2709677419471</v>
      </c>
    </row>
    <row r="234" spans="1:15">
      <c r="A234" t="s">
        <v>139</v>
      </c>
      <c r="B234" t="s">
        <v>105</v>
      </c>
      <c r="C234">
        <v>0.85799999999999998</v>
      </c>
      <c r="D234">
        <v>2</v>
      </c>
      <c r="E234">
        <v>2468</v>
      </c>
      <c r="F234">
        <v>1438</v>
      </c>
      <c r="G234" s="3">
        <f t="shared" si="12"/>
        <v>2876.4568764568767</v>
      </c>
      <c r="H234">
        <v>47.14</v>
      </c>
      <c r="I234">
        <v>48.86</v>
      </c>
      <c r="J234">
        <f t="shared" si="13"/>
        <v>47.997999999999998</v>
      </c>
      <c r="K234">
        <v>46.84</v>
      </c>
      <c r="L234">
        <v>0.17</v>
      </c>
      <c r="M234" s="3">
        <f t="shared" si="14"/>
        <v>0.34965034965034636</v>
      </c>
      <c r="N234">
        <v>431.4</v>
      </c>
      <c r="O234" s="3">
        <f t="shared" si="15"/>
        <v>862.93706293705486</v>
      </c>
    </row>
    <row r="235" spans="1:15">
      <c r="A235" t="s">
        <v>94</v>
      </c>
      <c r="B235" t="s">
        <v>49</v>
      </c>
      <c r="C235">
        <v>0.27900000000000003</v>
      </c>
      <c r="D235">
        <v>3</v>
      </c>
      <c r="E235">
        <v>2476</v>
      </c>
      <c r="F235">
        <v>2958</v>
      </c>
      <c r="G235" s="3">
        <f t="shared" si="12"/>
        <v>8874.5519713261638</v>
      </c>
      <c r="H235">
        <v>8.01</v>
      </c>
      <c r="I235">
        <v>7.17</v>
      </c>
      <c r="J235">
        <f t="shared" si="13"/>
        <v>7.7309999999999999</v>
      </c>
      <c r="K235">
        <v>8.3000000000000007</v>
      </c>
      <c r="L235">
        <v>0.35</v>
      </c>
      <c r="M235" s="3">
        <f t="shared" si="14"/>
        <v>1.0394265232974942</v>
      </c>
      <c r="N235">
        <v>857.82</v>
      </c>
      <c r="O235" s="3">
        <f t="shared" si="15"/>
        <v>2573.6200716845956</v>
      </c>
    </row>
    <row r="236" spans="1:15">
      <c r="A236" t="s">
        <v>71</v>
      </c>
      <c r="B236" t="s">
        <v>105</v>
      </c>
      <c r="C236">
        <v>0.496</v>
      </c>
      <c r="D236">
        <v>3</v>
      </c>
      <c r="E236">
        <v>2468</v>
      </c>
      <c r="F236">
        <v>1659</v>
      </c>
      <c r="G236" s="3">
        <f t="shared" si="12"/>
        <v>4975.8064516129034</v>
      </c>
      <c r="H236">
        <v>14.14</v>
      </c>
      <c r="I236">
        <v>15.63</v>
      </c>
      <c r="J236">
        <f t="shared" si="13"/>
        <v>14.636000000000001</v>
      </c>
      <c r="K236">
        <v>13.82</v>
      </c>
      <c r="L236">
        <v>0.22</v>
      </c>
      <c r="M236" s="3">
        <f t="shared" si="14"/>
        <v>0.64516129032258129</v>
      </c>
      <c r="N236">
        <v>530.88</v>
      </c>
      <c r="O236" s="3">
        <f t="shared" si="15"/>
        <v>1592.2580645161306</v>
      </c>
    </row>
    <row r="237" spans="1:15">
      <c r="A237" t="s">
        <v>78</v>
      </c>
      <c r="B237" t="s">
        <v>105</v>
      </c>
      <c r="C237">
        <v>3.3050000000000002</v>
      </c>
      <c r="D237">
        <v>2</v>
      </c>
      <c r="E237">
        <v>2060</v>
      </c>
      <c r="F237">
        <v>312</v>
      </c>
      <c r="G237" s="3">
        <f t="shared" si="12"/>
        <v>623.29803328290461</v>
      </c>
      <c r="H237">
        <v>138.05000000000001</v>
      </c>
      <c r="I237">
        <v>144.66</v>
      </c>
      <c r="J237">
        <f t="shared" si="13"/>
        <v>141.35500000000002</v>
      </c>
      <c r="K237">
        <v>137.5</v>
      </c>
      <c r="L237">
        <v>0.08</v>
      </c>
      <c r="M237" s="3">
        <f t="shared" si="14"/>
        <v>0.16641452344932262</v>
      </c>
      <c r="N237">
        <v>171.6</v>
      </c>
      <c r="O237" s="3">
        <f t="shared" si="15"/>
        <v>342.8139183056046</v>
      </c>
    </row>
    <row r="238" spans="1:15">
      <c r="A238" t="s">
        <v>102</v>
      </c>
      <c r="B238" t="s">
        <v>49</v>
      </c>
      <c r="C238">
        <v>0.374</v>
      </c>
      <c r="D238">
        <v>2</v>
      </c>
      <c r="E238">
        <v>2487</v>
      </c>
      <c r="F238">
        <v>3325</v>
      </c>
      <c r="G238" s="3">
        <f t="shared" si="12"/>
        <v>6649.7326203208559</v>
      </c>
      <c r="H238">
        <v>22</v>
      </c>
      <c r="I238">
        <v>21.25</v>
      </c>
      <c r="J238">
        <f t="shared" si="13"/>
        <v>21.626000000000001</v>
      </c>
      <c r="K238">
        <v>20.7</v>
      </c>
      <c r="L238">
        <v>-1.74</v>
      </c>
      <c r="M238" s="3">
        <f t="shared" si="14"/>
        <v>-3.4759358288770072</v>
      </c>
      <c r="N238">
        <v>-4322.5</v>
      </c>
      <c r="O238" s="3">
        <f t="shared" si="15"/>
        <v>-8644.6524064171172</v>
      </c>
    </row>
    <row r="239" spans="1:15">
      <c r="A239" t="s">
        <v>102</v>
      </c>
      <c r="B239" t="s">
        <v>49</v>
      </c>
      <c r="C239">
        <v>0.42799999999999999</v>
      </c>
      <c r="D239">
        <v>2</v>
      </c>
      <c r="E239">
        <v>2473</v>
      </c>
      <c r="F239">
        <v>2889</v>
      </c>
      <c r="G239" s="3">
        <f t="shared" si="12"/>
        <v>5778.0373831775705</v>
      </c>
      <c r="H239">
        <v>21.56</v>
      </c>
      <c r="I239">
        <v>20.7</v>
      </c>
      <c r="J239">
        <f t="shared" si="13"/>
        <v>21.131999999999998</v>
      </c>
      <c r="K239">
        <v>20.7</v>
      </c>
      <c r="L239">
        <v>-1</v>
      </c>
      <c r="M239" s="3">
        <f t="shared" si="14"/>
        <v>-2.0093457943925221</v>
      </c>
      <c r="N239">
        <v>-2479.92</v>
      </c>
      <c r="O239" s="3">
        <f t="shared" si="15"/>
        <v>-4969.112149532707</v>
      </c>
    </row>
    <row r="240" spans="1:15">
      <c r="A240" t="s">
        <v>117</v>
      </c>
      <c r="B240" t="s">
        <v>49</v>
      </c>
      <c r="C240">
        <v>11.26</v>
      </c>
      <c r="D240">
        <v>2</v>
      </c>
      <c r="E240">
        <v>24993</v>
      </c>
      <c r="F240">
        <v>1110</v>
      </c>
      <c r="G240" s="3">
        <f t="shared" si="12"/>
        <v>2219.6269982238009</v>
      </c>
      <c r="H240">
        <v>254</v>
      </c>
      <c r="I240">
        <v>231.48</v>
      </c>
      <c r="J240">
        <f t="shared" si="13"/>
        <v>242.74</v>
      </c>
      <c r="K240">
        <v>230.8</v>
      </c>
      <c r="L240">
        <v>-1.03</v>
      </c>
      <c r="M240" s="3">
        <f t="shared" si="14"/>
        <v>-2.0603907637655405</v>
      </c>
      <c r="N240">
        <v>-25752</v>
      </c>
      <c r="O240" s="3">
        <f t="shared" si="15"/>
        <v>-51495.346358792158</v>
      </c>
    </row>
    <row r="241" spans="1:15">
      <c r="A241" t="s">
        <v>71</v>
      </c>
      <c r="B241" t="s">
        <v>49</v>
      </c>
      <c r="C241">
        <v>0.96599999999999997</v>
      </c>
      <c r="D241">
        <v>2</v>
      </c>
      <c r="E241">
        <v>2060</v>
      </c>
      <c r="F241">
        <v>1066</v>
      </c>
      <c r="G241" s="3">
        <f t="shared" si="12"/>
        <v>2132.5051759834369</v>
      </c>
      <c r="H241">
        <v>32.590000000000003</v>
      </c>
      <c r="I241">
        <v>30.66</v>
      </c>
      <c r="J241">
        <f t="shared" si="13"/>
        <v>31.624000000000002</v>
      </c>
      <c r="K241">
        <v>30.48</v>
      </c>
      <c r="L241">
        <v>-1.0900000000000001</v>
      </c>
      <c r="M241" s="3">
        <f t="shared" si="14"/>
        <v>-2.1842650103519698</v>
      </c>
      <c r="N241">
        <v>-2249.2600000000002</v>
      </c>
      <c r="O241" s="3">
        <f t="shared" si="15"/>
        <v>-4499.5859213250578</v>
      </c>
    </row>
    <row r="242" spans="1:15">
      <c r="A242" t="s">
        <v>78</v>
      </c>
      <c r="B242" t="s">
        <v>49</v>
      </c>
      <c r="C242">
        <v>0.96</v>
      </c>
      <c r="D242">
        <v>2</v>
      </c>
      <c r="E242">
        <v>2484</v>
      </c>
      <c r="F242">
        <v>1294</v>
      </c>
      <c r="G242" s="3">
        <f t="shared" si="12"/>
        <v>2587.5</v>
      </c>
      <c r="H242">
        <v>36.17</v>
      </c>
      <c r="I242">
        <v>34.25</v>
      </c>
      <c r="J242">
        <f t="shared" si="13"/>
        <v>35.21</v>
      </c>
      <c r="K242">
        <v>39.46</v>
      </c>
      <c r="L242">
        <v>1.71</v>
      </c>
      <c r="M242" s="3">
        <f t="shared" si="14"/>
        <v>3.4270833333333326</v>
      </c>
      <c r="N242">
        <v>4246.13</v>
      </c>
      <c r="O242" s="3">
        <f t="shared" si="15"/>
        <v>8512.8749999999982</v>
      </c>
    </row>
    <row r="243" spans="1:15">
      <c r="A243" t="s">
        <v>94</v>
      </c>
      <c r="B243" t="s">
        <v>49</v>
      </c>
      <c r="C243">
        <v>0.71399999999999997</v>
      </c>
      <c r="D243">
        <v>2</v>
      </c>
      <c r="E243">
        <v>2471</v>
      </c>
      <c r="F243">
        <v>1731</v>
      </c>
      <c r="G243" s="3">
        <f t="shared" si="12"/>
        <v>3460.7843137254904</v>
      </c>
      <c r="H243">
        <v>19.16</v>
      </c>
      <c r="I243">
        <v>17.73</v>
      </c>
      <c r="J243">
        <f t="shared" si="13"/>
        <v>18.446000000000002</v>
      </c>
      <c r="K243">
        <v>20.2</v>
      </c>
      <c r="L243">
        <v>0.73</v>
      </c>
      <c r="M243" s="3">
        <f t="shared" si="14"/>
        <v>1.4565826330532201</v>
      </c>
      <c r="N243">
        <v>1795.05</v>
      </c>
      <c r="O243" s="3">
        <f t="shared" si="15"/>
        <v>3599.2156862745069</v>
      </c>
    </row>
    <row r="244" spans="1:15">
      <c r="A244" t="s">
        <v>78</v>
      </c>
      <c r="B244" t="s">
        <v>49</v>
      </c>
      <c r="C244">
        <v>1.615</v>
      </c>
      <c r="D244">
        <v>2</v>
      </c>
      <c r="E244">
        <v>2487</v>
      </c>
      <c r="F244">
        <v>770</v>
      </c>
      <c r="G244" s="3">
        <f t="shared" si="12"/>
        <v>1539.938080495356</v>
      </c>
      <c r="H244">
        <v>71.05</v>
      </c>
      <c r="I244">
        <v>67.819999999999993</v>
      </c>
      <c r="J244">
        <f t="shared" si="13"/>
        <v>69.435000000000002</v>
      </c>
      <c r="K244">
        <v>62.65</v>
      </c>
      <c r="L244">
        <v>-2.6</v>
      </c>
      <c r="M244" s="3">
        <f t="shared" si="14"/>
        <v>-5.201238390092878</v>
      </c>
      <c r="N244">
        <v>-6468</v>
      </c>
      <c r="O244" s="3">
        <f t="shared" si="15"/>
        <v>-12935.479876160987</v>
      </c>
    </row>
    <row r="245" spans="1:15">
      <c r="A245" t="s">
        <v>125</v>
      </c>
      <c r="B245" t="s">
        <v>105</v>
      </c>
      <c r="C245">
        <v>9.7799999999999994</v>
      </c>
      <c r="D245">
        <v>3</v>
      </c>
      <c r="E245">
        <v>18360</v>
      </c>
      <c r="F245">
        <v>626</v>
      </c>
      <c r="G245" s="3">
        <f t="shared" si="12"/>
        <v>1877.3006134969326</v>
      </c>
      <c r="H245">
        <v>248</v>
      </c>
      <c r="I245">
        <v>277.33999999999997</v>
      </c>
      <c r="J245">
        <f t="shared" si="13"/>
        <v>257.77999999999997</v>
      </c>
      <c r="K245">
        <v>244</v>
      </c>
      <c r="L245">
        <v>0.14000000000000001</v>
      </c>
      <c r="M245" s="3">
        <f t="shared" si="14"/>
        <v>0.40899795501022496</v>
      </c>
      <c r="N245">
        <v>2504</v>
      </c>
      <c r="O245" s="3">
        <f t="shared" si="15"/>
        <v>7509.2024539877302</v>
      </c>
    </row>
    <row r="246" spans="1:15">
      <c r="A246" t="s">
        <v>102</v>
      </c>
      <c r="B246" t="s">
        <v>49</v>
      </c>
      <c r="C246">
        <v>0.29360000000000003</v>
      </c>
      <c r="D246">
        <v>2</v>
      </c>
      <c r="E246">
        <v>2487</v>
      </c>
      <c r="F246">
        <v>4235</v>
      </c>
      <c r="G246" s="3">
        <f t="shared" si="12"/>
        <v>8470.7084468664834</v>
      </c>
      <c r="H246">
        <v>9.5</v>
      </c>
      <c r="I246">
        <v>8.91</v>
      </c>
      <c r="J246">
        <f t="shared" si="13"/>
        <v>9.2064000000000004</v>
      </c>
      <c r="K246">
        <v>10.62</v>
      </c>
      <c r="L246">
        <v>1.91</v>
      </c>
      <c r="M246" s="3">
        <f t="shared" si="14"/>
        <v>3.814713896457762</v>
      </c>
      <c r="N246">
        <v>4743.2</v>
      </c>
      <c r="O246" s="3">
        <f t="shared" si="15"/>
        <v>9487.1934604904545</v>
      </c>
    </row>
    <row r="247" spans="1:15">
      <c r="A247" t="s">
        <v>71</v>
      </c>
      <c r="B247" t="s">
        <v>49</v>
      </c>
      <c r="C247">
        <v>0.93500000000000005</v>
      </c>
      <c r="D247">
        <v>2</v>
      </c>
      <c r="E247">
        <v>2479</v>
      </c>
      <c r="F247">
        <v>1325</v>
      </c>
      <c r="G247" s="3">
        <f t="shared" si="12"/>
        <v>2651.3368983957216</v>
      </c>
      <c r="H247">
        <v>31.7</v>
      </c>
      <c r="I247">
        <v>29.83</v>
      </c>
      <c r="J247">
        <f t="shared" si="13"/>
        <v>30.765000000000001</v>
      </c>
      <c r="K247">
        <v>31.3</v>
      </c>
      <c r="L247">
        <v>-0.21</v>
      </c>
      <c r="M247" s="3">
        <f t="shared" si="14"/>
        <v>-0.42780748663101448</v>
      </c>
      <c r="N247">
        <v>-530</v>
      </c>
      <c r="O247" s="3">
        <f t="shared" si="15"/>
        <v>-1060.5347593582849</v>
      </c>
    </row>
    <row r="248" spans="1:15">
      <c r="A248" t="s">
        <v>71</v>
      </c>
      <c r="B248" t="s">
        <v>49</v>
      </c>
      <c r="C248">
        <v>0.73299999999999998</v>
      </c>
      <c r="D248">
        <v>2</v>
      </c>
      <c r="E248">
        <v>2491</v>
      </c>
      <c r="F248">
        <v>1699</v>
      </c>
      <c r="G248" s="3">
        <f t="shared" si="12"/>
        <v>3398.3628922237381</v>
      </c>
      <c r="H248">
        <v>38.799999999999997</v>
      </c>
      <c r="I248">
        <v>37.33</v>
      </c>
      <c r="J248">
        <f t="shared" si="13"/>
        <v>38.067</v>
      </c>
      <c r="K248">
        <v>36.97</v>
      </c>
      <c r="L248">
        <v>-1.25</v>
      </c>
      <c r="M248" s="3">
        <f t="shared" si="14"/>
        <v>-2.4965893587994517</v>
      </c>
      <c r="N248">
        <v>-3109.17</v>
      </c>
      <c r="O248" s="3">
        <f t="shared" si="15"/>
        <v>-6219.0040927694345</v>
      </c>
    </row>
    <row r="249" spans="1:15">
      <c r="A249" t="s">
        <v>71</v>
      </c>
      <c r="B249" t="s">
        <v>105</v>
      </c>
      <c r="C249">
        <v>5.96</v>
      </c>
      <c r="D249">
        <v>3</v>
      </c>
      <c r="E249">
        <v>2487</v>
      </c>
      <c r="F249">
        <v>139</v>
      </c>
      <c r="G249" s="3">
        <f t="shared" si="12"/>
        <v>417.28187919463085</v>
      </c>
      <c r="H249">
        <v>142.46</v>
      </c>
      <c r="I249">
        <v>160.34</v>
      </c>
      <c r="J249">
        <f t="shared" si="13"/>
        <v>148.42000000000002</v>
      </c>
      <c r="K249">
        <v>115.8</v>
      </c>
      <c r="L249">
        <v>1.49</v>
      </c>
      <c r="M249" s="3">
        <f t="shared" si="14"/>
        <v>4.4731543624161088</v>
      </c>
      <c r="N249">
        <v>3705.25</v>
      </c>
      <c r="O249" s="3">
        <f t="shared" si="15"/>
        <v>11124.734899328863</v>
      </c>
    </row>
    <row r="250" spans="1:15">
      <c r="A250" t="s">
        <v>71</v>
      </c>
      <c r="B250" t="s">
        <v>105</v>
      </c>
      <c r="C250">
        <v>5.96</v>
      </c>
      <c r="D250">
        <v>3</v>
      </c>
      <c r="E250">
        <v>2479</v>
      </c>
      <c r="F250">
        <v>139</v>
      </c>
      <c r="G250" s="3">
        <f t="shared" si="12"/>
        <v>415.93959731543623</v>
      </c>
      <c r="H250">
        <v>126.9</v>
      </c>
      <c r="I250">
        <v>144.78</v>
      </c>
      <c r="J250">
        <f t="shared" si="13"/>
        <v>132.86000000000001</v>
      </c>
      <c r="K250">
        <v>115.8</v>
      </c>
      <c r="L250">
        <v>0.62</v>
      </c>
      <c r="M250" s="3">
        <f t="shared" si="14"/>
        <v>1.8624161073825518</v>
      </c>
      <c r="N250">
        <v>1542.9</v>
      </c>
      <c r="O250" s="3">
        <f t="shared" si="15"/>
        <v>4616.9295302013461</v>
      </c>
    </row>
    <row r="251" spans="1:15">
      <c r="A251" t="s">
        <v>47</v>
      </c>
      <c r="B251" t="s">
        <v>49</v>
      </c>
      <c r="C251">
        <v>0.72</v>
      </c>
      <c r="D251">
        <v>2</v>
      </c>
      <c r="E251">
        <v>1200</v>
      </c>
      <c r="F251">
        <v>831</v>
      </c>
      <c r="G251" s="3">
        <f t="shared" si="12"/>
        <v>1666.6666666666667</v>
      </c>
      <c r="H251">
        <v>16.28</v>
      </c>
      <c r="I251">
        <v>14.84</v>
      </c>
      <c r="J251">
        <f t="shared" si="13"/>
        <v>15.56</v>
      </c>
      <c r="K251">
        <v>15.25</v>
      </c>
      <c r="L251">
        <v>-0.71</v>
      </c>
      <c r="M251" s="3">
        <f t="shared" si="14"/>
        <v>-1.4305555555555571</v>
      </c>
      <c r="N251">
        <v>-855.93</v>
      </c>
      <c r="O251" s="3">
        <f t="shared" si="15"/>
        <v>-1716.6666666666686</v>
      </c>
    </row>
    <row r="252" spans="1:15">
      <c r="A252" t="s">
        <v>47</v>
      </c>
      <c r="B252" t="s">
        <v>49</v>
      </c>
      <c r="C252">
        <v>0.72</v>
      </c>
      <c r="D252">
        <v>3</v>
      </c>
      <c r="E252">
        <v>1200</v>
      </c>
      <c r="F252">
        <v>554</v>
      </c>
      <c r="G252" s="3">
        <f t="shared" si="12"/>
        <v>1666.6666666666667</v>
      </c>
      <c r="H252">
        <v>16.3</v>
      </c>
      <c r="I252">
        <v>14.14</v>
      </c>
      <c r="J252">
        <f t="shared" si="13"/>
        <v>15.58</v>
      </c>
      <c r="K252">
        <v>14.08</v>
      </c>
      <c r="L252">
        <v>-1.02</v>
      </c>
      <c r="M252" s="3">
        <f t="shared" si="14"/>
        <v>-3.0833333333333344</v>
      </c>
      <c r="N252">
        <v>-1229.8800000000001</v>
      </c>
      <c r="O252" s="3">
        <f t="shared" si="15"/>
        <v>-3700.0000000000014</v>
      </c>
    </row>
    <row r="253" spans="1:15">
      <c r="A253" t="s">
        <v>47</v>
      </c>
      <c r="B253" t="s">
        <v>105</v>
      </c>
      <c r="C253">
        <v>0.3</v>
      </c>
      <c r="D253">
        <v>2</v>
      </c>
      <c r="E253">
        <v>1200</v>
      </c>
      <c r="F253">
        <v>1337</v>
      </c>
      <c r="G253" s="3">
        <f t="shared" si="12"/>
        <v>4000</v>
      </c>
      <c r="H253">
        <v>13.43</v>
      </c>
      <c r="I253">
        <v>14.03</v>
      </c>
      <c r="J253">
        <f t="shared" si="13"/>
        <v>13.73</v>
      </c>
      <c r="K253">
        <v>16.010000000000002</v>
      </c>
      <c r="L253">
        <v>-2.87</v>
      </c>
      <c r="M253" s="3">
        <f t="shared" si="14"/>
        <v>-8.6000000000000068</v>
      </c>
      <c r="N253">
        <v>-3449.46</v>
      </c>
      <c r="O253" s="3">
        <f t="shared" si="15"/>
        <v>-10320.000000000007</v>
      </c>
    </row>
    <row r="254" spans="1:15">
      <c r="A254" t="s">
        <v>47</v>
      </c>
      <c r="B254" t="s">
        <v>49</v>
      </c>
      <c r="C254">
        <v>0.26</v>
      </c>
      <c r="D254">
        <v>2</v>
      </c>
      <c r="E254">
        <v>800</v>
      </c>
      <c r="F254">
        <v>1337</v>
      </c>
      <c r="G254" s="3">
        <f t="shared" si="12"/>
        <v>3076.9230769230767</v>
      </c>
      <c r="H254">
        <v>13.15</v>
      </c>
      <c r="I254">
        <v>12.64</v>
      </c>
      <c r="J254">
        <f t="shared" si="13"/>
        <v>12.89</v>
      </c>
      <c r="K254">
        <v>13.06</v>
      </c>
      <c r="L254">
        <v>-0.16</v>
      </c>
      <c r="M254" s="3">
        <f t="shared" si="14"/>
        <v>-0.34615384615384559</v>
      </c>
      <c r="N254">
        <v>-124.47</v>
      </c>
      <c r="O254" s="3">
        <f t="shared" si="15"/>
        <v>-276.92307692307645</v>
      </c>
    </row>
    <row r="255" spans="1:15">
      <c r="A255" t="s">
        <v>47</v>
      </c>
      <c r="B255" t="s">
        <v>105</v>
      </c>
      <c r="C255">
        <v>0.25</v>
      </c>
      <c r="D255">
        <v>2</v>
      </c>
      <c r="E255">
        <v>800</v>
      </c>
      <c r="F255">
        <v>1285</v>
      </c>
      <c r="G255" s="3">
        <f t="shared" si="12"/>
        <v>3200</v>
      </c>
      <c r="H255">
        <v>8.66</v>
      </c>
      <c r="I255">
        <v>9.16</v>
      </c>
      <c r="J255">
        <f t="shared" si="13"/>
        <v>8.91</v>
      </c>
      <c r="K255">
        <v>8.5</v>
      </c>
      <c r="L255">
        <v>0.26</v>
      </c>
      <c r="M255" s="3">
        <f t="shared" si="14"/>
        <v>0.64000000000000057</v>
      </c>
      <c r="N255">
        <v>209.46</v>
      </c>
      <c r="O255" s="3">
        <f t="shared" si="15"/>
        <v>512.00000000000045</v>
      </c>
    </row>
    <row r="256" spans="1:15">
      <c r="A256" t="s">
        <v>47</v>
      </c>
      <c r="B256" t="s">
        <v>49</v>
      </c>
      <c r="C256">
        <v>0.62</v>
      </c>
      <c r="D256">
        <v>2</v>
      </c>
      <c r="E256">
        <v>800</v>
      </c>
      <c r="F256">
        <v>1105</v>
      </c>
      <c r="G256" s="3">
        <f t="shared" si="12"/>
        <v>1290.3225806451612</v>
      </c>
      <c r="H256">
        <v>9.74</v>
      </c>
      <c r="I256">
        <v>8.49</v>
      </c>
      <c r="J256">
        <f t="shared" si="13"/>
        <v>9.120000000000001</v>
      </c>
      <c r="K256">
        <v>8.59</v>
      </c>
      <c r="L256">
        <v>-1.59</v>
      </c>
      <c r="M256" s="3">
        <f t="shared" si="14"/>
        <v>-1.8548387096774197</v>
      </c>
      <c r="N256">
        <v>-1271.74</v>
      </c>
      <c r="O256" s="3">
        <f t="shared" si="15"/>
        <v>-1483.8709677419358</v>
      </c>
    </row>
    <row r="257" spans="1:15">
      <c r="A257" t="s">
        <v>47</v>
      </c>
      <c r="B257" t="s">
        <v>49</v>
      </c>
      <c r="C257">
        <v>0.15</v>
      </c>
      <c r="D257">
        <v>2</v>
      </c>
      <c r="E257">
        <v>800</v>
      </c>
      <c r="F257">
        <v>2678</v>
      </c>
      <c r="G257" s="3">
        <f t="shared" si="12"/>
        <v>5333.3333333333339</v>
      </c>
      <c r="H257">
        <v>3.71</v>
      </c>
      <c r="I257">
        <v>3.42</v>
      </c>
      <c r="J257">
        <f t="shared" si="13"/>
        <v>3.56</v>
      </c>
      <c r="K257">
        <v>3.41</v>
      </c>
      <c r="L257">
        <v>-1.02</v>
      </c>
      <c r="M257" s="3">
        <f t="shared" si="14"/>
        <v>-1.9999999999999991</v>
      </c>
      <c r="N257">
        <v>-815.72</v>
      </c>
      <c r="O257" s="3">
        <f t="shared" si="15"/>
        <v>-1599.9999999999993</v>
      </c>
    </row>
    <row r="258" spans="1:15">
      <c r="A258" t="s">
        <v>47</v>
      </c>
      <c r="B258" t="s">
        <v>49</v>
      </c>
      <c r="C258">
        <v>0.15</v>
      </c>
      <c r="D258">
        <v>2</v>
      </c>
      <c r="E258">
        <v>800</v>
      </c>
      <c r="F258">
        <v>2678</v>
      </c>
      <c r="G258" s="3">
        <f t="shared" si="12"/>
        <v>5333.3333333333339</v>
      </c>
      <c r="H258">
        <v>3.77</v>
      </c>
      <c r="I258">
        <v>3.48</v>
      </c>
      <c r="J258">
        <f t="shared" si="13"/>
        <v>3.62</v>
      </c>
      <c r="K258">
        <v>3.4</v>
      </c>
      <c r="L258">
        <v>-1.25</v>
      </c>
      <c r="M258" s="3">
        <f t="shared" si="14"/>
        <v>-2.4666666666666677</v>
      </c>
      <c r="N258">
        <v>-1003.71</v>
      </c>
      <c r="O258" s="3">
        <f t="shared" si="15"/>
        <v>-1973.3333333333342</v>
      </c>
    </row>
    <row r="259" spans="1:15">
      <c r="A259" t="s">
        <v>47</v>
      </c>
      <c r="B259" t="s">
        <v>105</v>
      </c>
      <c r="C259">
        <v>0.08</v>
      </c>
      <c r="D259">
        <v>2</v>
      </c>
      <c r="E259">
        <v>1200</v>
      </c>
      <c r="F259">
        <v>7317</v>
      </c>
      <c r="G259" s="3">
        <f t="shared" ref="G259:G322" si="16">E259/C259</f>
        <v>15000</v>
      </c>
      <c r="H259">
        <v>2.33</v>
      </c>
      <c r="I259">
        <v>2.4900000000000002</v>
      </c>
      <c r="J259">
        <f t="shared" ref="J259:J322" si="17">IF(B259="long",H259-C259,H259+C259)</f>
        <v>2.41</v>
      </c>
      <c r="K259">
        <v>2.2400000000000002</v>
      </c>
      <c r="L259">
        <v>0.55000000000000004</v>
      </c>
      <c r="M259" s="3">
        <f t="shared" ref="M259:M322" si="18">O259/E259</f>
        <v>1.1249999999999982</v>
      </c>
      <c r="N259">
        <v>664.38</v>
      </c>
      <c r="O259" s="3">
        <f t="shared" ref="O259:O322" si="19">IF(B259="long",(K259-H259)*G259,(H259-K259)*G259)</f>
        <v>1349.999999999998</v>
      </c>
    </row>
    <row r="260" spans="1:15">
      <c r="A260" t="s">
        <v>47</v>
      </c>
      <c r="B260" t="s">
        <v>105</v>
      </c>
      <c r="C260">
        <v>0.08</v>
      </c>
      <c r="D260">
        <v>2</v>
      </c>
      <c r="E260">
        <v>1200</v>
      </c>
      <c r="F260">
        <v>7317</v>
      </c>
      <c r="G260" s="3">
        <f t="shared" si="16"/>
        <v>15000</v>
      </c>
      <c r="H260">
        <v>2.06</v>
      </c>
      <c r="I260">
        <v>2.23</v>
      </c>
      <c r="J260">
        <f t="shared" si="17"/>
        <v>2.14</v>
      </c>
      <c r="K260">
        <v>2.25</v>
      </c>
      <c r="L260">
        <v>-1.1299999999999999</v>
      </c>
      <c r="M260" s="3">
        <f t="shared" si="18"/>
        <v>-2.3749999999999991</v>
      </c>
      <c r="N260">
        <v>-1355.84</v>
      </c>
      <c r="O260" s="3">
        <f t="shared" si="19"/>
        <v>-2849.9999999999991</v>
      </c>
    </row>
    <row r="261" spans="1:15">
      <c r="A261" t="s">
        <v>47</v>
      </c>
      <c r="B261" t="s">
        <v>105</v>
      </c>
      <c r="C261">
        <v>0.08</v>
      </c>
      <c r="D261">
        <v>2</v>
      </c>
      <c r="E261">
        <v>1200</v>
      </c>
      <c r="F261">
        <v>7317</v>
      </c>
      <c r="G261" s="3">
        <f t="shared" si="16"/>
        <v>15000</v>
      </c>
      <c r="H261">
        <v>2.4300000000000002</v>
      </c>
      <c r="I261">
        <v>2.6</v>
      </c>
      <c r="J261">
        <f t="shared" si="17"/>
        <v>2.5100000000000002</v>
      </c>
      <c r="K261">
        <v>2.46</v>
      </c>
      <c r="L261">
        <v>-0.16</v>
      </c>
      <c r="M261" s="3">
        <f t="shared" si="18"/>
        <v>-0.37499999999999756</v>
      </c>
      <c r="N261">
        <v>-188.05</v>
      </c>
      <c r="O261" s="3">
        <f t="shared" si="19"/>
        <v>-449.99999999999704</v>
      </c>
    </row>
    <row r="262" spans="1:15">
      <c r="A262" t="s">
        <v>47</v>
      </c>
      <c r="B262" t="s">
        <v>105</v>
      </c>
      <c r="C262">
        <v>2.5299999999999998</v>
      </c>
      <c r="D262">
        <v>1</v>
      </c>
      <c r="E262">
        <v>1400</v>
      </c>
      <c r="F262">
        <v>237</v>
      </c>
      <c r="G262" s="3">
        <f t="shared" si="16"/>
        <v>553.35968379446649</v>
      </c>
      <c r="H262">
        <v>22.85</v>
      </c>
      <c r="I262">
        <v>25.38</v>
      </c>
      <c r="J262">
        <f t="shared" si="17"/>
        <v>25.380000000000003</v>
      </c>
      <c r="K262">
        <v>24.64</v>
      </c>
      <c r="L262">
        <v>-0.3</v>
      </c>
      <c r="M262" s="3">
        <f t="shared" si="18"/>
        <v>-0.7075098814229247</v>
      </c>
      <c r="N262">
        <v>-423.8</v>
      </c>
      <c r="O262" s="3">
        <f t="shared" si="19"/>
        <v>-990.51383399209453</v>
      </c>
    </row>
    <row r="263" spans="1:15">
      <c r="A263" t="s">
        <v>47</v>
      </c>
      <c r="B263" t="s">
        <v>105</v>
      </c>
      <c r="C263">
        <v>0.1</v>
      </c>
      <c r="D263">
        <v>2</v>
      </c>
      <c r="E263">
        <v>1200</v>
      </c>
      <c r="F263">
        <v>3677</v>
      </c>
      <c r="G263" s="3">
        <f t="shared" si="16"/>
        <v>12000</v>
      </c>
      <c r="H263">
        <v>4.0199999999999996</v>
      </c>
      <c r="I263">
        <v>4.2300000000000004</v>
      </c>
      <c r="J263">
        <f t="shared" si="17"/>
        <v>4.1199999999999992</v>
      </c>
      <c r="K263">
        <v>3.74</v>
      </c>
      <c r="L263">
        <v>0.84</v>
      </c>
      <c r="M263" s="3">
        <f t="shared" si="18"/>
        <v>2.7999999999999936</v>
      </c>
      <c r="N263">
        <v>1008.97</v>
      </c>
      <c r="O263" s="3">
        <f t="shared" si="19"/>
        <v>3359.9999999999923</v>
      </c>
    </row>
    <row r="264" spans="1:15">
      <c r="A264" t="s">
        <v>47</v>
      </c>
      <c r="B264" t="s">
        <v>105</v>
      </c>
      <c r="C264">
        <v>0.19</v>
      </c>
      <c r="D264">
        <v>2</v>
      </c>
      <c r="E264">
        <v>1200</v>
      </c>
      <c r="F264">
        <v>1861</v>
      </c>
      <c r="G264" s="3">
        <f t="shared" si="16"/>
        <v>6315.7894736842109</v>
      </c>
      <c r="H264">
        <v>4.66</v>
      </c>
      <c r="I264">
        <v>5.04</v>
      </c>
      <c r="J264">
        <f t="shared" si="17"/>
        <v>4.8500000000000005</v>
      </c>
      <c r="K264">
        <v>3.82</v>
      </c>
      <c r="L264">
        <v>1.3</v>
      </c>
      <c r="M264" s="3">
        <f t="shared" si="18"/>
        <v>4.4210526315789496</v>
      </c>
      <c r="N264">
        <v>1562.31</v>
      </c>
      <c r="O264" s="3">
        <f t="shared" si="19"/>
        <v>5305.2631578947394</v>
      </c>
    </row>
    <row r="265" spans="1:15">
      <c r="A265" t="s">
        <v>47</v>
      </c>
      <c r="B265" t="s">
        <v>105</v>
      </c>
      <c r="C265">
        <v>2.5299999999999998</v>
      </c>
      <c r="D265">
        <v>1.5</v>
      </c>
      <c r="E265">
        <v>1200</v>
      </c>
      <c r="F265">
        <v>237</v>
      </c>
      <c r="G265" s="3">
        <f t="shared" si="16"/>
        <v>474.30830039525694</v>
      </c>
      <c r="H265">
        <v>21.63</v>
      </c>
      <c r="I265">
        <v>25.42</v>
      </c>
      <c r="J265">
        <f t="shared" si="17"/>
        <v>24.16</v>
      </c>
      <c r="K265">
        <v>25.57</v>
      </c>
      <c r="L265">
        <v>-0.78</v>
      </c>
      <c r="M265" s="3">
        <f t="shared" si="18"/>
        <v>-1.5573122529644274</v>
      </c>
      <c r="N265">
        <v>-933.78</v>
      </c>
      <c r="O265" s="3">
        <f t="shared" si="19"/>
        <v>-1868.7747035573129</v>
      </c>
    </row>
    <row r="266" spans="1:15">
      <c r="A266" t="s">
        <v>47</v>
      </c>
      <c r="B266" t="s">
        <v>105</v>
      </c>
      <c r="C266">
        <v>0.24</v>
      </c>
      <c r="D266">
        <v>3</v>
      </c>
      <c r="E266">
        <v>1200</v>
      </c>
      <c r="F266">
        <v>1635</v>
      </c>
      <c r="G266" s="3">
        <f t="shared" si="16"/>
        <v>5000</v>
      </c>
      <c r="H266">
        <v>11.21</v>
      </c>
      <c r="I266">
        <v>11.93</v>
      </c>
      <c r="J266">
        <f t="shared" si="17"/>
        <v>11.450000000000001</v>
      </c>
      <c r="K266">
        <v>11.17</v>
      </c>
      <c r="L266">
        <v>0.06</v>
      </c>
      <c r="M266" s="3">
        <f t="shared" si="18"/>
        <v>0.16666666666667052</v>
      </c>
      <c r="N266">
        <v>72.430000000000007</v>
      </c>
      <c r="O266" s="3">
        <f t="shared" si="19"/>
        <v>200.0000000000046</v>
      </c>
    </row>
    <row r="267" spans="1:15">
      <c r="A267" t="s">
        <v>47</v>
      </c>
      <c r="B267" t="s">
        <v>105</v>
      </c>
      <c r="C267">
        <v>2.5299999999999998</v>
      </c>
      <c r="D267">
        <v>1</v>
      </c>
      <c r="E267">
        <v>800</v>
      </c>
      <c r="F267">
        <v>316</v>
      </c>
      <c r="G267" s="3">
        <f t="shared" si="16"/>
        <v>316.20553359683799</v>
      </c>
      <c r="H267">
        <v>21.33</v>
      </c>
      <c r="I267">
        <v>23.86</v>
      </c>
      <c r="J267">
        <f t="shared" si="17"/>
        <v>23.86</v>
      </c>
      <c r="K267">
        <v>24.64</v>
      </c>
      <c r="L267">
        <v>-1.31</v>
      </c>
      <c r="M267" s="3">
        <f t="shared" si="18"/>
        <v>-1.3083003952569181</v>
      </c>
      <c r="N267">
        <v>-1045.3900000000001</v>
      </c>
      <c r="O267" s="3">
        <f t="shared" si="19"/>
        <v>-1046.6403162055344</v>
      </c>
    </row>
    <row r="268" spans="1:15">
      <c r="A268" t="s">
        <v>47</v>
      </c>
      <c r="B268" t="s">
        <v>49</v>
      </c>
      <c r="C268">
        <v>0.42</v>
      </c>
      <c r="D268">
        <v>2</v>
      </c>
      <c r="E268">
        <v>1200</v>
      </c>
      <c r="F268">
        <v>1430</v>
      </c>
      <c r="G268" s="3">
        <f t="shared" si="16"/>
        <v>2857.1428571428573</v>
      </c>
      <c r="H268">
        <v>7.19</v>
      </c>
      <c r="I268">
        <v>6.35</v>
      </c>
      <c r="J268">
        <f t="shared" si="17"/>
        <v>6.7700000000000005</v>
      </c>
      <c r="K268">
        <v>7.28</v>
      </c>
      <c r="L268">
        <v>0.1</v>
      </c>
      <c r="M268" s="3">
        <f t="shared" si="18"/>
        <v>0.21428571428571397</v>
      </c>
      <c r="N268">
        <v>125.11</v>
      </c>
      <c r="O268" s="3">
        <f t="shared" si="19"/>
        <v>257.14285714285677</v>
      </c>
    </row>
    <row r="269" spans="1:15">
      <c r="A269" t="s">
        <v>47</v>
      </c>
      <c r="B269" t="s">
        <v>49</v>
      </c>
      <c r="C269">
        <v>0.42</v>
      </c>
      <c r="D269">
        <v>2</v>
      </c>
      <c r="E269">
        <v>1200</v>
      </c>
      <c r="F269">
        <v>1430</v>
      </c>
      <c r="G269" s="3">
        <f t="shared" si="16"/>
        <v>2857.1428571428573</v>
      </c>
      <c r="H269">
        <v>7.76</v>
      </c>
      <c r="I269">
        <v>6.92</v>
      </c>
      <c r="J269">
        <f t="shared" si="17"/>
        <v>7.34</v>
      </c>
      <c r="K269">
        <v>6.92</v>
      </c>
      <c r="L269">
        <v>-1</v>
      </c>
      <c r="M269" s="3">
        <f t="shared" si="18"/>
        <v>-1.9999999999999996</v>
      </c>
      <c r="N269">
        <v>-1205.75</v>
      </c>
      <c r="O269" s="3">
        <f t="shared" si="19"/>
        <v>-2399.9999999999995</v>
      </c>
    </row>
    <row r="270" spans="1:15">
      <c r="A270" t="s">
        <v>47</v>
      </c>
      <c r="B270" t="s">
        <v>49</v>
      </c>
      <c r="C270">
        <v>1.22</v>
      </c>
      <c r="D270">
        <v>1</v>
      </c>
      <c r="E270">
        <v>1200</v>
      </c>
      <c r="F270">
        <v>490</v>
      </c>
      <c r="G270" s="3">
        <f t="shared" si="16"/>
        <v>983.60655737704917</v>
      </c>
      <c r="H270">
        <v>7.9</v>
      </c>
      <c r="I270">
        <v>6.67</v>
      </c>
      <c r="J270">
        <f t="shared" si="17"/>
        <v>6.6800000000000006</v>
      </c>
      <c r="K270">
        <v>6.61</v>
      </c>
      <c r="L270">
        <v>-0.52</v>
      </c>
      <c r="M270" s="3">
        <f t="shared" si="18"/>
        <v>-1.0573770491803278</v>
      </c>
      <c r="N270">
        <v>-629.30999999999995</v>
      </c>
      <c r="O270" s="3">
        <f t="shared" si="19"/>
        <v>-1268.8524590163934</v>
      </c>
    </row>
    <row r="271" spans="1:15">
      <c r="A271" t="s">
        <v>47</v>
      </c>
      <c r="B271" t="s">
        <v>105</v>
      </c>
      <c r="C271">
        <v>1.22</v>
      </c>
      <c r="D271">
        <v>2</v>
      </c>
      <c r="E271">
        <v>1200</v>
      </c>
      <c r="F271">
        <v>1648</v>
      </c>
      <c r="G271" s="3">
        <f t="shared" si="16"/>
        <v>983.60655737704917</v>
      </c>
      <c r="H271">
        <v>7.9</v>
      </c>
      <c r="I271">
        <v>10.35</v>
      </c>
      <c r="J271">
        <f t="shared" si="17"/>
        <v>9.120000000000001</v>
      </c>
      <c r="K271">
        <v>7.49</v>
      </c>
      <c r="L271">
        <v>0.56000000000000005</v>
      </c>
      <c r="M271" s="3">
        <f t="shared" si="18"/>
        <v>0.3360655737704919</v>
      </c>
      <c r="N271">
        <v>677.16</v>
      </c>
      <c r="O271" s="3">
        <f t="shared" si="19"/>
        <v>403.27868852459028</v>
      </c>
    </row>
    <row r="272" spans="1:15">
      <c r="A272" t="s">
        <v>47</v>
      </c>
      <c r="B272" t="s">
        <v>105</v>
      </c>
      <c r="C272">
        <v>0.4</v>
      </c>
      <c r="D272">
        <v>2</v>
      </c>
      <c r="E272">
        <v>1200</v>
      </c>
      <c r="F272">
        <v>1403</v>
      </c>
      <c r="G272" s="3">
        <f t="shared" si="16"/>
        <v>3000</v>
      </c>
      <c r="H272">
        <v>3.95</v>
      </c>
      <c r="I272">
        <v>4.75</v>
      </c>
      <c r="J272">
        <f t="shared" si="17"/>
        <v>4.3500000000000005</v>
      </c>
      <c r="K272">
        <v>3.12</v>
      </c>
      <c r="L272">
        <v>0.97</v>
      </c>
      <c r="M272" s="3">
        <f t="shared" si="18"/>
        <v>2.0750000000000002</v>
      </c>
      <c r="N272">
        <v>1164.49</v>
      </c>
      <c r="O272" s="3">
        <f t="shared" si="19"/>
        <v>2490</v>
      </c>
    </row>
    <row r="273" spans="1:15">
      <c r="A273" t="s">
        <v>47</v>
      </c>
      <c r="B273" t="s">
        <v>105</v>
      </c>
      <c r="C273">
        <v>0.36</v>
      </c>
      <c r="D273">
        <v>2</v>
      </c>
      <c r="E273">
        <v>1200</v>
      </c>
      <c r="F273">
        <v>1648</v>
      </c>
      <c r="G273" s="3">
        <f t="shared" si="16"/>
        <v>3333.3333333333335</v>
      </c>
      <c r="H273">
        <v>9.1</v>
      </c>
      <c r="I273">
        <v>9.83</v>
      </c>
      <c r="J273">
        <f t="shared" si="17"/>
        <v>9.4599999999999991</v>
      </c>
      <c r="K273">
        <v>10.45</v>
      </c>
      <c r="L273">
        <v>-1.85</v>
      </c>
      <c r="M273" s="3">
        <f t="shared" si="18"/>
        <v>-3.7499999999999991</v>
      </c>
      <c r="N273">
        <v>-2218.87</v>
      </c>
      <c r="O273" s="3">
        <f t="shared" si="19"/>
        <v>-4499.9999999999991</v>
      </c>
    </row>
    <row r="274" spans="1:15">
      <c r="A274" t="s">
        <v>47</v>
      </c>
      <c r="B274" t="s">
        <v>105</v>
      </c>
      <c r="C274">
        <v>0.36</v>
      </c>
      <c r="D274">
        <v>2</v>
      </c>
      <c r="E274">
        <v>1200</v>
      </c>
      <c r="F274">
        <v>1649</v>
      </c>
      <c r="G274" s="3">
        <f t="shared" si="16"/>
        <v>3333.3333333333335</v>
      </c>
      <c r="H274">
        <v>6.87</v>
      </c>
      <c r="I274">
        <v>7.6</v>
      </c>
      <c r="J274">
        <f t="shared" si="17"/>
        <v>7.23</v>
      </c>
      <c r="K274">
        <v>7.46</v>
      </c>
      <c r="L274">
        <v>-0.81</v>
      </c>
      <c r="M274" s="3">
        <f t="shared" si="18"/>
        <v>-1.6388888888888886</v>
      </c>
      <c r="N274">
        <v>-971.92</v>
      </c>
      <c r="O274" s="3">
        <f t="shared" si="19"/>
        <v>-1966.6666666666663</v>
      </c>
    </row>
    <row r="275" spans="1:15">
      <c r="A275" t="s">
        <v>47</v>
      </c>
      <c r="B275" t="s">
        <v>105</v>
      </c>
      <c r="C275">
        <v>0.39</v>
      </c>
      <c r="D275">
        <v>3</v>
      </c>
      <c r="E275">
        <v>1200</v>
      </c>
      <c r="F275">
        <v>824</v>
      </c>
      <c r="G275" s="3">
        <f t="shared" si="16"/>
        <v>3076.9230769230767</v>
      </c>
      <c r="H275">
        <v>18.21</v>
      </c>
      <c r="I275">
        <v>19.38</v>
      </c>
      <c r="J275">
        <f t="shared" si="17"/>
        <v>18.600000000000001</v>
      </c>
      <c r="K275">
        <v>18.149999999999999</v>
      </c>
      <c r="L275">
        <v>0.04</v>
      </c>
      <c r="M275" s="3">
        <f t="shared" si="18"/>
        <v>0.15384615384615968</v>
      </c>
      <c r="N275">
        <v>49.44</v>
      </c>
      <c r="O275" s="3">
        <f t="shared" si="19"/>
        <v>184.6153846153916</v>
      </c>
    </row>
    <row r="276" spans="1:15">
      <c r="A276" t="s">
        <v>47</v>
      </c>
      <c r="B276" t="s">
        <v>49</v>
      </c>
      <c r="C276">
        <v>0.39</v>
      </c>
      <c r="D276">
        <v>3</v>
      </c>
      <c r="E276">
        <v>1200</v>
      </c>
      <c r="F276">
        <v>1025</v>
      </c>
      <c r="G276" s="3">
        <f t="shared" si="16"/>
        <v>3076.9230769230767</v>
      </c>
      <c r="H276">
        <v>20.190000000000001</v>
      </c>
      <c r="I276">
        <v>19.02</v>
      </c>
      <c r="J276">
        <f t="shared" si="17"/>
        <v>19.8</v>
      </c>
      <c r="K276">
        <v>19.87</v>
      </c>
      <c r="L276">
        <v>-0.28000000000000003</v>
      </c>
      <c r="M276" s="3">
        <f t="shared" si="18"/>
        <v>-0.82051282051282115</v>
      </c>
      <c r="N276">
        <v>-333.84</v>
      </c>
      <c r="O276" s="3">
        <f t="shared" si="19"/>
        <v>-984.61538461538544</v>
      </c>
    </row>
    <row r="277" spans="1:15">
      <c r="A277" t="s">
        <v>47</v>
      </c>
      <c r="B277" t="s">
        <v>105</v>
      </c>
      <c r="C277">
        <v>0.39</v>
      </c>
      <c r="D277">
        <v>3</v>
      </c>
      <c r="E277">
        <v>1200</v>
      </c>
      <c r="F277">
        <v>1025</v>
      </c>
      <c r="G277" s="3">
        <f t="shared" si="16"/>
        <v>3076.9230769230767</v>
      </c>
      <c r="H277">
        <v>18.23</v>
      </c>
      <c r="I277">
        <v>19.399999999999999</v>
      </c>
      <c r="J277">
        <f t="shared" si="17"/>
        <v>18.62</v>
      </c>
      <c r="K277">
        <v>17.29</v>
      </c>
      <c r="L277">
        <v>0.8</v>
      </c>
      <c r="M277" s="3">
        <f t="shared" si="18"/>
        <v>2.4102564102564132</v>
      </c>
      <c r="N277">
        <v>965.75</v>
      </c>
      <c r="O277" s="3">
        <f t="shared" si="19"/>
        <v>2892.307692307696</v>
      </c>
    </row>
    <row r="278" spans="1:15">
      <c r="A278" t="s">
        <v>47</v>
      </c>
      <c r="B278" t="s">
        <v>105</v>
      </c>
      <c r="C278">
        <v>0.39</v>
      </c>
      <c r="D278">
        <v>3</v>
      </c>
      <c r="E278">
        <v>1200</v>
      </c>
      <c r="F278">
        <v>1554</v>
      </c>
      <c r="G278" s="3">
        <f t="shared" si="16"/>
        <v>3076.9230769230767</v>
      </c>
      <c r="H278">
        <v>21.19</v>
      </c>
      <c r="I278">
        <v>22.36</v>
      </c>
      <c r="J278">
        <f t="shared" si="17"/>
        <v>21.580000000000002</v>
      </c>
      <c r="K278">
        <v>19.53</v>
      </c>
      <c r="L278">
        <v>2.15</v>
      </c>
      <c r="M278" s="3">
        <f t="shared" si="18"/>
        <v>4.2564102564102564</v>
      </c>
      <c r="N278">
        <v>2579.64</v>
      </c>
      <c r="O278" s="3">
        <f t="shared" si="19"/>
        <v>5107.6923076923076</v>
      </c>
    </row>
    <row r="279" spans="1:15">
      <c r="A279" t="s">
        <v>47</v>
      </c>
      <c r="B279" t="s">
        <v>49</v>
      </c>
      <c r="C279">
        <v>1.74</v>
      </c>
      <c r="D279">
        <v>2</v>
      </c>
      <c r="E279">
        <v>1200</v>
      </c>
      <c r="F279">
        <v>350</v>
      </c>
      <c r="G279" s="3">
        <f t="shared" si="16"/>
        <v>689.65517241379314</v>
      </c>
      <c r="H279">
        <v>23.31</v>
      </c>
      <c r="I279">
        <v>19.829999999999998</v>
      </c>
      <c r="J279">
        <f t="shared" si="17"/>
        <v>21.57</v>
      </c>
      <c r="K279">
        <v>19.399999999999999</v>
      </c>
      <c r="L279">
        <v>-1.1399999999999999</v>
      </c>
      <c r="M279" s="3">
        <f t="shared" si="18"/>
        <v>-2.2471264367816093</v>
      </c>
      <c r="N279">
        <v>-1368.5</v>
      </c>
      <c r="O279" s="3">
        <f t="shared" si="19"/>
        <v>-2696.5517241379312</v>
      </c>
    </row>
    <row r="280" spans="1:15">
      <c r="A280" t="s">
        <v>47</v>
      </c>
      <c r="B280" t="s">
        <v>49</v>
      </c>
      <c r="C280">
        <v>0.28000000000000003</v>
      </c>
      <c r="D280">
        <v>2</v>
      </c>
      <c r="E280">
        <v>1200</v>
      </c>
      <c r="F280">
        <v>1412</v>
      </c>
      <c r="G280" s="3">
        <f t="shared" si="16"/>
        <v>4285.7142857142853</v>
      </c>
      <c r="H280">
        <v>13</v>
      </c>
      <c r="I280">
        <v>12.43</v>
      </c>
      <c r="J280">
        <f t="shared" si="17"/>
        <v>12.72</v>
      </c>
      <c r="K280">
        <v>12.49</v>
      </c>
      <c r="L280">
        <v>-0.61</v>
      </c>
      <c r="M280" s="3">
        <f t="shared" si="18"/>
        <v>-1.8214285714285703</v>
      </c>
      <c r="N280">
        <v>-726.05</v>
      </c>
      <c r="O280" s="3">
        <f t="shared" si="19"/>
        <v>-2185.7142857142844</v>
      </c>
    </row>
    <row r="281" spans="1:15">
      <c r="A281" t="s">
        <v>47</v>
      </c>
      <c r="B281" t="s">
        <v>105</v>
      </c>
      <c r="C281">
        <v>0.28000000000000003</v>
      </c>
      <c r="D281">
        <v>2</v>
      </c>
      <c r="E281">
        <v>1200</v>
      </c>
      <c r="F281">
        <v>1412</v>
      </c>
      <c r="G281" s="3">
        <f t="shared" si="16"/>
        <v>4285.7142857142853</v>
      </c>
      <c r="H281">
        <v>13.37</v>
      </c>
      <c r="I281">
        <v>13.93</v>
      </c>
      <c r="J281">
        <f t="shared" si="17"/>
        <v>13.649999999999999</v>
      </c>
      <c r="K281">
        <v>13.64</v>
      </c>
      <c r="L281">
        <v>-0.32</v>
      </c>
      <c r="M281" s="3">
        <f t="shared" si="18"/>
        <v>-0.96428571428571896</v>
      </c>
      <c r="N281">
        <v>-384.06</v>
      </c>
      <c r="O281" s="3">
        <f t="shared" si="19"/>
        <v>-1157.1428571428628</v>
      </c>
    </row>
    <row r="282" spans="1:15">
      <c r="A282" t="s">
        <v>47</v>
      </c>
      <c r="B282" t="s">
        <v>105</v>
      </c>
      <c r="C282">
        <v>1.05</v>
      </c>
      <c r="D282">
        <v>3</v>
      </c>
      <c r="E282">
        <v>1200</v>
      </c>
      <c r="F282">
        <v>382</v>
      </c>
      <c r="G282" s="3">
        <f t="shared" si="16"/>
        <v>1142.8571428571429</v>
      </c>
      <c r="H282">
        <v>35.99</v>
      </c>
      <c r="I282">
        <v>39.130000000000003</v>
      </c>
      <c r="J282">
        <f t="shared" si="17"/>
        <v>37.04</v>
      </c>
      <c r="K282">
        <v>40.51</v>
      </c>
      <c r="L282">
        <v>-1.44</v>
      </c>
      <c r="M282" s="3">
        <f t="shared" si="18"/>
        <v>-4.304761904761901</v>
      </c>
      <c r="N282">
        <v>-1726.64</v>
      </c>
      <c r="O282" s="3">
        <f t="shared" si="19"/>
        <v>-5165.7142857142817</v>
      </c>
    </row>
    <row r="283" spans="1:15">
      <c r="A283" t="s">
        <v>47</v>
      </c>
      <c r="B283" t="s">
        <v>105</v>
      </c>
      <c r="C283">
        <v>1.05</v>
      </c>
      <c r="D283">
        <v>2</v>
      </c>
      <c r="E283">
        <v>1200</v>
      </c>
      <c r="F283">
        <v>573</v>
      </c>
      <c r="G283" s="3">
        <f t="shared" si="16"/>
        <v>1142.8571428571429</v>
      </c>
      <c r="H283">
        <v>40.799999999999997</v>
      </c>
      <c r="I283">
        <v>42.9</v>
      </c>
      <c r="J283">
        <f t="shared" si="17"/>
        <v>41.849999999999994</v>
      </c>
      <c r="K283">
        <v>37.869999999999997</v>
      </c>
      <c r="L283">
        <v>1.4</v>
      </c>
      <c r="M283" s="3">
        <f t="shared" si="18"/>
        <v>2.7904761904761903</v>
      </c>
      <c r="N283">
        <v>1679.63</v>
      </c>
      <c r="O283" s="3">
        <f t="shared" si="19"/>
        <v>3348.5714285714284</v>
      </c>
    </row>
    <row r="284" spans="1:15">
      <c r="A284" t="s">
        <v>47</v>
      </c>
      <c r="B284" t="s">
        <v>105</v>
      </c>
      <c r="C284">
        <v>0.28000000000000003</v>
      </c>
      <c r="D284">
        <v>2</v>
      </c>
      <c r="E284">
        <v>1200</v>
      </c>
      <c r="F284">
        <v>2118</v>
      </c>
      <c r="G284" s="3">
        <f t="shared" si="16"/>
        <v>4285.7142857142853</v>
      </c>
      <c r="H284">
        <v>13.65</v>
      </c>
      <c r="I284">
        <v>14.21</v>
      </c>
      <c r="J284">
        <f t="shared" si="17"/>
        <v>13.93</v>
      </c>
      <c r="K284">
        <v>14.21</v>
      </c>
      <c r="L284">
        <v>-0.99</v>
      </c>
      <c r="M284" s="3">
        <f t="shared" si="18"/>
        <v>-2.0000000000000013</v>
      </c>
      <c r="N284">
        <v>-1184.3900000000001</v>
      </c>
      <c r="O284" s="3">
        <f t="shared" si="19"/>
        <v>-2400.0000000000018</v>
      </c>
    </row>
    <row r="285" spans="1:15">
      <c r="A285" t="s">
        <v>47</v>
      </c>
      <c r="B285" t="s">
        <v>49</v>
      </c>
      <c r="C285">
        <v>0.78</v>
      </c>
      <c r="D285">
        <v>1.5</v>
      </c>
      <c r="E285">
        <v>1200</v>
      </c>
      <c r="F285">
        <v>767</v>
      </c>
      <c r="G285" s="3">
        <f t="shared" si="16"/>
        <v>1538.4615384615383</v>
      </c>
      <c r="H285">
        <v>17.309999999999999</v>
      </c>
      <c r="I285">
        <v>16.14</v>
      </c>
      <c r="J285">
        <f t="shared" si="17"/>
        <v>16.529999999999998</v>
      </c>
      <c r="K285">
        <v>16.18</v>
      </c>
      <c r="L285">
        <v>-0.72</v>
      </c>
      <c r="M285" s="3">
        <f t="shared" si="18"/>
        <v>-1.4487179487179473</v>
      </c>
      <c r="N285">
        <v>-862.49</v>
      </c>
      <c r="O285" s="3">
        <f t="shared" si="19"/>
        <v>-1738.4615384615367</v>
      </c>
    </row>
    <row r="286" spans="1:15">
      <c r="A286" t="s">
        <v>47</v>
      </c>
      <c r="B286" t="s">
        <v>105</v>
      </c>
      <c r="C286">
        <v>0.63</v>
      </c>
      <c r="D286">
        <v>2</v>
      </c>
      <c r="E286">
        <v>1200</v>
      </c>
      <c r="F286">
        <v>954</v>
      </c>
      <c r="G286" s="3">
        <f t="shared" si="16"/>
        <v>1904.7619047619048</v>
      </c>
      <c r="H286">
        <v>12.5</v>
      </c>
      <c r="I286">
        <v>13.76</v>
      </c>
      <c r="J286">
        <f t="shared" si="17"/>
        <v>13.13</v>
      </c>
      <c r="K286">
        <v>11.93</v>
      </c>
      <c r="L286">
        <v>0.46</v>
      </c>
      <c r="M286" s="3">
        <f t="shared" si="18"/>
        <v>0.90476190476190521</v>
      </c>
      <c r="N286">
        <v>546.92999999999995</v>
      </c>
      <c r="O286" s="3">
        <f t="shared" si="19"/>
        <v>1085.7142857142862</v>
      </c>
    </row>
    <row r="287" spans="1:15">
      <c r="A287" t="s">
        <v>47</v>
      </c>
      <c r="B287" t="s">
        <v>105</v>
      </c>
      <c r="C287">
        <v>0.17</v>
      </c>
      <c r="D287">
        <v>1</v>
      </c>
      <c r="E287">
        <v>1200</v>
      </c>
      <c r="F287">
        <v>3550</v>
      </c>
      <c r="G287" s="3">
        <f t="shared" si="16"/>
        <v>7058.823529411764</v>
      </c>
      <c r="H287">
        <v>2</v>
      </c>
      <c r="I287">
        <v>2.17</v>
      </c>
      <c r="J287">
        <f t="shared" si="17"/>
        <v>2.17</v>
      </c>
      <c r="K287">
        <v>2.29</v>
      </c>
      <c r="L287">
        <v>-0.86</v>
      </c>
      <c r="M287" s="3">
        <f t="shared" si="18"/>
        <v>-1.7058823529411764</v>
      </c>
      <c r="N287">
        <v>-1028.08</v>
      </c>
      <c r="O287" s="3">
        <f t="shared" si="19"/>
        <v>-2047.0588235294117</v>
      </c>
    </row>
    <row r="288" spans="1:15">
      <c r="A288" t="s">
        <v>47</v>
      </c>
      <c r="B288" t="s">
        <v>105</v>
      </c>
      <c r="C288">
        <v>0.65</v>
      </c>
      <c r="D288">
        <v>2</v>
      </c>
      <c r="E288">
        <v>1200</v>
      </c>
      <c r="F288">
        <v>924</v>
      </c>
      <c r="G288" s="3">
        <f t="shared" si="16"/>
        <v>1846.1538461538462</v>
      </c>
      <c r="H288">
        <v>11</v>
      </c>
      <c r="I288">
        <v>12.3</v>
      </c>
      <c r="J288">
        <f t="shared" si="17"/>
        <v>11.65</v>
      </c>
      <c r="K288">
        <v>11.99</v>
      </c>
      <c r="L288">
        <v>-0.76</v>
      </c>
      <c r="M288" s="3">
        <f t="shared" si="18"/>
        <v>-1.5230769230769234</v>
      </c>
      <c r="N288">
        <v>-911.8</v>
      </c>
      <c r="O288" s="3">
        <f t="shared" si="19"/>
        <v>-1827.6923076923081</v>
      </c>
    </row>
    <row r="289" spans="1:15">
      <c r="A289" t="s">
        <v>47</v>
      </c>
      <c r="B289" t="s">
        <v>49</v>
      </c>
      <c r="C289">
        <v>0.72</v>
      </c>
      <c r="D289">
        <v>2</v>
      </c>
      <c r="E289">
        <v>1200</v>
      </c>
      <c r="F289">
        <v>831</v>
      </c>
      <c r="G289" s="3">
        <f t="shared" si="16"/>
        <v>1666.6666666666667</v>
      </c>
      <c r="H289">
        <v>16.28</v>
      </c>
      <c r="I289">
        <v>14.84</v>
      </c>
      <c r="J289">
        <f t="shared" si="17"/>
        <v>15.56</v>
      </c>
      <c r="K289">
        <v>15.25</v>
      </c>
      <c r="L289">
        <v>-0.71</v>
      </c>
      <c r="M289" s="3">
        <f t="shared" si="18"/>
        <v>-1.4305555555555571</v>
      </c>
      <c r="N289">
        <v>-855.35</v>
      </c>
      <c r="O289" s="3">
        <f t="shared" si="19"/>
        <v>-1716.6666666666686</v>
      </c>
    </row>
    <row r="290" spans="1:15">
      <c r="A290" t="s">
        <v>47</v>
      </c>
      <c r="B290" t="s">
        <v>49</v>
      </c>
      <c r="C290">
        <v>0.72</v>
      </c>
      <c r="D290">
        <v>3</v>
      </c>
      <c r="E290">
        <v>1200</v>
      </c>
      <c r="F290">
        <v>554</v>
      </c>
      <c r="G290" s="3">
        <f t="shared" si="16"/>
        <v>1666.6666666666667</v>
      </c>
      <c r="H290">
        <v>16.3</v>
      </c>
      <c r="I290">
        <v>14.14</v>
      </c>
      <c r="J290">
        <f t="shared" si="17"/>
        <v>15.58</v>
      </c>
      <c r="K290">
        <v>14.09</v>
      </c>
      <c r="L290">
        <v>-1.02</v>
      </c>
      <c r="M290" s="3">
        <f t="shared" si="18"/>
        <v>-3.0694444444444455</v>
      </c>
      <c r="N290">
        <v>-1225.1199999999999</v>
      </c>
      <c r="O290" s="3">
        <f t="shared" si="19"/>
        <v>-3683.3333333333348</v>
      </c>
    </row>
    <row r="291" spans="1:15">
      <c r="A291" t="s">
        <v>47</v>
      </c>
      <c r="B291" t="s">
        <v>105</v>
      </c>
      <c r="C291">
        <v>1.22</v>
      </c>
      <c r="D291">
        <v>1</v>
      </c>
      <c r="E291">
        <v>1200</v>
      </c>
      <c r="F291">
        <v>600</v>
      </c>
      <c r="G291" s="3">
        <f t="shared" si="16"/>
        <v>983.60655737704917</v>
      </c>
      <c r="H291">
        <v>9.06</v>
      </c>
      <c r="I291">
        <v>10.29</v>
      </c>
      <c r="J291">
        <f t="shared" si="17"/>
        <v>10.280000000000001</v>
      </c>
      <c r="K291">
        <v>9.2899999999999991</v>
      </c>
      <c r="L291">
        <v>-0.11</v>
      </c>
      <c r="M291" s="3">
        <f t="shared" si="18"/>
        <v>-0.18852459016393333</v>
      </c>
      <c r="N291">
        <v>-137.4</v>
      </c>
      <c r="O291" s="3">
        <f t="shared" si="19"/>
        <v>-226.22950819671999</v>
      </c>
    </row>
    <row r="292" spans="1:15">
      <c r="A292" t="s">
        <v>47</v>
      </c>
      <c r="B292" t="s">
        <v>105</v>
      </c>
      <c r="C292">
        <v>1.36</v>
      </c>
      <c r="D292">
        <v>1</v>
      </c>
      <c r="E292">
        <v>1200</v>
      </c>
      <c r="F292">
        <v>1529</v>
      </c>
      <c r="G292" s="3">
        <f t="shared" si="16"/>
        <v>882.35294117647049</v>
      </c>
      <c r="H292">
        <v>9.51</v>
      </c>
      <c r="I292">
        <v>10.87</v>
      </c>
      <c r="J292">
        <f t="shared" si="17"/>
        <v>10.87</v>
      </c>
      <c r="K292">
        <v>9.59</v>
      </c>
      <c r="L292">
        <v>-0.11</v>
      </c>
      <c r="M292" s="3">
        <f t="shared" si="18"/>
        <v>-5.8823529411764761E-2</v>
      </c>
      <c r="N292">
        <v>-132.87</v>
      </c>
      <c r="O292" s="3">
        <f t="shared" si="19"/>
        <v>-70.588235294117709</v>
      </c>
    </row>
    <row r="293" spans="1:15">
      <c r="A293" t="s">
        <v>47</v>
      </c>
      <c r="B293" t="s">
        <v>105</v>
      </c>
      <c r="C293">
        <v>0.33</v>
      </c>
      <c r="D293">
        <v>1</v>
      </c>
      <c r="E293">
        <v>1200</v>
      </c>
      <c r="F293">
        <v>1526</v>
      </c>
      <c r="G293" s="3">
        <f t="shared" si="16"/>
        <v>3636.363636363636</v>
      </c>
      <c r="H293">
        <v>16.350000000000001</v>
      </c>
      <c r="I293">
        <v>16.68</v>
      </c>
      <c r="J293">
        <f t="shared" si="17"/>
        <v>16.68</v>
      </c>
      <c r="K293">
        <v>15.71</v>
      </c>
      <c r="L293">
        <v>0.81</v>
      </c>
      <c r="M293" s="3">
        <f t="shared" si="18"/>
        <v>1.939393939393941</v>
      </c>
      <c r="N293">
        <v>977.1</v>
      </c>
      <c r="O293" s="3">
        <f t="shared" si="19"/>
        <v>2327.2727272727293</v>
      </c>
    </row>
    <row r="294" spans="1:15">
      <c r="A294" t="s">
        <v>47</v>
      </c>
      <c r="B294" t="s">
        <v>105</v>
      </c>
      <c r="C294">
        <v>1.22</v>
      </c>
      <c r="D294">
        <v>1</v>
      </c>
      <c r="E294">
        <v>1200</v>
      </c>
      <c r="F294">
        <v>500</v>
      </c>
      <c r="G294" s="3">
        <f t="shared" si="16"/>
        <v>983.60655737704917</v>
      </c>
      <c r="H294">
        <v>8.25</v>
      </c>
      <c r="I294">
        <v>9.4700000000000006</v>
      </c>
      <c r="J294">
        <f t="shared" si="17"/>
        <v>9.4700000000000006</v>
      </c>
      <c r="K294">
        <v>9.83</v>
      </c>
      <c r="L294">
        <v>-0.66</v>
      </c>
      <c r="M294" s="3">
        <f t="shared" si="18"/>
        <v>-1.2950819672131146</v>
      </c>
      <c r="N294">
        <v>-790</v>
      </c>
      <c r="O294" s="3">
        <f t="shared" si="19"/>
        <v>-1554.0983606557377</v>
      </c>
    </row>
    <row r="295" spans="1:15">
      <c r="A295" t="s">
        <v>47</v>
      </c>
      <c r="B295" t="s">
        <v>105</v>
      </c>
      <c r="C295">
        <v>0.11</v>
      </c>
      <c r="D295">
        <v>2</v>
      </c>
      <c r="E295">
        <v>1200</v>
      </c>
      <c r="F295">
        <v>5336</v>
      </c>
      <c r="G295" s="3">
        <f t="shared" si="16"/>
        <v>10909.09090909091</v>
      </c>
      <c r="H295">
        <v>3.1</v>
      </c>
      <c r="I295">
        <v>3.33</v>
      </c>
      <c r="J295">
        <f t="shared" si="17"/>
        <v>3.21</v>
      </c>
      <c r="K295">
        <v>2.77</v>
      </c>
      <c r="L295">
        <v>1.47</v>
      </c>
      <c r="M295" s="3">
        <f t="shared" si="18"/>
        <v>3.0000000000000009</v>
      </c>
      <c r="N295">
        <v>1761.41</v>
      </c>
      <c r="O295" s="3">
        <f t="shared" si="19"/>
        <v>3600.0000000000009</v>
      </c>
    </row>
    <row r="296" spans="1:15">
      <c r="A296" t="s">
        <v>47</v>
      </c>
      <c r="B296" t="s">
        <v>105</v>
      </c>
      <c r="C296">
        <v>0.32</v>
      </c>
      <c r="D296">
        <v>2</v>
      </c>
      <c r="E296">
        <v>1200</v>
      </c>
      <c r="F296">
        <v>1684</v>
      </c>
      <c r="G296" s="3">
        <f t="shared" si="16"/>
        <v>3750</v>
      </c>
      <c r="H296">
        <v>9.25</v>
      </c>
      <c r="I296">
        <v>9.8800000000000008</v>
      </c>
      <c r="J296">
        <f t="shared" si="17"/>
        <v>9.57</v>
      </c>
      <c r="K296">
        <v>7.34</v>
      </c>
      <c r="L296">
        <v>2.67</v>
      </c>
      <c r="M296" s="3">
        <f t="shared" si="18"/>
        <v>5.9687500000000009</v>
      </c>
      <c r="N296">
        <v>3207.35</v>
      </c>
      <c r="O296" s="3">
        <f t="shared" si="19"/>
        <v>7162.5000000000009</v>
      </c>
    </row>
    <row r="297" spans="1:15">
      <c r="A297" t="s">
        <v>47</v>
      </c>
      <c r="B297" t="s">
        <v>105</v>
      </c>
      <c r="C297">
        <v>0.41</v>
      </c>
      <c r="D297">
        <v>2</v>
      </c>
      <c r="E297">
        <v>1200</v>
      </c>
      <c r="F297">
        <v>1472</v>
      </c>
      <c r="G297" s="3">
        <f t="shared" si="16"/>
        <v>2926.8292682926831</v>
      </c>
      <c r="H297">
        <v>15.18</v>
      </c>
      <c r="I297">
        <v>16</v>
      </c>
      <c r="J297">
        <f t="shared" si="17"/>
        <v>15.59</v>
      </c>
      <c r="K297">
        <v>13.93</v>
      </c>
      <c r="L297">
        <v>1.53</v>
      </c>
      <c r="M297" s="3">
        <f t="shared" si="18"/>
        <v>3.0487804878048785</v>
      </c>
      <c r="N297">
        <v>1840</v>
      </c>
      <c r="O297" s="3">
        <f t="shared" si="19"/>
        <v>3658.5365853658541</v>
      </c>
    </row>
    <row r="298" spans="1:15">
      <c r="A298" t="s">
        <v>47</v>
      </c>
      <c r="B298" t="s">
        <v>105</v>
      </c>
      <c r="C298">
        <v>0.24</v>
      </c>
      <c r="D298">
        <v>2</v>
      </c>
      <c r="E298">
        <v>1000</v>
      </c>
      <c r="F298">
        <v>2057</v>
      </c>
      <c r="G298" s="3">
        <f t="shared" si="16"/>
        <v>4166.666666666667</v>
      </c>
      <c r="H298">
        <v>15.49</v>
      </c>
      <c r="I298">
        <v>15.98</v>
      </c>
      <c r="J298">
        <f t="shared" si="17"/>
        <v>15.73</v>
      </c>
      <c r="K298">
        <v>14.55</v>
      </c>
      <c r="L298">
        <v>1.94</v>
      </c>
      <c r="M298" s="3">
        <f t="shared" si="18"/>
        <v>3.9166666666666647</v>
      </c>
      <c r="N298">
        <v>1935.64</v>
      </c>
      <c r="O298" s="3">
        <f t="shared" si="19"/>
        <v>3916.6666666666647</v>
      </c>
    </row>
    <row r="299" spans="1:15">
      <c r="A299" t="s">
        <v>47</v>
      </c>
      <c r="B299" t="s">
        <v>105</v>
      </c>
      <c r="C299">
        <v>2.2000000000000002</v>
      </c>
      <c r="D299">
        <v>1</v>
      </c>
      <c r="E299">
        <v>1200</v>
      </c>
      <c r="F299">
        <v>272</v>
      </c>
      <c r="G299" s="3">
        <f t="shared" si="16"/>
        <v>545.45454545454538</v>
      </c>
      <c r="H299">
        <v>100.51</v>
      </c>
      <c r="I299">
        <v>102.71</v>
      </c>
      <c r="J299">
        <f t="shared" si="17"/>
        <v>102.71000000000001</v>
      </c>
      <c r="K299">
        <v>102.86</v>
      </c>
      <c r="L299">
        <v>-0.53</v>
      </c>
      <c r="M299" s="3">
        <f t="shared" si="18"/>
        <v>-1.0681818181818155</v>
      </c>
      <c r="N299">
        <v>-637.95000000000005</v>
      </c>
      <c r="O299" s="3">
        <f t="shared" si="19"/>
        <v>-1281.8181818181786</v>
      </c>
    </row>
    <row r="300" spans="1:15">
      <c r="A300" t="s">
        <v>47</v>
      </c>
      <c r="B300" t="s">
        <v>105</v>
      </c>
      <c r="C300">
        <v>0.26</v>
      </c>
      <c r="D300">
        <v>2</v>
      </c>
      <c r="E300">
        <v>1200</v>
      </c>
      <c r="F300">
        <v>2281</v>
      </c>
      <c r="G300" s="3">
        <f t="shared" si="16"/>
        <v>4615.3846153846152</v>
      </c>
      <c r="H300">
        <v>10.71</v>
      </c>
      <c r="I300">
        <v>11.24</v>
      </c>
      <c r="J300">
        <f t="shared" si="17"/>
        <v>10.97</v>
      </c>
      <c r="K300">
        <v>9.9700000000000006</v>
      </c>
      <c r="L300">
        <v>1.39</v>
      </c>
      <c r="M300" s="3">
        <f t="shared" si="18"/>
        <v>2.8461538461538467</v>
      </c>
      <c r="N300">
        <v>1672.43</v>
      </c>
      <c r="O300" s="3">
        <f t="shared" si="19"/>
        <v>3415.3846153846162</v>
      </c>
    </row>
    <row r="301" spans="1:15">
      <c r="A301" t="s">
        <v>47</v>
      </c>
      <c r="B301" t="s">
        <v>105</v>
      </c>
      <c r="C301">
        <v>0.66</v>
      </c>
      <c r="D301">
        <v>1.5</v>
      </c>
      <c r="E301">
        <v>1200</v>
      </c>
      <c r="F301">
        <v>605</v>
      </c>
      <c r="G301" s="3">
        <f t="shared" si="16"/>
        <v>1818.181818181818</v>
      </c>
      <c r="H301">
        <v>6.15</v>
      </c>
      <c r="I301">
        <v>7.15</v>
      </c>
      <c r="J301">
        <f t="shared" si="17"/>
        <v>6.8100000000000005</v>
      </c>
      <c r="K301">
        <v>7.19</v>
      </c>
      <c r="L301">
        <v>-0.52</v>
      </c>
      <c r="M301" s="3">
        <f t="shared" si="18"/>
        <v>-1.5757575757575757</v>
      </c>
      <c r="N301">
        <v>-628.9</v>
      </c>
      <c r="O301" s="3">
        <f t="shared" si="19"/>
        <v>-1890.9090909090908</v>
      </c>
    </row>
    <row r="302" spans="1:15">
      <c r="A302" t="s">
        <v>47</v>
      </c>
      <c r="B302" t="s">
        <v>105</v>
      </c>
      <c r="C302">
        <v>0.24</v>
      </c>
      <c r="D302">
        <v>2</v>
      </c>
      <c r="E302">
        <v>1200</v>
      </c>
      <c r="F302">
        <v>2452</v>
      </c>
      <c r="G302" s="3">
        <f t="shared" si="16"/>
        <v>5000</v>
      </c>
      <c r="H302">
        <v>11.58</v>
      </c>
      <c r="I302">
        <v>12.06</v>
      </c>
      <c r="J302">
        <f t="shared" si="17"/>
        <v>11.82</v>
      </c>
      <c r="K302">
        <v>11.78</v>
      </c>
      <c r="L302">
        <v>-0.4</v>
      </c>
      <c r="M302" s="3">
        <f t="shared" si="18"/>
        <v>-0.83333333333333037</v>
      </c>
      <c r="N302">
        <v>-484.27</v>
      </c>
      <c r="O302" s="3">
        <f t="shared" si="19"/>
        <v>-999.99999999999648</v>
      </c>
    </row>
    <row r="303" spans="1:15">
      <c r="A303" t="s">
        <v>47</v>
      </c>
      <c r="B303" t="s">
        <v>105</v>
      </c>
      <c r="C303">
        <v>0.24</v>
      </c>
      <c r="D303">
        <v>2</v>
      </c>
      <c r="E303">
        <v>1200</v>
      </c>
      <c r="F303">
        <v>2452</v>
      </c>
      <c r="G303" s="3">
        <f t="shared" si="16"/>
        <v>5000</v>
      </c>
      <c r="H303">
        <v>10.16</v>
      </c>
      <c r="I303">
        <v>10.65</v>
      </c>
      <c r="J303">
        <f t="shared" si="17"/>
        <v>10.4</v>
      </c>
      <c r="K303">
        <v>10.97</v>
      </c>
      <c r="L303">
        <v>-1.66</v>
      </c>
      <c r="M303" s="3">
        <f t="shared" si="18"/>
        <v>-3.3750000000000018</v>
      </c>
      <c r="N303">
        <v>-1996.42</v>
      </c>
      <c r="O303" s="3">
        <f t="shared" si="19"/>
        <v>-4050.0000000000023</v>
      </c>
    </row>
    <row r="304" spans="1:15">
      <c r="A304" t="s">
        <v>47</v>
      </c>
      <c r="B304" t="s">
        <v>105</v>
      </c>
      <c r="C304">
        <v>0.25</v>
      </c>
      <c r="D304">
        <v>2</v>
      </c>
      <c r="E304">
        <v>1200</v>
      </c>
      <c r="F304">
        <v>2452</v>
      </c>
      <c r="G304" s="3">
        <f t="shared" si="16"/>
        <v>4800</v>
      </c>
      <c r="H304">
        <v>10.38</v>
      </c>
      <c r="I304">
        <v>10.88</v>
      </c>
      <c r="J304">
        <f t="shared" si="17"/>
        <v>10.63</v>
      </c>
      <c r="K304">
        <v>11.01</v>
      </c>
      <c r="L304">
        <v>-1.28</v>
      </c>
      <c r="M304" s="3">
        <f t="shared" si="18"/>
        <v>-2.519999999999996</v>
      </c>
      <c r="N304">
        <v>-1537.4</v>
      </c>
      <c r="O304" s="3">
        <f t="shared" si="19"/>
        <v>-3023.9999999999955</v>
      </c>
    </row>
    <row r="305" spans="1:15">
      <c r="A305" t="s">
        <v>47</v>
      </c>
      <c r="B305" t="s">
        <v>105</v>
      </c>
      <c r="C305">
        <v>1.94</v>
      </c>
      <c r="D305">
        <v>1</v>
      </c>
      <c r="E305">
        <v>1200</v>
      </c>
      <c r="F305">
        <v>309</v>
      </c>
      <c r="G305" s="3">
        <f t="shared" si="16"/>
        <v>618.5567010309278</v>
      </c>
      <c r="H305">
        <v>63.99</v>
      </c>
      <c r="I305">
        <v>65.930000000000007</v>
      </c>
      <c r="J305">
        <f t="shared" si="17"/>
        <v>65.930000000000007</v>
      </c>
      <c r="K305">
        <v>61.7</v>
      </c>
      <c r="L305">
        <v>0.59</v>
      </c>
      <c r="M305" s="3">
        <f t="shared" si="18"/>
        <v>1.1804123711340202</v>
      </c>
      <c r="N305">
        <v>707.8</v>
      </c>
      <c r="O305" s="3">
        <f t="shared" si="19"/>
        <v>1416.4948453608242</v>
      </c>
    </row>
    <row r="306" spans="1:15">
      <c r="A306" t="s">
        <v>47</v>
      </c>
      <c r="B306" t="s">
        <v>49</v>
      </c>
      <c r="C306">
        <v>0.24</v>
      </c>
      <c r="D306">
        <v>2</v>
      </c>
      <c r="E306">
        <v>1200</v>
      </c>
      <c r="F306">
        <v>2057</v>
      </c>
      <c r="G306" s="3">
        <f t="shared" si="16"/>
        <v>5000</v>
      </c>
      <c r="H306">
        <v>15.49</v>
      </c>
      <c r="I306">
        <v>15</v>
      </c>
      <c r="J306">
        <f t="shared" si="17"/>
        <v>15.25</v>
      </c>
      <c r="K306">
        <v>17.28</v>
      </c>
      <c r="L306">
        <v>3.07</v>
      </c>
      <c r="M306" s="3">
        <f t="shared" si="18"/>
        <v>7.4583333333333375</v>
      </c>
      <c r="N306">
        <v>3683.06</v>
      </c>
      <c r="O306" s="3">
        <f t="shared" si="19"/>
        <v>8950.0000000000055</v>
      </c>
    </row>
    <row r="307" spans="1:15">
      <c r="A307" t="s">
        <v>47</v>
      </c>
      <c r="B307" t="s">
        <v>105</v>
      </c>
      <c r="C307">
        <v>0.77</v>
      </c>
      <c r="D307">
        <v>2</v>
      </c>
      <c r="E307">
        <v>1200</v>
      </c>
      <c r="F307">
        <v>782</v>
      </c>
      <c r="G307" s="3">
        <f t="shared" si="16"/>
        <v>1558.4415584415583</v>
      </c>
      <c r="H307">
        <v>11.66</v>
      </c>
      <c r="I307">
        <v>13.19</v>
      </c>
      <c r="J307">
        <f t="shared" si="17"/>
        <v>12.43</v>
      </c>
      <c r="K307">
        <v>8.6300000000000008</v>
      </c>
      <c r="L307">
        <v>1.97</v>
      </c>
      <c r="M307" s="3">
        <f t="shared" si="18"/>
        <v>3.9350649350649336</v>
      </c>
      <c r="N307">
        <v>2369.62</v>
      </c>
      <c r="O307" s="3">
        <f t="shared" si="19"/>
        <v>4722.0779220779204</v>
      </c>
    </row>
    <row r="308" spans="1:15">
      <c r="A308" t="s">
        <v>47</v>
      </c>
      <c r="B308" t="s">
        <v>105</v>
      </c>
      <c r="C308">
        <v>0.31</v>
      </c>
      <c r="D308">
        <v>2</v>
      </c>
      <c r="E308">
        <v>1200</v>
      </c>
      <c r="F308">
        <v>1964</v>
      </c>
      <c r="G308" s="3">
        <f t="shared" si="16"/>
        <v>3870.9677419354839</v>
      </c>
      <c r="H308">
        <v>4.5</v>
      </c>
      <c r="I308">
        <v>5.12</v>
      </c>
      <c r="J308">
        <f t="shared" si="17"/>
        <v>4.8099999999999996</v>
      </c>
      <c r="K308">
        <v>3.88</v>
      </c>
      <c r="L308">
        <v>1.01</v>
      </c>
      <c r="M308" s="3">
        <f t="shared" si="18"/>
        <v>2.0000000000000004</v>
      </c>
      <c r="N308">
        <v>1215.52</v>
      </c>
      <c r="O308" s="3">
        <f t="shared" si="19"/>
        <v>2400.0000000000005</v>
      </c>
    </row>
    <row r="309" spans="1:15">
      <c r="A309" t="s">
        <v>47</v>
      </c>
      <c r="B309" t="s">
        <v>105</v>
      </c>
      <c r="C309">
        <v>1.05</v>
      </c>
      <c r="D309">
        <v>2</v>
      </c>
      <c r="E309">
        <v>1200</v>
      </c>
      <c r="F309">
        <v>573</v>
      </c>
      <c r="G309" s="3">
        <f t="shared" si="16"/>
        <v>1142.8571428571429</v>
      </c>
      <c r="H309">
        <v>40.33</v>
      </c>
      <c r="I309">
        <v>42.43</v>
      </c>
      <c r="J309">
        <f t="shared" si="17"/>
        <v>41.379999999999995</v>
      </c>
      <c r="K309">
        <v>33.21</v>
      </c>
      <c r="L309">
        <v>3.4</v>
      </c>
      <c r="M309" s="3">
        <f t="shared" si="18"/>
        <v>6.7809523809523782</v>
      </c>
      <c r="N309">
        <v>4082.28</v>
      </c>
      <c r="O309" s="3">
        <f t="shared" si="19"/>
        <v>8137.1428571428542</v>
      </c>
    </row>
    <row r="310" spans="1:15">
      <c r="A310" t="s">
        <v>47</v>
      </c>
      <c r="B310" t="s">
        <v>105</v>
      </c>
      <c r="C310">
        <v>0.22</v>
      </c>
      <c r="D310">
        <v>1</v>
      </c>
      <c r="E310">
        <v>1200</v>
      </c>
      <c r="F310">
        <v>1826</v>
      </c>
      <c r="G310" s="3">
        <f t="shared" si="16"/>
        <v>5454.545454545455</v>
      </c>
      <c r="H310">
        <v>2.11</v>
      </c>
      <c r="I310">
        <v>2.33</v>
      </c>
      <c r="J310">
        <f t="shared" si="17"/>
        <v>2.33</v>
      </c>
      <c r="K310">
        <v>1.87</v>
      </c>
      <c r="L310">
        <v>0.37</v>
      </c>
      <c r="M310" s="3">
        <f t="shared" si="18"/>
        <v>1.0909090909090899</v>
      </c>
      <c r="N310">
        <v>438.24</v>
      </c>
      <c r="O310" s="3">
        <f t="shared" si="19"/>
        <v>1309.0909090909079</v>
      </c>
    </row>
    <row r="311" spans="1:15">
      <c r="A311" t="s">
        <v>47</v>
      </c>
      <c r="B311" t="s">
        <v>49</v>
      </c>
      <c r="C311">
        <v>1.04</v>
      </c>
      <c r="D311">
        <v>3</v>
      </c>
      <c r="E311">
        <v>1200</v>
      </c>
      <c r="F311">
        <v>382</v>
      </c>
      <c r="G311" s="3">
        <f t="shared" si="16"/>
        <v>1153.8461538461538</v>
      </c>
      <c r="H311">
        <v>43.75</v>
      </c>
      <c r="I311">
        <v>40.630000000000003</v>
      </c>
      <c r="J311">
        <f t="shared" si="17"/>
        <v>42.71</v>
      </c>
      <c r="K311">
        <v>40.53</v>
      </c>
      <c r="L311">
        <v>-1.03</v>
      </c>
      <c r="M311" s="3">
        <f t="shared" si="18"/>
        <v>-3.0961538461538449</v>
      </c>
      <c r="N311">
        <v>-1231.3399999999999</v>
      </c>
      <c r="O311" s="3">
        <f t="shared" si="19"/>
        <v>-3715.3846153846139</v>
      </c>
    </row>
    <row r="312" spans="1:15">
      <c r="A312" t="s">
        <v>47</v>
      </c>
      <c r="B312" t="s">
        <v>105</v>
      </c>
      <c r="C312">
        <v>11.61</v>
      </c>
      <c r="D312">
        <v>4</v>
      </c>
      <c r="E312">
        <v>1200</v>
      </c>
      <c r="F312">
        <v>43</v>
      </c>
      <c r="G312" s="3">
        <f t="shared" si="16"/>
        <v>103.35917312661499</v>
      </c>
      <c r="H312">
        <v>100.99</v>
      </c>
      <c r="I312">
        <v>147.44</v>
      </c>
      <c r="J312">
        <f t="shared" si="17"/>
        <v>112.6</v>
      </c>
      <c r="K312">
        <v>115.68</v>
      </c>
      <c r="L312">
        <v>-0.53</v>
      </c>
      <c r="M312" s="3">
        <f t="shared" si="18"/>
        <v>-1.2652885443583128</v>
      </c>
      <c r="N312">
        <v>-631.79999999999995</v>
      </c>
      <c r="O312" s="3">
        <f t="shared" si="19"/>
        <v>-1518.3462532299754</v>
      </c>
    </row>
    <row r="313" spans="1:15">
      <c r="A313" t="s">
        <v>47</v>
      </c>
      <c r="B313" t="s">
        <v>105</v>
      </c>
      <c r="C313">
        <v>0.84</v>
      </c>
      <c r="D313">
        <v>2</v>
      </c>
      <c r="E313">
        <v>1200</v>
      </c>
      <c r="F313">
        <v>722</v>
      </c>
      <c r="G313" s="3">
        <f t="shared" si="16"/>
        <v>1428.5714285714287</v>
      </c>
      <c r="H313">
        <v>20</v>
      </c>
      <c r="I313">
        <v>21.68</v>
      </c>
      <c r="J313">
        <f t="shared" si="17"/>
        <v>20.84</v>
      </c>
      <c r="K313">
        <v>20.48</v>
      </c>
      <c r="L313">
        <v>-0.28999999999999998</v>
      </c>
      <c r="M313" s="3">
        <f t="shared" si="18"/>
        <v>-0.57142857142857195</v>
      </c>
      <c r="N313">
        <v>-349.01</v>
      </c>
      <c r="O313" s="3">
        <f t="shared" si="19"/>
        <v>-685.71428571428635</v>
      </c>
    </row>
    <row r="314" spans="1:15">
      <c r="A314" t="s">
        <v>47</v>
      </c>
      <c r="B314" t="s">
        <v>105</v>
      </c>
      <c r="C314">
        <v>0.14000000000000001</v>
      </c>
      <c r="D314">
        <v>2</v>
      </c>
      <c r="E314">
        <v>1200</v>
      </c>
      <c r="F314">
        <v>4593</v>
      </c>
      <c r="G314" s="3">
        <f t="shared" si="16"/>
        <v>8571.4285714285706</v>
      </c>
      <c r="H314">
        <v>3.71</v>
      </c>
      <c r="I314">
        <v>3.98</v>
      </c>
      <c r="J314">
        <f t="shared" si="17"/>
        <v>3.85</v>
      </c>
      <c r="K314">
        <v>4.04</v>
      </c>
      <c r="L314">
        <v>-1.26</v>
      </c>
      <c r="M314" s="3">
        <f t="shared" si="18"/>
        <v>-2.3571428571428572</v>
      </c>
      <c r="N314">
        <v>-1515.69</v>
      </c>
      <c r="O314" s="3">
        <f t="shared" si="19"/>
        <v>-2828.5714285714289</v>
      </c>
    </row>
    <row r="315" spans="1:15">
      <c r="A315" t="s">
        <v>47</v>
      </c>
      <c r="B315" t="s">
        <v>49</v>
      </c>
      <c r="C315">
        <v>0.35</v>
      </c>
      <c r="D315">
        <v>3</v>
      </c>
      <c r="E315">
        <v>2500</v>
      </c>
      <c r="F315">
        <v>2362</v>
      </c>
      <c r="G315" s="3">
        <f t="shared" si="16"/>
        <v>7142.8571428571431</v>
      </c>
      <c r="H315">
        <v>4.9400000000000004</v>
      </c>
      <c r="I315">
        <v>3.88</v>
      </c>
      <c r="J315">
        <f t="shared" si="17"/>
        <v>4.5900000000000007</v>
      </c>
      <c r="K315">
        <v>3.58</v>
      </c>
      <c r="L315">
        <v>-1.28</v>
      </c>
      <c r="M315" s="3">
        <f t="shared" si="18"/>
        <v>-3.885714285714287</v>
      </c>
      <c r="N315">
        <v>-3209.01</v>
      </c>
      <c r="O315" s="3">
        <f t="shared" si="19"/>
        <v>-9714.2857142857174</v>
      </c>
    </row>
    <row r="316" spans="1:15">
      <c r="A316" t="s">
        <v>81</v>
      </c>
      <c r="B316" t="s">
        <v>49</v>
      </c>
      <c r="C316">
        <v>1.06</v>
      </c>
      <c r="D316">
        <v>2</v>
      </c>
      <c r="E316">
        <v>6000</v>
      </c>
      <c r="F316">
        <v>3000</v>
      </c>
      <c r="G316" s="3">
        <f t="shared" si="16"/>
        <v>5660.3773584905657</v>
      </c>
      <c r="H316">
        <v>11.01</v>
      </c>
      <c r="I316">
        <v>8.8800000000000008</v>
      </c>
      <c r="J316">
        <f t="shared" si="17"/>
        <v>9.9499999999999993</v>
      </c>
      <c r="K316">
        <v>16.600000000000001</v>
      </c>
      <c r="L316">
        <v>2.8</v>
      </c>
      <c r="M316" s="3">
        <f t="shared" si="18"/>
        <v>5.2735849056603783</v>
      </c>
      <c r="N316">
        <v>16790.099999999999</v>
      </c>
      <c r="O316" s="3">
        <f t="shared" si="19"/>
        <v>31641.50943396227</v>
      </c>
    </row>
    <row r="317" spans="1:15">
      <c r="A317" t="s">
        <v>47</v>
      </c>
      <c r="B317" t="s">
        <v>49</v>
      </c>
      <c r="C317">
        <v>0.86</v>
      </c>
      <c r="D317">
        <v>1</v>
      </c>
      <c r="E317">
        <v>2000</v>
      </c>
      <c r="F317">
        <v>2300</v>
      </c>
      <c r="G317" s="3">
        <f t="shared" si="16"/>
        <v>2325.5813953488373</v>
      </c>
      <c r="H317">
        <v>21.15</v>
      </c>
      <c r="I317">
        <v>20.29</v>
      </c>
      <c r="J317">
        <f t="shared" si="17"/>
        <v>20.29</v>
      </c>
      <c r="K317">
        <v>25.04</v>
      </c>
      <c r="L317">
        <v>4.47</v>
      </c>
      <c r="M317" s="3">
        <f t="shared" si="18"/>
        <v>4.5232558139534893</v>
      </c>
      <c r="N317">
        <v>8947</v>
      </c>
      <c r="O317" s="3">
        <f t="shared" si="19"/>
        <v>9046.5116279069789</v>
      </c>
    </row>
    <row r="318" spans="1:15">
      <c r="A318" t="s">
        <v>47</v>
      </c>
      <c r="B318" t="s">
        <v>49</v>
      </c>
      <c r="C318">
        <v>0.98</v>
      </c>
      <c r="D318">
        <v>3</v>
      </c>
      <c r="E318">
        <v>2500</v>
      </c>
      <c r="F318">
        <v>850</v>
      </c>
      <c r="G318" s="3">
        <f t="shared" si="16"/>
        <v>2551.0204081632655</v>
      </c>
      <c r="H318">
        <v>36.869999999999997</v>
      </c>
      <c r="I318">
        <v>33.93</v>
      </c>
      <c r="J318">
        <f t="shared" si="17"/>
        <v>35.89</v>
      </c>
      <c r="K318">
        <v>48.58</v>
      </c>
      <c r="L318">
        <v>3.98</v>
      </c>
      <c r="M318" s="3">
        <f t="shared" si="18"/>
        <v>11.948979591836737</v>
      </c>
      <c r="N318">
        <v>9954.44</v>
      </c>
      <c r="O318" s="3">
        <f t="shared" si="19"/>
        <v>29872.448979591842</v>
      </c>
    </row>
    <row r="319" spans="1:15">
      <c r="A319" t="s">
        <v>81</v>
      </c>
      <c r="B319" t="s">
        <v>49</v>
      </c>
      <c r="C319">
        <v>0.55000000000000004</v>
      </c>
      <c r="D319">
        <v>2.5</v>
      </c>
      <c r="E319">
        <v>3200</v>
      </c>
      <c r="F319">
        <v>2500</v>
      </c>
      <c r="G319" s="3">
        <f t="shared" si="16"/>
        <v>5818.181818181818</v>
      </c>
      <c r="H319">
        <v>12.08</v>
      </c>
      <c r="I319">
        <v>10.71</v>
      </c>
      <c r="J319">
        <f t="shared" si="17"/>
        <v>11.53</v>
      </c>
      <c r="K319">
        <v>9.86</v>
      </c>
      <c r="L319">
        <v>-1.73</v>
      </c>
      <c r="M319" s="3">
        <f t="shared" si="18"/>
        <v>-4.036363636363637</v>
      </c>
      <c r="N319">
        <v>-5545</v>
      </c>
      <c r="O319" s="3">
        <f t="shared" si="19"/>
        <v>-12916.36363636364</v>
      </c>
    </row>
    <row r="320" spans="1:15">
      <c r="A320" t="s">
        <v>47</v>
      </c>
      <c r="B320" t="s">
        <v>49</v>
      </c>
      <c r="C320">
        <v>6.73</v>
      </c>
      <c r="D320">
        <v>2</v>
      </c>
      <c r="E320">
        <v>2500</v>
      </c>
      <c r="F320">
        <v>186</v>
      </c>
      <c r="G320" s="3">
        <f t="shared" si="16"/>
        <v>371.47102526002971</v>
      </c>
      <c r="H320">
        <v>318</v>
      </c>
      <c r="I320">
        <v>304.52999999999997</v>
      </c>
      <c r="J320">
        <f t="shared" si="17"/>
        <v>311.27</v>
      </c>
      <c r="K320">
        <v>272.83</v>
      </c>
      <c r="L320">
        <v>-3.36</v>
      </c>
      <c r="M320" s="3">
        <f t="shared" si="18"/>
        <v>-6.7117384843982189</v>
      </c>
      <c r="N320">
        <v>-8402.35</v>
      </c>
      <c r="O320" s="3">
        <f t="shared" si="19"/>
        <v>-16779.346210995547</v>
      </c>
    </row>
    <row r="321" spans="1:15">
      <c r="A321" t="s">
        <v>47</v>
      </c>
      <c r="B321" t="s">
        <v>49</v>
      </c>
      <c r="C321">
        <v>2.2400000000000002</v>
      </c>
      <c r="D321">
        <v>1.5</v>
      </c>
      <c r="E321">
        <v>2500</v>
      </c>
      <c r="F321">
        <v>744</v>
      </c>
      <c r="G321" s="3">
        <f t="shared" si="16"/>
        <v>1116.0714285714284</v>
      </c>
      <c r="H321">
        <v>22.5</v>
      </c>
      <c r="I321">
        <v>19.14</v>
      </c>
      <c r="J321">
        <f t="shared" si="17"/>
        <v>20.259999999999998</v>
      </c>
      <c r="K321">
        <v>18.399999999999999</v>
      </c>
      <c r="L321">
        <v>-1.22</v>
      </c>
      <c r="M321" s="3">
        <f t="shared" si="18"/>
        <v>-1.830357142857143</v>
      </c>
      <c r="N321">
        <v>-3050.4</v>
      </c>
      <c r="O321" s="3">
        <f t="shared" si="19"/>
        <v>-4575.8928571428578</v>
      </c>
    </row>
    <row r="322" spans="1:15">
      <c r="A322" t="s">
        <v>47</v>
      </c>
      <c r="B322" t="s">
        <v>49</v>
      </c>
      <c r="C322">
        <v>2.84</v>
      </c>
      <c r="D322">
        <v>1</v>
      </c>
      <c r="E322">
        <v>2000</v>
      </c>
      <c r="F322">
        <v>704</v>
      </c>
      <c r="G322" s="3">
        <f t="shared" si="16"/>
        <v>704.22535211267609</v>
      </c>
      <c r="H322">
        <v>27.09</v>
      </c>
      <c r="I322">
        <v>24.25</v>
      </c>
      <c r="J322">
        <f t="shared" si="17"/>
        <v>24.25</v>
      </c>
      <c r="K322">
        <v>18.399999999999999</v>
      </c>
      <c r="L322">
        <v>-3.06</v>
      </c>
      <c r="M322" s="3">
        <f t="shared" si="18"/>
        <v>-3.0598591549295779</v>
      </c>
      <c r="N322">
        <v>-6114.73</v>
      </c>
      <c r="O322" s="3">
        <f t="shared" si="19"/>
        <v>-6119.7183098591559</v>
      </c>
    </row>
    <row r="323" spans="1:15">
      <c r="A323" t="s">
        <v>47</v>
      </c>
      <c r="B323" t="s">
        <v>49</v>
      </c>
      <c r="C323">
        <v>0.98</v>
      </c>
      <c r="D323">
        <v>2</v>
      </c>
      <c r="E323">
        <v>2500</v>
      </c>
      <c r="F323">
        <v>300</v>
      </c>
      <c r="G323" s="3">
        <f t="shared" ref="G323:G386" si="20">E323/C323</f>
        <v>2551.0204081632655</v>
      </c>
      <c r="H323">
        <v>24.15</v>
      </c>
      <c r="I323">
        <v>22.19</v>
      </c>
      <c r="J323">
        <f t="shared" ref="J323:J386" si="21">IF(B323="long",H323-C323,H323+C323)</f>
        <v>23.169999999999998</v>
      </c>
      <c r="K323">
        <v>24.74</v>
      </c>
      <c r="L323">
        <v>7.0000000000000007E-2</v>
      </c>
      <c r="M323" s="3">
        <f t="shared" ref="M323:M386" si="22">O323/E323</f>
        <v>0.6020408163265305</v>
      </c>
      <c r="N323">
        <v>177</v>
      </c>
      <c r="O323" s="3">
        <f t="shared" ref="O323:O386" si="23">IF(B323="long",(K323-H323)*G323,(H323-K323)*G323)</f>
        <v>1505.1020408163263</v>
      </c>
    </row>
    <row r="324" spans="1:15">
      <c r="A324" t="s">
        <v>47</v>
      </c>
      <c r="B324" t="s">
        <v>49</v>
      </c>
      <c r="C324">
        <v>10.1</v>
      </c>
      <c r="D324">
        <v>2</v>
      </c>
      <c r="E324">
        <v>2500</v>
      </c>
      <c r="F324">
        <v>123</v>
      </c>
      <c r="G324" s="3">
        <f t="shared" si="20"/>
        <v>247.52475247524754</v>
      </c>
      <c r="H324">
        <v>243.46</v>
      </c>
      <c r="I324">
        <v>223.26</v>
      </c>
      <c r="J324">
        <f t="shared" si="21"/>
        <v>233.36</v>
      </c>
      <c r="K324">
        <v>264.51</v>
      </c>
      <c r="L324">
        <v>1.04</v>
      </c>
      <c r="M324" s="3">
        <f t="shared" si="22"/>
        <v>2.0841584158415825</v>
      </c>
      <c r="N324">
        <v>2589.15</v>
      </c>
      <c r="O324" s="3">
        <f t="shared" si="23"/>
        <v>5210.3960396039565</v>
      </c>
    </row>
    <row r="325" spans="1:15">
      <c r="A325" t="s">
        <v>47</v>
      </c>
      <c r="B325" t="s">
        <v>105</v>
      </c>
      <c r="C325">
        <v>0.73</v>
      </c>
      <c r="D325">
        <v>2</v>
      </c>
      <c r="E325">
        <v>2500</v>
      </c>
      <c r="F325">
        <v>2000</v>
      </c>
      <c r="G325" s="3">
        <f t="shared" si="20"/>
        <v>3424.6575342465753</v>
      </c>
      <c r="H325">
        <v>23.16</v>
      </c>
      <c r="I325">
        <v>24.61</v>
      </c>
      <c r="J325">
        <f t="shared" si="21"/>
        <v>23.89</v>
      </c>
      <c r="K325">
        <v>24.06</v>
      </c>
      <c r="L325">
        <v>-0.72</v>
      </c>
      <c r="M325" s="3">
        <f t="shared" si="22"/>
        <v>-1.2328767123287652</v>
      </c>
      <c r="N325">
        <v>-1797</v>
      </c>
      <c r="O325" s="3">
        <f t="shared" si="23"/>
        <v>-3082.1917808219127</v>
      </c>
    </row>
    <row r="326" spans="1:15">
      <c r="A326" t="s">
        <v>47</v>
      </c>
      <c r="B326" t="s">
        <v>49</v>
      </c>
      <c r="C326">
        <v>17.07</v>
      </c>
      <c r="D326">
        <v>2</v>
      </c>
      <c r="E326">
        <v>2000</v>
      </c>
      <c r="F326">
        <v>59</v>
      </c>
      <c r="G326" s="3">
        <f t="shared" si="20"/>
        <v>117.16461628588166</v>
      </c>
      <c r="H326">
        <v>150.28</v>
      </c>
      <c r="I326">
        <v>116.15</v>
      </c>
      <c r="J326">
        <f t="shared" si="21"/>
        <v>133.21</v>
      </c>
      <c r="K326">
        <v>171.81</v>
      </c>
      <c r="L326">
        <v>0.64</v>
      </c>
      <c r="M326" s="3">
        <f t="shared" si="22"/>
        <v>1.2612770943175162</v>
      </c>
      <c r="N326">
        <v>1270.03</v>
      </c>
      <c r="O326" s="3">
        <f t="shared" si="23"/>
        <v>2522.5541886350325</v>
      </c>
    </row>
    <row r="327" spans="1:15">
      <c r="A327" t="s">
        <v>47</v>
      </c>
      <c r="B327" t="s">
        <v>49</v>
      </c>
      <c r="C327">
        <v>14.63</v>
      </c>
      <c r="D327">
        <v>2</v>
      </c>
      <c r="E327">
        <v>2500</v>
      </c>
      <c r="F327">
        <v>86</v>
      </c>
      <c r="G327" s="3">
        <f t="shared" si="20"/>
        <v>170.88174982911823</v>
      </c>
      <c r="H327">
        <v>572.37</v>
      </c>
      <c r="I327">
        <v>543.12</v>
      </c>
      <c r="J327">
        <f t="shared" si="21"/>
        <v>557.74</v>
      </c>
      <c r="K327">
        <v>548.22</v>
      </c>
      <c r="L327">
        <v>-0.83</v>
      </c>
      <c r="M327" s="3">
        <f t="shared" si="22"/>
        <v>-1.6507177033492804</v>
      </c>
      <c r="N327">
        <v>-2076.9</v>
      </c>
      <c r="O327" s="3">
        <f t="shared" si="23"/>
        <v>-4126.794258373201</v>
      </c>
    </row>
    <row r="328" spans="1:15">
      <c r="A328" t="s">
        <v>47</v>
      </c>
      <c r="B328" t="s">
        <v>49</v>
      </c>
      <c r="C328">
        <v>1.36</v>
      </c>
      <c r="D328">
        <v>1</v>
      </c>
      <c r="E328">
        <v>2000</v>
      </c>
      <c r="F328">
        <v>1500</v>
      </c>
      <c r="G328" s="3">
        <f t="shared" si="20"/>
        <v>1470.5882352941176</v>
      </c>
      <c r="H328">
        <v>14.31</v>
      </c>
      <c r="I328">
        <v>12.95</v>
      </c>
      <c r="J328">
        <f t="shared" si="21"/>
        <v>12.950000000000001</v>
      </c>
      <c r="K328">
        <v>11.32</v>
      </c>
      <c r="L328">
        <v>-2.2400000000000002</v>
      </c>
      <c r="M328" s="3">
        <f t="shared" si="22"/>
        <v>-2.1985294117647061</v>
      </c>
      <c r="N328">
        <v>-4485</v>
      </c>
      <c r="O328" s="3">
        <f t="shared" si="23"/>
        <v>-4397.0588235294117</v>
      </c>
    </row>
    <row r="329" spans="1:15">
      <c r="A329" t="s">
        <v>47</v>
      </c>
      <c r="B329" t="s">
        <v>49</v>
      </c>
      <c r="C329">
        <v>8.9</v>
      </c>
      <c r="D329">
        <v>2</v>
      </c>
      <c r="E329">
        <v>2500</v>
      </c>
      <c r="F329">
        <v>140</v>
      </c>
      <c r="G329" s="3">
        <f t="shared" si="20"/>
        <v>280.89887640449439</v>
      </c>
      <c r="H329">
        <v>341.33</v>
      </c>
      <c r="I329">
        <v>323.52999999999997</v>
      </c>
      <c r="J329">
        <f t="shared" si="21"/>
        <v>332.43</v>
      </c>
      <c r="K329">
        <v>337.33</v>
      </c>
      <c r="L329">
        <v>-0.22</v>
      </c>
      <c r="M329" s="3">
        <f t="shared" si="22"/>
        <v>-0.449438202247191</v>
      </c>
      <c r="N329">
        <v>-560</v>
      </c>
      <c r="O329" s="3">
        <f t="shared" si="23"/>
        <v>-1123.5955056179776</v>
      </c>
    </row>
    <row r="330" spans="1:15">
      <c r="A330" t="s">
        <v>47</v>
      </c>
      <c r="B330" t="s">
        <v>49</v>
      </c>
      <c r="C330">
        <v>0.93</v>
      </c>
      <c r="D330">
        <v>2</v>
      </c>
      <c r="E330">
        <v>2500</v>
      </c>
      <c r="F330">
        <v>1341</v>
      </c>
      <c r="G330" s="3">
        <f t="shared" si="20"/>
        <v>2688.1720430107525</v>
      </c>
      <c r="H330">
        <v>26.69</v>
      </c>
      <c r="I330">
        <v>24.83</v>
      </c>
      <c r="J330">
        <f t="shared" si="21"/>
        <v>25.76</v>
      </c>
      <c r="K330">
        <v>25.4</v>
      </c>
      <c r="L330">
        <v>-0.69</v>
      </c>
      <c r="M330" s="3">
        <f t="shared" si="22"/>
        <v>-1.3870967741935512</v>
      </c>
      <c r="N330">
        <v>-1734.85</v>
      </c>
      <c r="O330" s="3">
        <f t="shared" si="23"/>
        <v>-3467.741935483878</v>
      </c>
    </row>
    <row r="331" spans="1:15">
      <c r="A331" t="s">
        <v>47</v>
      </c>
      <c r="B331" t="s">
        <v>105</v>
      </c>
      <c r="C331">
        <v>18.579999999999998</v>
      </c>
      <c r="D331">
        <v>3</v>
      </c>
      <c r="E331">
        <v>5000</v>
      </c>
      <c r="F331">
        <v>89</v>
      </c>
      <c r="G331" s="3">
        <f t="shared" si="20"/>
        <v>269.1065662002153</v>
      </c>
      <c r="H331">
        <v>97.01</v>
      </c>
      <c r="I331">
        <v>152.75</v>
      </c>
      <c r="J331">
        <f t="shared" si="21"/>
        <v>115.59</v>
      </c>
      <c r="K331">
        <v>108</v>
      </c>
      <c r="L331">
        <v>-0.2</v>
      </c>
      <c r="M331" s="3">
        <f t="shared" si="22"/>
        <v>-0.59149623250807304</v>
      </c>
      <c r="N331">
        <v>-978.11</v>
      </c>
      <c r="O331" s="3">
        <f t="shared" si="23"/>
        <v>-2957.4811625403649</v>
      </c>
    </row>
    <row r="332" spans="1:15">
      <c r="A332" t="s">
        <v>47</v>
      </c>
      <c r="B332" t="s">
        <v>105</v>
      </c>
      <c r="C332">
        <v>4.4800000000000004</v>
      </c>
      <c r="D332">
        <v>3</v>
      </c>
      <c r="E332">
        <v>2500</v>
      </c>
      <c r="F332">
        <v>186</v>
      </c>
      <c r="G332" s="3">
        <f t="shared" si="20"/>
        <v>558.03571428571422</v>
      </c>
      <c r="H332">
        <v>86.57</v>
      </c>
      <c r="I332">
        <v>100.02</v>
      </c>
      <c r="J332">
        <f t="shared" si="21"/>
        <v>91.05</v>
      </c>
      <c r="K332">
        <v>89.15</v>
      </c>
      <c r="L332">
        <v>-0.19</v>
      </c>
      <c r="M332" s="3">
        <f t="shared" si="22"/>
        <v>-0.57589285714285987</v>
      </c>
      <c r="N332">
        <v>-479.88</v>
      </c>
      <c r="O332" s="3">
        <f t="shared" si="23"/>
        <v>-1439.7321428571497</v>
      </c>
    </row>
    <row r="333" spans="1:15">
      <c r="A333" t="s">
        <v>47</v>
      </c>
      <c r="B333" t="s">
        <v>105</v>
      </c>
      <c r="C333">
        <v>5.07</v>
      </c>
      <c r="D333">
        <v>2</v>
      </c>
      <c r="E333">
        <v>2000</v>
      </c>
      <c r="F333">
        <v>200</v>
      </c>
      <c r="G333" s="3">
        <f t="shared" si="20"/>
        <v>394.47731755424059</v>
      </c>
      <c r="H333">
        <v>193.12</v>
      </c>
      <c r="I333">
        <v>203.26</v>
      </c>
      <c r="J333">
        <f t="shared" si="21"/>
        <v>198.19</v>
      </c>
      <c r="K333">
        <v>187.09</v>
      </c>
      <c r="L333">
        <v>0.6</v>
      </c>
      <c r="M333" s="3">
        <f t="shared" si="22"/>
        <v>1.1893491124260356</v>
      </c>
      <c r="N333">
        <v>1206</v>
      </c>
      <c r="O333" s="3">
        <f t="shared" si="23"/>
        <v>2378.6982248520712</v>
      </c>
    </row>
    <row r="334" spans="1:15">
      <c r="A334" t="s">
        <v>47</v>
      </c>
      <c r="B334" t="s">
        <v>105</v>
      </c>
      <c r="C334">
        <v>0.39</v>
      </c>
      <c r="D334">
        <v>2</v>
      </c>
      <c r="E334">
        <v>2500</v>
      </c>
      <c r="F334">
        <v>3200</v>
      </c>
      <c r="G334" s="3">
        <f t="shared" si="20"/>
        <v>6410.2564102564102</v>
      </c>
      <c r="H334">
        <v>10.119999999999999</v>
      </c>
      <c r="I334">
        <v>10.89</v>
      </c>
      <c r="J334">
        <f t="shared" si="21"/>
        <v>10.51</v>
      </c>
      <c r="K334">
        <v>10.81</v>
      </c>
      <c r="L334">
        <v>-0.89</v>
      </c>
      <c r="M334" s="3">
        <f t="shared" si="22"/>
        <v>-1.7692307692307725</v>
      </c>
      <c r="N334">
        <v>-2212.8000000000002</v>
      </c>
      <c r="O334" s="3">
        <f t="shared" si="23"/>
        <v>-4423.0769230769311</v>
      </c>
    </row>
    <row r="335" spans="1:15">
      <c r="A335" t="s">
        <v>47</v>
      </c>
      <c r="B335" t="s">
        <v>49</v>
      </c>
      <c r="C335">
        <v>2.1800000000000002</v>
      </c>
      <c r="D335">
        <v>2</v>
      </c>
      <c r="E335">
        <v>2500</v>
      </c>
      <c r="F335">
        <v>573</v>
      </c>
      <c r="G335" s="3">
        <f t="shared" si="20"/>
        <v>1146.788990825688</v>
      </c>
      <c r="H335">
        <v>93.69</v>
      </c>
      <c r="I335">
        <v>89.32</v>
      </c>
      <c r="J335">
        <f t="shared" si="21"/>
        <v>91.509999999999991</v>
      </c>
      <c r="K335">
        <v>98.43</v>
      </c>
      <c r="L335">
        <v>1.0900000000000001</v>
      </c>
      <c r="M335" s="3">
        <f t="shared" si="22"/>
        <v>2.1743119266055082</v>
      </c>
      <c r="N335">
        <v>2716.08</v>
      </c>
      <c r="O335" s="3">
        <f t="shared" si="23"/>
        <v>5435.779816513771</v>
      </c>
    </row>
    <row r="336" spans="1:15">
      <c r="A336" t="s">
        <v>47</v>
      </c>
      <c r="B336" t="s">
        <v>105</v>
      </c>
      <c r="C336">
        <v>1.97</v>
      </c>
      <c r="D336">
        <v>2</v>
      </c>
      <c r="E336">
        <v>2000</v>
      </c>
      <c r="F336">
        <v>507</v>
      </c>
      <c r="G336" s="3">
        <f t="shared" si="20"/>
        <v>1015.2284263959391</v>
      </c>
      <c r="H336">
        <v>21.47</v>
      </c>
      <c r="I336">
        <v>25.42</v>
      </c>
      <c r="J336">
        <f t="shared" si="21"/>
        <v>23.439999999999998</v>
      </c>
      <c r="K336">
        <v>16.87</v>
      </c>
      <c r="L336">
        <v>1.17</v>
      </c>
      <c r="M336" s="3">
        <f t="shared" si="22"/>
        <v>2.3350253807106589</v>
      </c>
      <c r="N336">
        <v>2333.21</v>
      </c>
      <c r="O336" s="3">
        <f t="shared" si="23"/>
        <v>4670.0507614213175</v>
      </c>
    </row>
    <row r="337" spans="1:15">
      <c r="A337" t="s">
        <v>47</v>
      </c>
      <c r="B337" t="s">
        <v>49</v>
      </c>
      <c r="C337">
        <v>2.2999999999999998</v>
      </c>
      <c r="D337">
        <v>2</v>
      </c>
      <c r="E337">
        <v>2500</v>
      </c>
      <c r="F337">
        <v>543</v>
      </c>
      <c r="G337" s="3">
        <f t="shared" si="20"/>
        <v>1086.9565217391305</v>
      </c>
      <c r="H337">
        <v>78.06</v>
      </c>
      <c r="I337">
        <v>73.459999999999994</v>
      </c>
      <c r="J337">
        <f t="shared" si="21"/>
        <v>75.760000000000005</v>
      </c>
      <c r="K337">
        <v>81.62</v>
      </c>
      <c r="L337">
        <v>0.77</v>
      </c>
      <c r="M337" s="3">
        <f t="shared" si="22"/>
        <v>1.5478260869565228</v>
      </c>
      <c r="N337">
        <v>1933.08</v>
      </c>
      <c r="O337" s="3">
        <f t="shared" si="23"/>
        <v>3869.5652173913072</v>
      </c>
    </row>
    <row r="338" spans="1:15">
      <c r="A338" t="s">
        <v>47</v>
      </c>
      <c r="B338" t="s">
        <v>105</v>
      </c>
      <c r="C338">
        <v>5.13</v>
      </c>
      <c r="D338">
        <v>2</v>
      </c>
      <c r="E338">
        <v>3000</v>
      </c>
      <c r="F338">
        <v>293</v>
      </c>
      <c r="G338" s="3">
        <f t="shared" si="20"/>
        <v>584.79532163742692</v>
      </c>
      <c r="H338">
        <v>375.51</v>
      </c>
      <c r="I338">
        <v>385.76</v>
      </c>
      <c r="J338">
        <f t="shared" si="21"/>
        <v>380.64</v>
      </c>
      <c r="K338">
        <v>381.5</v>
      </c>
      <c r="L338">
        <v>-0.59</v>
      </c>
      <c r="M338" s="3">
        <f t="shared" si="22"/>
        <v>-1.1676413255360643</v>
      </c>
      <c r="N338">
        <v>-1755.07</v>
      </c>
      <c r="O338" s="3">
        <f t="shared" si="23"/>
        <v>-3502.9239766081928</v>
      </c>
    </row>
    <row r="339" spans="1:15">
      <c r="A339" t="s">
        <v>81</v>
      </c>
      <c r="B339" t="s">
        <v>105</v>
      </c>
      <c r="C339">
        <v>0.3</v>
      </c>
      <c r="D339">
        <v>2</v>
      </c>
      <c r="E339">
        <v>2700</v>
      </c>
      <c r="F339">
        <v>4500</v>
      </c>
      <c r="G339" s="3">
        <f t="shared" si="20"/>
        <v>9000</v>
      </c>
      <c r="H339">
        <v>4.51</v>
      </c>
      <c r="I339">
        <v>5.1100000000000003</v>
      </c>
      <c r="J339">
        <f t="shared" si="21"/>
        <v>4.8099999999999996</v>
      </c>
      <c r="K339">
        <v>4.4800000000000004</v>
      </c>
      <c r="L339">
        <v>0.05</v>
      </c>
      <c r="M339" s="3">
        <f t="shared" si="22"/>
        <v>9.9999999999997868E-2</v>
      </c>
      <c r="N339">
        <v>135</v>
      </c>
      <c r="O339" s="3">
        <f t="shared" si="23"/>
        <v>269.99999999999426</v>
      </c>
    </row>
    <row r="340" spans="1:15">
      <c r="A340" t="s">
        <v>47</v>
      </c>
      <c r="B340" t="s">
        <v>105</v>
      </c>
      <c r="C340">
        <v>6.13</v>
      </c>
      <c r="D340">
        <v>2</v>
      </c>
      <c r="E340">
        <v>2500</v>
      </c>
      <c r="F340">
        <v>206</v>
      </c>
      <c r="G340" s="3">
        <f t="shared" si="20"/>
        <v>407.83034257748778</v>
      </c>
      <c r="H340">
        <v>255.49</v>
      </c>
      <c r="I340">
        <v>267.75</v>
      </c>
      <c r="J340">
        <f t="shared" si="21"/>
        <v>261.62</v>
      </c>
      <c r="K340">
        <v>252.52</v>
      </c>
      <c r="L340">
        <v>0.24</v>
      </c>
      <c r="M340" s="3">
        <f t="shared" si="22"/>
        <v>0.48450244698205536</v>
      </c>
      <c r="N340">
        <v>611.82000000000005</v>
      </c>
      <c r="O340" s="3">
        <f t="shared" si="23"/>
        <v>1211.2561174551383</v>
      </c>
    </row>
    <row r="341" spans="1:15">
      <c r="A341" t="s">
        <v>47</v>
      </c>
      <c r="B341" t="s">
        <v>49</v>
      </c>
      <c r="C341">
        <v>4.37</v>
      </c>
      <c r="D341">
        <v>1</v>
      </c>
      <c r="E341">
        <v>2500</v>
      </c>
      <c r="F341">
        <v>572</v>
      </c>
      <c r="G341" s="3">
        <f t="shared" si="20"/>
        <v>572.08237986270024</v>
      </c>
      <c r="H341">
        <v>34</v>
      </c>
      <c r="I341">
        <v>29.63</v>
      </c>
      <c r="J341">
        <f t="shared" si="21"/>
        <v>29.63</v>
      </c>
      <c r="K341">
        <v>31.02</v>
      </c>
      <c r="L341">
        <v>-0.68</v>
      </c>
      <c r="M341" s="3">
        <f t="shared" si="22"/>
        <v>-0.68192219679633881</v>
      </c>
      <c r="N341">
        <v>-1704.56</v>
      </c>
      <c r="O341" s="3">
        <f t="shared" si="23"/>
        <v>-1704.805491990847</v>
      </c>
    </row>
    <row r="342" spans="1:15">
      <c r="A342" t="s">
        <v>47</v>
      </c>
      <c r="B342" t="s">
        <v>49</v>
      </c>
      <c r="C342">
        <v>1.47</v>
      </c>
      <c r="D342">
        <v>3</v>
      </c>
      <c r="E342">
        <v>2000</v>
      </c>
      <c r="F342">
        <v>500</v>
      </c>
      <c r="G342" s="3">
        <f t="shared" si="20"/>
        <v>1360.5442176870749</v>
      </c>
      <c r="H342">
        <v>23.59</v>
      </c>
      <c r="I342">
        <v>19.18</v>
      </c>
      <c r="J342">
        <f t="shared" si="21"/>
        <v>22.12</v>
      </c>
      <c r="K342">
        <v>21.42</v>
      </c>
      <c r="L342">
        <v>-0.54</v>
      </c>
      <c r="M342" s="3">
        <f t="shared" si="22"/>
        <v>-1.4761904761904749</v>
      </c>
      <c r="N342">
        <v>-1087.25</v>
      </c>
      <c r="O342" s="3">
        <f t="shared" si="23"/>
        <v>-2952.38095238095</v>
      </c>
    </row>
    <row r="343" spans="1:15">
      <c r="A343" t="s">
        <v>47</v>
      </c>
      <c r="B343" t="s">
        <v>49</v>
      </c>
      <c r="C343">
        <v>11.44</v>
      </c>
      <c r="D343">
        <v>2</v>
      </c>
      <c r="E343">
        <v>2500</v>
      </c>
      <c r="F343">
        <v>109</v>
      </c>
      <c r="G343" s="3">
        <f t="shared" si="20"/>
        <v>218.53146853146853</v>
      </c>
      <c r="H343">
        <v>267.76</v>
      </c>
      <c r="I343">
        <v>244.89</v>
      </c>
      <c r="J343">
        <f t="shared" si="21"/>
        <v>256.32</v>
      </c>
      <c r="K343">
        <v>285.02999999999997</v>
      </c>
      <c r="L343">
        <v>0.75</v>
      </c>
      <c r="M343" s="3">
        <f t="shared" si="22"/>
        <v>1.509615384615383</v>
      </c>
      <c r="N343">
        <v>1881.97</v>
      </c>
      <c r="O343" s="3">
        <f t="shared" si="23"/>
        <v>3774.0384615384578</v>
      </c>
    </row>
    <row r="344" spans="1:15">
      <c r="A344" t="s">
        <v>47</v>
      </c>
      <c r="B344" t="s">
        <v>49</v>
      </c>
      <c r="C344">
        <v>55.71</v>
      </c>
      <c r="D344">
        <v>2</v>
      </c>
      <c r="E344">
        <v>3000</v>
      </c>
      <c r="F344">
        <v>27</v>
      </c>
      <c r="G344" s="3">
        <f t="shared" si="20"/>
        <v>53.850296176628973</v>
      </c>
      <c r="H344">
        <v>1235.3499999999999</v>
      </c>
      <c r="I344">
        <v>1123.92</v>
      </c>
      <c r="J344">
        <f t="shared" si="21"/>
        <v>1179.6399999999999</v>
      </c>
      <c r="K344">
        <v>1463.31</v>
      </c>
      <c r="L344">
        <v>2.0499999999999998</v>
      </c>
      <c r="M344" s="3">
        <f t="shared" si="22"/>
        <v>4.0919045054747807</v>
      </c>
      <c r="N344">
        <v>6154.92</v>
      </c>
      <c r="O344" s="3">
        <f t="shared" si="23"/>
        <v>12275.713516424343</v>
      </c>
    </row>
    <row r="345" spans="1:15">
      <c r="A345" t="s">
        <v>47</v>
      </c>
      <c r="B345" t="s">
        <v>49</v>
      </c>
      <c r="C345">
        <v>3.69</v>
      </c>
      <c r="D345">
        <v>1.5</v>
      </c>
      <c r="E345">
        <v>2500</v>
      </c>
      <c r="F345">
        <v>451</v>
      </c>
      <c r="G345" s="3">
        <f t="shared" si="20"/>
        <v>677.50677506775071</v>
      </c>
      <c r="H345">
        <v>160.83000000000001</v>
      </c>
      <c r="I345">
        <v>155.29</v>
      </c>
      <c r="J345">
        <f t="shared" si="21"/>
        <v>157.14000000000001</v>
      </c>
      <c r="K345">
        <v>163.44999999999999</v>
      </c>
      <c r="L345">
        <v>0.47</v>
      </c>
      <c r="M345" s="3">
        <f t="shared" si="22"/>
        <v>0.71002710027099625</v>
      </c>
      <c r="N345">
        <v>1181.6199999999999</v>
      </c>
      <c r="O345" s="3">
        <f t="shared" si="23"/>
        <v>1775.0677506774907</v>
      </c>
    </row>
    <row r="346" spans="1:15">
      <c r="A346" t="s">
        <v>47</v>
      </c>
      <c r="B346" t="s">
        <v>49</v>
      </c>
      <c r="C346">
        <v>1.23</v>
      </c>
      <c r="D346">
        <v>2</v>
      </c>
      <c r="E346">
        <v>3000</v>
      </c>
      <c r="F346">
        <v>1219</v>
      </c>
      <c r="G346" s="3">
        <f t="shared" si="20"/>
        <v>2439.0243902439024</v>
      </c>
      <c r="H346">
        <v>40.4</v>
      </c>
      <c r="I346">
        <v>37.94</v>
      </c>
      <c r="J346">
        <f t="shared" si="21"/>
        <v>39.17</v>
      </c>
      <c r="K346">
        <v>47.4</v>
      </c>
      <c r="L346">
        <v>2.84</v>
      </c>
      <c r="M346" s="3">
        <f t="shared" si="22"/>
        <v>5.6910569105691051</v>
      </c>
      <c r="N346">
        <v>8533.3700000000008</v>
      </c>
      <c r="O346" s="3">
        <f t="shared" si="23"/>
        <v>17073.170731707316</v>
      </c>
    </row>
    <row r="347" spans="1:15">
      <c r="A347" t="s">
        <v>47</v>
      </c>
      <c r="B347" t="s">
        <v>49</v>
      </c>
      <c r="C347">
        <v>40.72</v>
      </c>
      <c r="D347">
        <v>1.5</v>
      </c>
      <c r="E347">
        <v>3000</v>
      </c>
      <c r="F347">
        <v>50</v>
      </c>
      <c r="G347" s="3">
        <f t="shared" si="20"/>
        <v>73.673870333988219</v>
      </c>
      <c r="H347">
        <v>863</v>
      </c>
      <c r="I347">
        <v>801.92</v>
      </c>
      <c r="J347">
        <f t="shared" si="21"/>
        <v>822.28</v>
      </c>
      <c r="K347">
        <v>811.66</v>
      </c>
      <c r="L347">
        <v>-0.86</v>
      </c>
      <c r="M347" s="3">
        <f t="shared" si="22"/>
        <v>-1.2608055009823191</v>
      </c>
      <c r="N347">
        <v>-2567</v>
      </c>
      <c r="O347" s="3">
        <f t="shared" si="23"/>
        <v>-3782.4165029469577</v>
      </c>
    </row>
    <row r="348" spans="1:15">
      <c r="A348" t="s">
        <v>47</v>
      </c>
      <c r="B348" t="s">
        <v>49</v>
      </c>
      <c r="C348">
        <v>4.16</v>
      </c>
      <c r="D348">
        <v>1</v>
      </c>
      <c r="E348">
        <v>2000</v>
      </c>
      <c r="F348">
        <v>500</v>
      </c>
      <c r="G348" s="3">
        <f t="shared" si="20"/>
        <v>480.76923076923077</v>
      </c>
      <c r="H348">
        <v>139.53</v>
      </c>
      <c r="I348">
        <v>135.37</v>
      </c>
      <c r="J348">
        <f t="shared" si="21"/>
        <v>135.37</v>
      </c>
      <c r="K348">
        <v>130.55000000000001</v>
      </c>
      <c r="L348">
        <v>-2.25</v>
      </c>
      <c r="M348" s="3">
        <f t="shared" si="22"/>
        <v>-2.158653846153844</v>
      </c>
      <c r="N348">
        <v>-4492.3</v>
      </c>
      <c r="O348" s="3">
        <f t="shared" si="23"/>
        <v>-4317.3076923076878</v>
      </c>
    </row>
    <row r="349" spans="1:15">
      <c r="A349" t="s">
        <v>47</v>
      </c>
      <c r="B349" t="s">
        <v>49</v>
      </c>
      <c r="C349">
        <v>3.41</v>
      </c>
      <c r="D349">
        <v>1</v>
      </c>
      <c r="E349">
        <v>2000</v>
      </c>
      <c r="F349">
        <v>600</v>
      </c>
      <c r="G349" s="3">
        <f t="shared" si="20"/>
        <v>586.51026392961876</v>
      </c>
      <c r="H349">
        <v>89.79</v>
      </c>
      <c r="I349">
        <v>86.38</v>
      </c>
      <c r="J349">
        <f t="shared" si="21"/>
        <v>86.38000000000001</v>
      </c>
      <c r="K349">
        <v>92.66</v>
      </c>
      <c r="L349">
        <v>0.86</v>
      </c>
      <c r="M349" s="3">
        <f t="shared" si="22"/>
        <v>0.84164222873900008</v>
      </c>
      <c r="N349">
        <v>1721.46</v>
      </c>
      <c r="O349" s="3">
        <f t="shared" si="23"/>
        <v>1683.2844574780001</v>
      </c>
    </row>
    <row r="350" spans="1:15">
      <c r="A350" t="s">
        <v>47</v>
      </c>
      <c r="B350" t="s">
        <v>49</v>
      </c>
      <c r="C350">
        <v>2</v>
      </c>
      <c r="D350">
        <v>2</v>
      </c>
      <c r="E350">
        <v>2000</v>
      </c>
      <c r="F350">
        <v>500</v>
      </c>
      <c r="G350" s="3">
        <f t="shared" si="20"/>
        <v>1000</v>
      </c>
      <c r="H350">
        <v>77.5</v>
      </c>
      <c r="I350">
        <v>73.5</v>
      </c>
      <c r="J350">
        <f t="shared" si="21"/>
        <v>75.5</v>
      </c>
      <c r="K350">
        <v>79.5</v>
      </c>
      <c r="L350">
        <v>0.5</v>
      </c>
      <c r="M350" s="3">
        <f t="shared" si="22"/>
        <v>1</v>
      </c>
      <c r="N350">
        <v>1000</v>
      </c>
      <c r="O350" s="3">
        <f t="shared" si="23"/>
        <v>2000</v>
      </c>
    </row>
    <row r="351" spans="1:15">
      <c r="A351" t="s">
        <v>47</v>
      </c>
      <c r="B351" t="s">
        <v>49</v>
      </c>
      <c r="C351">
        <v>0.79</v>
      </c>
      <c r="D351">
        <v>2</v>
      </c>
      <c r="E351">
        <v>2000</v>
      </c>
      <c r="F351">
        <v>1265</v>
      </c>
      <c r="G351" s="3">
        <f t="shared" si="20"/>
        <v>2531.6455696202529</v>
      </c>
      <c r="H351">
        <v>19.239999999999998</v>
      </c>
      <c r="I351">
        <v>17.66</v>
      </c>
      <c r="J351">
        <f t="shared" si="21"/>
        <v>18.45</v>
      </c>
      <c r="K351">
        <v>22.99</v>
      </c>
      <c r="L351">
        <v>2.37</v>
      </c>
      <c r="M351" s="3">
        <f t="shared" si="22"/>
        <v>4.7468354430379742</v>
      </c>
      <c r="N351">
        <v>4743.75</v>
      </c>
      <c r="O351" s="3">
        <f t="shared" si="23"/>
        <v>9493.6708860759481</v>
      </c>
    </row>
    <row r="352" spans="1:15">
      <c r="A352" t="s">
        <v>47</v>
      </c>
      <c r="B352" t="s">
        <v>49</v>
      </c>
      <c r="C352">
        <v>2.13</v>
      </c>
      <c r="D352">
        <v>2</v>
      </c>
      <c r="E352">
        <v>2500</v>
      </c>
      <c r="F352">
        <v>588</v>
      </c>
      <c r="G352" s="3">
        <f t="shared" si="20"/>
        <v>1173.7089201877934</v>
      </c>
      <c r="H352">
        <v>56.11</v>
      </c>
      <c r="I352">
        <v>51.85</v>
      </c>
      <c r="J352">
        <f t="shared" si="21"/>
        <v>53.98</v>
      </c>
      <c r="K352">
        <v>62.84</v>
      </c>
      <c r="L352">
        <v>1.58</v>
      </c>
      <c r="M352" s="3">
        <f t="shared" si="22"/>
        <v>3.1596244131455418</v>
      </c>
      <c r="N352">
        <v>3957.89</v>
      </c>
      <c r="O352" s="3">
        <f t="shared" si="23"/>
        <v>7899.0610328638541</v>
      </c>
    </row>
    <row r="353" spans="1:15">
      <c r="A353" t="s">
        <v>47</v>
      </c>
      <c r="B353" t="s">
        <v>49</v>
      </c>
      <c r="C353">
        <v>1.71</v>
      </c>
      <c r="D353">
        <v>2</v>
      </c>
      <c r="E353">
        <v>2000</v>
      </c>
      <c r="F353">
        <v>570</v>
      </c>
      <c r="G353" s="3">
        <f t="shared" si="20"/>
        <v>1169.5906432748538</v>
      </c>
      <c r="H353">
        <v>22.1</v>
      </c>
      <c r="I353">
        <v>18.68</v>
      </c>
      <c r="J353">
        <f t="shared" si="21"/>
        <v>20.39</v>
      </c>
      <c r="K353">
        <v>18.88</v>
      </c>
      <c r="L353">
        <v>-0.92</v>
      </c>
      <c r="M353" s="3">
        <f t="shared" si="22"/>
        <v>-1.8830409356725162</v>
      </c>
      <c r="N353">
        <v>-1835.97</v>
      </c>
      <c r="O353" s="3">
        <f t="shared" si="23"/>
        <v>-3766.0818713450321</v>
      </c>
    </row>
    <row r="354" spans="1:15">
      <c r="A354" t="s">
        <v>47</v>
      </c>
      <c r="B354" t="s">
        <v>49</v>
      </c>
      <c r="C354">
        <v>66.3</v>
      </c>
      <c r="D354">
        <v>2</v>
      </c>
      <c r="E354">
        <v>2500</v>
      </c>
      <c r="F354">
        <v>20</v>
      </c>
      <c r="G354" s="3">
        <f t="shared" si="20"/>
        <v>37.70739064856712</v>
      </c>
      <c r="H354">
        <v>2073.79</v>
      </c>
      <c r="I354">
        <v>1941.19</v>
      </c>
      <c r="J354">
        <f t="shared" si="21"/>
        <v>2007.49</v>
      </c>
      <c r="K354">
        <v>2095.89</v>
      </c>
      <c r="L354">
        <v>0.18</v>
      </c>
      <c r="M354" s="3">
        <f t="shared" si="22"/>
        <v>0.33333333333333198</v>
      </c>
      <c r="N354">
        <v>442</v>
      </c>
      <c r="O354" s="3">
        <f t="shared" si="23"/>
        <v>833.33333333332996</v>
      </c>
    </row>
    <row r="355" spans="1:15">
      <c r="A355" t="s">
        <v>47</v>
      </c>
      <c r="B355" t="s">
        <v>49</v>
      </c>
      <c r="C355">
        <v>1.4</v>
      </c>
      <c r="D355">
        <v>2</v>
      </c>
      <c r="E355">
        <v>2500</v>
      </c>
      <c r="F355">
        <v>893</v>
      </c>
      <c r="G355" s="3">
        <f t="shared" si="20"/>
        <v>1785.7142857142858</v>
      </c>
      <c r="H355">
        <v>11</v>
      </c>
      <c r="I355">
        <v>8.1999999999999993</v>
      </c>
      <c r="J355">
        <f t="shared" si="21"/>
        <v>9.6</v>
      </c>
      <c r="K355">
        <v>8.67</v>
      </c>
      <c r="L355">
        <v>-0.83</v>
      </c>
      <c r="M355" s="3">
        <f t="shared" si="22"/>
        <v>-1.6642857142857146</v>
      </c>
      <c r="N355">
        <v>-2080.69</v>
      </c>
      <c r="O355" s="3">
        <f t="shared" si="23"/>
        <v>-4160.7142857142862</v>
      </c>
    </row>
    <row r="356" spans="1:15">
      <c r="A356" t="s">
        <v>47</v>
      </c>
      <c r="B356" t="s">
        <v>49</v>
      </c>
      <c r="C356">
        <v>7.72</v>
      </c>
      <c r="D356">
        <v>1</v>
      </c>
      <c r="E356">
        <v>2000</v>
      </c>
      <c r="F356">
        <v>259</v>
      </c>
      <c r="G356" s="3">
        <f t="shared" si="20"/>
        <v>259.06735751295338</v>
      </c>
      <c r="H356">
        <v>264.49</v>
      </c>
      <c r="I356">
        <v>256.77</v>
      </c>
      <c r="J356">
        <f t="shared" si="21"/>
        <v>256.77</v>
      </c>
      <c r="K356">
        <v>240.18</v>
      </c>
      <c r="L356">
        <v>-3.15</v>
      </c>
      <c r="M356" s="3">
        <f t="shared" si="22"/>
        <v>-3.1489637305699483</v>
      </c>
      <c r="N356">
        <v>-6296.29</v>
      </c>
      <c r="O356" s="3">
        <f t="shared" si="23"/>
        <v>-6297.9274611398969</v>
      </c>
    </row>
    <row r="357" spans="1:15">
      <c r="A357" t="s">
        <v>47</v>
      </c>
      <c r="B357" t="s">
        <v>49</v>
      </c>
      <c r="C357">
        <v>3.35</v>
      </c>
      <c r="D357">
        <v>1.5</v>
      </c>
      <c r="E357">
        <v>2500</v>
      </c>
      <c r="F357">
        <v>497</v>
      </c>
      <c r="G357" s="3">
        <f t="shared" si="20"/>
        <v>746.26865671641792</v>
      </c>
      <c r="H357">
        <v>147.44999999999999</v>
      </c>
      <c r="I357">
        <v>142.41999999999999</v>
      </c>
      <c r="J357">
        <f t="shared" si="21"/>
        <v>144.1</v>
      </c>
      <c r="K357">
        <v>135.24</v>
      </c>
      <c r="L357">
        <v>-2.4300000000000002</v>
      </c>
      <c r="M357" s="3">
        <f t="shared" si="22"/>
        <v>-3.6447761194029793</v>
      </c>
      <c r="N357">
        <v>-6068.37</v>
      </c>
      <c r="O357" s="3">
        <f t="shared" si="23"/>
        <v>-9111.9402985074485</v>
      </c>
    </row>
    <row r="358" spans="1:15">
      <c r="A358" t="s">
        <v>47</v>
      </c>
      <c r="B358" t="s">
        <v>49</v>
      </c>
      <c r="C358">
        <v>4.79</v>
      </c>
      <c r="D358">
        <v>1.5</v>
      </c>
      <c r="E358">
        <v>5000</v>
      </c>
      <c r="F358">
        <v>696</v>
      </c>
      <c r="G358" s="3">
        <f t="shared" si="20"/>
        <v>1043.8413361169103</v>
      </c>
      <c r="H358">
        <v>43.95</v>
      </c>
      <c r="I358">
        <v>36.76</v>
      </c>
      <c r="J358">
        <f t="shared" si="21"/>
        <v>39.160000000000004</v>
      </c>
      <c r="K358">
        <v>45.64</v>
      </c>
      <c r="L358">
        <v>0.24</v>
      </c>
      <c r="M358" s="3">
        <f t="shared" si="22"/>
        <v>0.35281837160751522</v>
      </c>
      <c r="N358">
        <v>1176.52</v>
      </c>
      <c r="O358" s="3">
        <f t="shared" si="23"/>
        <v>1764.091858037576</v>
      </c>
    </row>
    <row r="359" spans="1:15">
      <c r="A359" t="s">
        <v>47</v>
      </c>
      <c r="B359" t="s">
        <v>49</v>
      </c>
      <c r="C359">
        <v>3.35</v>
      </c>
      <c r="D359">
        <v>2</v>
      </c>
      <c r="E359">
        <v>2500</v>
      </c>
      <c r="F359">
        <v>374</v>
      </c>
      <c r="G359" s="3">
        <f t="shared" si="20"/>
        <v>746.26865671641792</v>
      </c>
      <c r="H359">
        <v>169.66</v>
      </c>
      <c r="I359">
        <v>162.97</v>
      </c>
      <c r="J359">
        <f t="shared" si="21"/>
        <v>166.31</v>
      </c>
      <c r="K359">
        <v>156.47999999999999</v>
      </c>
      <c r="L359">
        <v>-1.97</v>
      </c>
      <c r="M359" s="3">
        <f t="shared" si="22"/>
        <v>-3.934328358208957</v>
      </c>
      <c r="N359">
        <v>-4931.08</v>
      </c>
      <c r="O359" s="3">
        <f t="shared" si="23"/>
        <v>-9835.8208955223927</v>
      </c>
    </row>
    <row r="360" spans="1:15">
      <c r="A360" t="s">
        <v>47</v>
      </c>
      <c r="B360" t="s">
        <v>49</v>
      </c>
      <c r="C360">
        <v>2.64</v>
      </c>
      <c r="D360">
        <v>2</v>
      </c>
      <c r="E360">
        <v>2500</v>
      </c>
      <c r="F360">
        <v>473</v>
      </c>
      <c r="G360" s="3">
        <f t="shared" si="20"/>
        <v>946.96969696969688</v>
      </c>
      <c r="H360">
        <v>137.69</v>
      </c>
      <c r="I360">
        <v>132.41</v>
      </c>
      <c r="J360">
        <f t="shared" si="21"/>
        <v>135.05000000000001</v>
      </c>
      <c r="K360">
        <v>131.94999999999999</v>
      </c>
      <c r="L360">
        <v>-1.0900000000000001</v>
      </c>
      <c r="M360" s="3">
        <f t="shared" si="22"/>
        <v>-2.1742424242424279</v>
      </c>
      <c r="N360">
        <v>-2715.02</v>
      </c>
      <c r="O360" s="3">
        <f t="shared" si="23"/>
        <v>-5435.6060606060691</v>
      </c>
    </row>
    <row r="361" spans="1:15">
      <c r="A361" t="s">
        <v>47</v>
      </c>
      <c r="B361" t="s">
        <v>105</v>
      </c>
      <c r="C361">
        <v>5.69</v>
      </c>
      <c r="D361">
        <v>2</v>
      </c>
      <c r="E361">
        <v>3000</v>
      </c>
      <c r="F361">
        <v>263</v>
      </c>
      <c r="G361" s="3">
        <f t="shared" si="20"/>
        <v>527.2407732864674</v>
      </c>
      <c r="H361">
        <v>382.71</v>
      </c>
      <c r="I361">
        <v>394.09</v>
      </c>
      <c r="J361">
        <f t="shared" si="21"/>
        <v>388.4</v>
      </c>
      <c r="K361">
        <v>382.33</v>
      </c>
      <c r="L361">
        <v>0.03</v>
      </c>
      <c r="M361" s="3">
        <f t="shared" si="22"/>
        <v>6.6783831282951747E-2</v>
      </c>
      <c r="N361">
        <v>99.94</v>
      </c>
      <c r="O361" s="3">
        <f t="shared" si="23"/>
        <v>200.35149384885523</v>
      </c>
    </row>
    <row r="362" spans="1:15">
      <c r="A362" t="s">
        <v>47</v>
      </c>
      <c r="B362" t="s">
        <v>105</v>
      </c>
      <c r="C362">
        <v>5.04</v>
      </c>
      <c r="D362">
        <v>1</v>
      </c>
      <c r="E362">
        <v>2000</v>
      </c>
      <c r="F362">
        <v>398</v>
      </c>
      <c r="G362" s="3">
        <f t="shared" si="20"/>
        <v>396.82539682539681</v>
      </c>
      <c r="H362">
        <v>390.08</v>
      </c>
      <c r="I362">
        <v>395.12</v>
      </c>
      <c r="J362">
        <f t="shared" si="21"/>
        <v>395.12</v>
      </c>
      <c r="K362">
        <v>382.33</v>
      </c>
      <c r="L362">
        <v>1.54</v>
      </c>
      <c r="M362" s="3">
        <f t="shared" si="22"/>
        <v>1.5376984126984126</v>
      </c>
      <c r="N362">
        <v>3084.5</v>
      </c>
      <c r="O362" s="3">
        <f t="shared" si="23"/>
        <v>3075.3968253968251</v>
      </c>
    </row>
    <row r="363" spans="1:15">
      <c r="A363" t="s">
        <v>47</v>
      </c>
      <c r="B363" t="s">
        <v>49</v>
      </c>
      <c r="C363">
        <v>4</v>
      </c>
      <c r="D363">
        <v>2</v>
      </c>
      <c r="E363">
        <v>2000</v>
      </c>
      <c r="F363">
        <v>250</v>
      </c>
      <c r="G363" s="3">
        <f t="shared" si="20"/>
        <v>500</v>
      </c>
      <c r="H363">
        <v>142.18</v>
      </c>
      <c r="I363">
        <v>134.18</v>
      </c>
      <c r="J363">
        <f t="shared" si="21"/>
        <v>138.18</v>
      </c>
      <c r="K363">
        <v>135.24</v>
      </c>
      <c r="L363">
        <v>-0.87</v>
      </c>
      <c r="M363" s="3">
        <f t="shared" si="22"/>
        <v>-1.7349999999999997</v>
      </c>
      <c r="N363">
        <v>-1734</v>
      </c>
      <c r="O363" s="3">
        <f t="shared" si="23"/>
        <v>-3469.9999999999991</v>
      </c>
    </row>
    <row r="364" spans="1:15">
      <c r="A364" t="s">
        <v>47</v>
      </c>
      <c r="B364" t="s">
        <v>49</v>
      </c>
      <c r="C364">
        <v>3.21</v>
      </c>
      <c r="D364">
        <v>1.5</v>
      </c>
      <c r="E364">
        <v>2500</v>
      </c>
      <c r="F364">
        <v>520</v>
      </c>
      <c r="G364" s="3">
        <f t="shared" si="20"/>
        <v>778.816199376947</v>
      </c>
      <c r="H364">
        <v>29.32</v>
      </c>
      <c r="I364">
        <v>24.5</v>
      </c>
      <c r="J364">
        <f t="shared" si="21"/>
        <v>26.11</v>
      </c>
      <c r="K364">
        <v>23.96</v>
      </c>
      <c r="L364">
        <v>-1.1100000000000001</v>
      </c>
      <c r="M364" s="3">
        <f t="shared" si="22"/>
        <v>-1.6697819314641744</v>
      </c>
      <c r="N364">
        <v>-2784.7</v>
      </c>
      <c r="O364" s="3">
        <f t="shared" si="23"/>
        <v>-4174.4548286604359</v>
      </c>
    </row>
    <row r="365" spans="1:15">
      <c r="A365" t="s">
        <v>47</v>
      </c>
      <c r="B365" t="s">
        <v>49</v>
      </c>
      <c r="C365">
        <v>20.27</v>
      </c>
      <c r="D365">
        <v>2</v>
      </c>
      <c r="E365">
        <v>2500</v>
      </c>
      <c r="F365">
        <v>62</v>
      </c>
      <c r="G365" s="3">
        <f t="shared" si="20"/>
        <v>123.33497779970399</v>
      </c>
      <c r="H365">
        <v>425</v>
      </c>
      <c r="I365">
        <v>384.46</v>
      </c>
      <c r="J365">
        <f t="shared" si="21"/>
        <v>404.73</v>
      </c>
      <c r="K365">
        <v>377.59</v>
      </c>
      <c r="L365">
        <v>-1.18</v>
      </c>
      <c r="M365" s="3">
        <f t="shared" si="22"/>
        <v>-2.3389245189935877</v>
      </c>
      <c r="N365">
        <v>-2939.42</v>
      </c>
      <c r="O365" s="3">
        <f t="shared" si="23"/>
        <v>-5847.3112974839696</v>
      </c>
    </row>
    <row r="366" spans="1:15">
      <c r="A366" t="s">
        <v>47</v>
      </c>
      <c r="B366" t="s">
        <v>105</v>
      </c>
      <c r="C366">
        <v>2.83</v>
      </c>
      <c r="D366">
        <v>2</v>
      </c>
      <c r="E366">
        <v>2900</v>
      </c>
      <c r="F366">
        <v>500</v>
      </c>
      <c r="G366" s="3">
        <f t="shared" si="20"/>
        <v>1024.7349823321554</v>
      </c>
      <c r="H366">
        <v>36.4</v>
      </c>
      <c r="I366">
        <v>42.06</v>
      </c>
      <c r="J366">
        <f t="shared" si="21"/>
        <v>39.229999999999997</v>
      </c>
      <c r="K366">
        <v>35.4</v>
      </c>
      <c r="L366">
        <v>0.17</v>
      </c>
      <c r="M366" s="3">
        <f t="shared" si="22"/>
        <v>0.35335689045936391</v>
      </c>
      <c r="N366">
        <v>500</v>
      </c>
      <c r="O366" s="3">
        <f t="shared" si="23"/>
        <v>1024.7349823321554</v>
      </c>
    </row>
    <row r="367" spans="1:15">
      <c r="A367" t="s">
        <v>47</v>
      </c>
      <c r="B367" t="s">
        <v>49</v>
      </c>
      <c r="C367">
        <v>1.43</v>
      </c>
      <c r="D367">
        <v>2</v>
      </c>
      <c r="E367">
        <v>3000</v>
      </c>
      <c r="F367">
        <v>1085</v>
      </c>
      <c r="G367" s="3">
        <f t="shared" si="20"/>
        <v>2097.9020979020979</v>
      </c>
      <c r="H367">
        <v>41.71</v>
      </c>
      <c r="I367">
        <v>38.85</v>
      </c>
      <c r="J367">
        <f t="shared" si="21"/>
        <v>40.28</v>
      </c>
      <c r="K367">
        <v>48.33</v>
      </c>
      <c r="L367">
        <v>2.39</v>
      </c>
      <c r="M367" s="3">
        <f t="shared" si="22"/>
        <v>4.6293706293706283</v>
      </c>
      <c r="N367">
        <v>7180.53</v>
      </c>
      <c r="O367" s="3">
        <f t="shared" si="23"/>
        <v>13888.111888111884</v>
      </c>
    </row>
    <row r="368" spans="1:15">
      <c r="A368" t="s">
        <v>47</v>
      </c>
      <c r="B368" t="s">
        <v>49</v>
      </c>
      <c r="C368">
        <v>4.7</v>
      </c>
      <c r="D368">
        <v>2</v>
      </c>
      <c r="E368">
        <v>2500</v>
      </c>
      <c r="F368">
        <v>300</v>
      </c>
      <c r="G368" s="3">
        <f t="shared" si="20"/>
        <v>531.91489361702122</v>
      </c>
      <c r="H368">
        <v>119.96</v>
      </c>
      <c r="I368">
        <v>110.56</v>
      </c>
      <c r="J368">
        <f t="shared" si="21"/>
        <v>115.25999999999999</v>
      </c>
      <c r="K368">
        <v>113.93</v>
      </c>
      <c r="L368">
        <v>-0.72</v>
      </c>
      <c r="M368" s="3">
        <f t="shared" si="22"/>
        <v>-1.2829787234042525</v>
      </c>
      <c r="N368">
        <v>-1808.01</v>
      </c>
      <c r="O368" s="3">
        <f t="shared" si="23"/>
        <v>-3207.4468085106309</v>
      </c>
    </row>
    <row r="369" spans="1:15">
      <c r="A369" t="s">
        <v>81</v>
      </c>
      <c r="B369" t="s">
        <v>49</v>
      </c>
      <c r="C369">
        <v>0.35</v>
      </c>
      <c r="D369">
        <v>1.5</v>
      </c>
      <c r="E369">
        <v>3200</v>
      </c>
      <c r="F369">
        <v>6000</v>
      </c>
      <c r="G369" s="3">
        <f t="shared" si="20"/>
        <v>9142.8571428571431</v>
      </c>
      <c r="H369">
        <v>4.91</v>
      </c>
      <c r="I369">
        <v>4.38</v>
      </c>
      <c r="J369">
        <f t="shared" si="21"/>
        <v>4.5600000000000005</v>
      </c>
      <c r="K369">
        <v>5.05</v>
      </c>
      <c r="L369">
        <v>0.27</v>
      </c>
      <c r="M369" s="3">
        <f t="shared" si="22"/>
        <v>0.39999999999999908</v>
      </c>
      <c r="N369">
        <v>862.8</v>
      </c>
      <c r="O369" s="3">
        <f t="shared" si="23"/>
        <v>1279.999999999997</v>
      </c>
    </row>
    <row r="370" spans="1:15">
      <c r="A370" t="s">
        <v>47</v>
      </c>
      <c r="B370" t="s">
        <v>49</v>
      </c>
      <c r="C370">
        <v>11.3</v>
      </c>
      <c r="D370">
        <v>2</v>
      </c>
      <c r="E370">
        <v>2500</v>
      </c>
      <c r="F370">
        <v>111</v>
      </c>
      <c r="G370" s="3">
        <f t="shared" si="20"/>
        <v>221.23893805309734</v>
      </c>
      <c r="H370">
        <v>283.82</v>
      </c>
      <c r="I370">
        <v>261.22000000000003</v>
      </c>
      <c r="J370">
        <f t="shared" si="21"/>
        <v>272.52</v>
      </c>
      <c r="K370">
        <v>280.26</v>
      </c>
      <c r="L370">
        <v>-0.16</v>
      </c>
      <c r="M370" s="3">
        <f t="shared" si="22"/>
        <v>-0.31504424778761081</v>
      </c>
      <c r="N370">
        <v>-394.61</v>
      </c>
      <c r="O370" s="3">
        <f t="shared" si="23"/>
        <v>-787.61061946902703</v>
      </c>
    </row>
    <row r="371" spans="1:15">
      <c r="A371" t="s">
        <v>47</v>
      </c>
      <c r="B371" t="s">
        <v>49</v>
      </c>
      <c r="C371">
        <v>3.34</v>
      </c>
      <c r="D371">
        <v>1</v>
      </c>
      <c r="E371">
        <v>2000</v>
      </c>
      <c r="F371">
        <v>598</v>
      </c>
      <c r="G371" s="3">
        <f t="shared" si="20"/>
        <v>598.80239520958082</v>
      </c>
      <c r="H371">
        <v>45.92</v>
      </c>
      <c r="I371">
        <v>42.58</v>
      </c>
      <c r="J371">
        <f t="shared" si="21"/>
        <v>42.58</v>
      </c>
      <c r="K371">
        <v>48.21</v>
      </c>
      <c r="L371">
        <v>0.68</v>
      </c>
      <c r="M371" s="3">
        <f t="shared" si="22"/>
        <v>0.68562874251496975</v>
      </c>
      <c r="N371">
        <v>1368.64</v>
      </c>
      <c r="O371" s="3">
        <f t="shared" si="23"/>
        <v>1371.2574850299395</v>
      </c>
    </row>
    <row r="372" spans="1:15">
      <c r="A372" t="s">
        <v>47</v>
      </c>
      <c r="B372" t="s">
        <v>49</v>
      </c>
      <c r="C372">
        <v>5.2</v>
      </c>
      <c r="D372">
        <v>1</v>
      </c>
      <c r="E372">
        <v>2000</v>
      </c>
      <c r="F372">
        <v>384</v>
      </c>
      <c r="G372" s="3">
        <f t="shared" si="20"/>
        <v>384.61538461538458</v>
      </c>
      <c r="H372">
        <v>39</v>
      </c>
      <c r="I372">
        <v>33.799999999999997</v>
      </c>
      <c r="J372">
        <f t="shared" si="21"/>
        <v>33.799999999999997</v>
      </c>
      <c r="K372">
        <v>45.64</v>
      </c>
      <c r="L372">
        <v>1.27</v>
      </c>
      <c r="M372" s="3">
        <f t="shared" si="22"/>
        <v>1.2769230769230768</v>
      </c>
      <c r="N372">
        <v>2548.42</v>
      </c>
      <c r="O372" s="3">
        <f t="shared" si="23"/>
        <v>2553.8461538461538</v>
      </c>
    </row>
    <row r="373" spans="1:15">
      <c r="A373" t="s">
        <v>47</v>
      </c>
      <c r="B373" t="s">
        <v>105</v>
      </c>
      <c r="C373">
        <v>4.5</v>
      </c>
      <c r="D373">
        <v>1</v>
      </c>
      <c r="E373">
        <v>3000</v>
      </c>
      <c r="F373">
        <v>667</v>
      </c>
      <c r="G373" s="3">
        <f t="shared" si="20"/>
        <v>666.66666666666663</v>
      </c>
      <c r="H373">
        <v>376.17</v>
      </c>
      <c r="I373">
        <v>380.66</v>
      </c>
      <c r="J373">
        <f t="shared" si="21"/>
        <v>380.67</v>
      </c>
      <c r="K373">
        <v>382.33</v>
      </c>
      <c r="L373">
        <v>-1.37</v>
      </c>
      <c r="M373" s="3">
        <f t="shared" si="22"/>
        <v>-1.3688888888888817</v>
      </c>
      <c r="N373">
        <v>-4111.3900000000003</v>
      </c>
      <c r="O373" s="3">
        <f t="shared" si="23"/>
        <v>-4106.6666666666451</v>
      </c>
    </row>
    <row r="374" spans="1:15">
      <c r="A374" t="s">
        <v>47</v>
      </c>
      <c r="B374" t="s">
        <v>105</v>
      </c>
      <c r="C374">
        <v>5.13</v>
      </c>
      <c r="D374">
        <v>1</v>
      </c>
      <c r="E374">
        <v>2000</v>
      </c>
      <c r="F374">
        <v>400</v>
      </c>
      <c r="G374" s="3">
        <f t="shared" si="20"/>
        <v>389.8635477582846</v>
      </c>
      <c r="H374">
        <v>368</v>
      </c>
      <c r="I374">
        <v>373.13</v>
      </c>
      <c r="J374">
        <f t="shared" si="21"/>
        <v>373.13</v>
      </c>
      <c r="K374">
        <v>382.33</v>
      </c>
      <c r="L374">
        <v>-2.87</v>
      </c>
      <c r="M374" s="3">
        <f t="shared" si="22"/>
        <v>-2.793372319688106</v>
      </c>
      <c r="N374">
        <v>-5732</v>
      </c>
      <c r="O374" s="3">
        <f t="shared" si="23"/>
        <v>-5586.744639376212</v>
      </c>
    </row>
    <row r="375" spans="1:15">
      <c r="A375" t="s">
        <v>47</v>
      </c>
      <c r="B375" t="s">
        <v>49</v>
      </c>
      <c r="C375">
        <v>3.7</v>
      </c>
      <c r="D375">
        <v>1</v>
      </c>
      <c r="E375">
        <v>2000</v>
      </c>
      <c r="F375">
        <v>540</v>
      </c>
      <c r="G375" s="3">
        <f t="shared" si="20"/>
        <v>540.54054054054052</v>
      </c>
      <c r="H375">
        <v>35.15</v>
      </c>
      <c r="I375">
        <v>31.45</v>
      </c>
      <c r="J375">
        <f t="shared" si="21"/>
        <v>31.45</v>
      </c>
      <c r="K375">
        <v>45.64</v>
      </c>
      <c r="L375">
        <v>2.83</v>
      </c>
      <c r="M375" s="3">
        <f t="shared" si="22"/>
        <v>2.8351351351351353</v>
      </c>
      <c r="N375">
        <v>5662.71</v>
      </c>
      <c r="O375" s="3">
        <f t="shared" si="23"/>
        <v>5670.2702702702709</v>
      </c>
    </row>
    <row r="376" spans="1:15">
      <c r="A376" t="s">
        <v>47</v>
      </c>
      <c r="B376" t="s">
        <v>49</v>
      </c>
      <c r="C376">
        <v>1.51</v>
      </c>
      <c r="D376">
        <v>2</v>
      </c>
      <c r="E376">
        <v>3000</v>
      </c>
      <c r="F376">
        <v>996</v>
      </c>
      <c r="G376" s="3">
        <f t="shared" si="20"/>
        <v>1986.7549668874171</v>
      </c>
      <c r="H376">
        <v>28.83</v>
      </c>
      <c r="I376">
        <v>25.82</v>
      </c>
      <c r="J376">
        <f t="shared" si="21"/>
        <v>27.319999999999997</v>
      </c>
      <c r="K376">
        <v>25.04</v>
      </c>
      <c r="L376">
        <v>-1.26</v>
      </c>
      <c r="M376" s="3">
        <f t="shared" si="22"/>
        <v>-2.5099337748344364</v>
      </c>
      <c r="N376">
        <v>-3776.04</v>
      </c>
      <c r="O376" s="3">
        <f t="shared" si="23"/>
        <v>-7529.8013245033089</v>
      </c>
    </row>
    <row r="377" spans="1:15">
      <c r="A377" t="s">
        <v>81</v>
      </c>
      <c r="B377" t="s">
        <v>49</v>
      </c>
      <c r="C377">
        <v>0.45</v>
      </c>
      <c r="D377">
        <v>2</v>
      </c>
      <c r="E377">
        <v>12000</v>
      </c>
      <c r="F377">
        <v>12500</v>
      </c>
      <c r="G377" s="3">
        <f t="shared" si="20"/>
        <v>26666.666666666664</v>
      </c>
      <c r="H377">
        <v>4.9400000000000004</v>
      </c>
      <c r="I377">
        <v>4.03</v>
      </c>
      <c r="J377">
        <f t="shared" si="21"/>
        <v>4.49</v>
      </c>
      <c r="K377">
        <v>4.8</v>
      </c>
      <c r="L377">
        <v>-0.15</v>
      </c>
      <c r="M377" s="3">
        <f t="shared" si="22"/>
        <v>-0.31111111111111234</v>
      </c>
      <c r="N377">
        <v>-1750</v>
      </c>
      <c r="O377" s="3">
        <f t="shared" si="23"/>
        <v>-3733.333333333348</v>
      </c>
    </row>
    <row r="378" spans="1:15">
      <c r="A378" t="s">
        <v>81</v>
      </c>
      <c r="B378" t="s">
        <v>49</v>
      </c>
      <c r="C378">
        <v>0.55000000000000004</v>
      </c>
      <c r="D378">
        <v>1.5</v>
      </c>
      <c r="E378">
        <v>3200</v>
      </c>
      <c r="F378">
        <v>3300</v>
      </c>
      <c r="G378" s="3">
        <f t="shared" si="20"/>
        <v>5818.181818181818</v>
      </c>
      <c r="H378">
        <v>12.08</v>
      </c>
      <c r="I378">
        <v>11.26</v>
      </c>
      <c r="J378">
        <f t="shared" si="21"/>
        <v>11.53</v>
      </c>
      <c r="K378">
        <v>10.09</v>
      </c>
      <c r="L378">
        <v>-2.0499999999999998</v>
      </c>
      <c r="M378" s="3">
        <f t="shared" si="22"/>
        <v>-3.6181818181818186</v>
      </c>
      <c r="N378">
        <v>-6563.7</v>
      </c>
      <c r="O378" s="3">
        <f t="shared" si="23"/>
        <v>-11578.18181818182</v>
      </c>
    </row>
    <row r="379" spans="1:15">
      <c r="A379" t="s">
        <v>81</v>
      </c>
      <c r="B379" t="s">
        <v>49</v>
      </c>
      <c r="C379">
        <v>1.2</v>
      </c>
      <c r="D379">
        <v>1</v>
      </c>
      <c r="E379">
        <v>6000</v>
      </c>
      <c r="F379">
        <v>5047</v>
      </c>
      <c r="G379" s="3">
        <f t="shared" si="20"/>
        <v>5000</v>
      </c>
      <c r="H379">
        <v>12.76</v>
      </c>
      <c r="I379">
        <v>11.56</v>
      </c>
      <c r="J379">
        <f t="shared" si="21"/>
        <v>11.56</v>
      </c>
      <c r="K379">
        <v>16.34</v>
      </c>
      <c r="L379">
        <v>3.01</v>
      </c>
      <c r="M379" s="3">
        <f t="shared" si="22"/>
        <v>2.9833333333333334</v>
      </c>
      <c r="N379">
        <v>18058.169999999998</v>
      </c>
      <c r="O379" s="3">
        <f t="shared" si="23"/>
        <v>17900</v>
      </c>
    </row>
    <row r="380" spans="1:15">
      <c r="A380" t="s">
        <v>47</v>
      </c>
      <c r="B380" t="s">
        <v>49</v>
      </c>
      <c r="C380">
        <v>4.83</v>
      </c>
      <c r="D380">
        <v>2</v>
      </c>
      <c r="E380">
        <v>2000</v>
      </c>
      <c r="F380">
        <v>208</v>
      </c>
      <c r="G380" s="3">
        <f t="shared" si="20"/>
        <v>414.07867494824018</v>
      </c>
      <c r="H380">
        <v>131.16</v>
      </c>
      <c r="I380">
        <v>121.51</v>
      </c>
      <c r="J380">
        <f t="shared" si="21"/>
        <v>126.33</v>
      </c>
      <c r="K380">
        <v>129.51</v>
      </c>
      <c r="L380">
        <v>-0.17</v>
      </c>
      <c r="M380" s="3">
        <f t="shared" si="22"/>
        <v>-0.34161490683229934</v>
      </c>
      <c r="N380">
        <v>-343.2</v>
      </c>
      <c r="O380" s="3">
        <f t="shared" si="23"/>
        <v>-683.22981366459862</v>
      </c>
    </row>
    <row r="381" spans="1:15">
      <c r="A381" t="s">
        <v>47</v>
      </c>
      <c r="B381" t="s">
        <v>49</v>
      </c>
      <c r="C381">
        <v>1.83</v>
      </c>
      <c r="D381">
        <v>2</v>
      </c>
      <c r="E381">
        <v>2000</v>
      </c>
      <c r="F381">
        <v>546</v>
      </c>
      <c r="G381" s="3">
        <f t="shared" si="20"/>
        <v>1092.8961748633878</v>
      </c>
      <c r="H381">
        <v>13.43</v>
      </c>
      <c r="I381">
        <v>9.77</v>
      </c>
      <c r="J381">
        <f t="shared" si="21"/>
        <v>11.6</v>
      </c>
      <c r="K381">
        <v>14.14</v>
      </c>
      <c r="L381">
        <v>0.19</v>
      </c>
      <c r="M381" s="3">
        <f t="shared" si="22"/>
        <v>0.38797814207650316</v>
      </c>
      <c r="N381">
        <v>387.11</v>
      </c>
      <c r="O381" s="3">
        <f t="shared" si="23"/>
        <v>775.95628415300632</v>
      </c>
    </row>
    <row r="382" spans="1:15">
      <c r="A382" t="s">
        <v>47</v>
      </c>
      <c r="B382" t="s">
        <v>105</v>
      </c>
      <c r="C382">
        <v>11.61</v>
      </c>
      <c r="D382">
        <v>4</v>
      </c>
      <c r="E382">
        <v>2000</v>
      </c>
      <c r="F382">
        <v>43</v>
      </c>
      <c r="G382" s="3">
        <f t="shared" si="20"/>
        <v>172.26528854435833</v>
      </c>
      <c r="H382">
        <v>100.99</v>
      </c>
      <c r="I382">
        <v>147.43</v>
      </c>
      <c r="J382">
        <f t="shared" si="21"/>
        <v>112.6</v>
      </c>
      <c r="K382">
        <v>114</v>
      </c>
      <c r="L382">
        <v>-0.28000000000000003</v>
      </c>
      <c r="M382" s="3">
        <f t="shared" si="22"/>
        <v>-1.1205857019810515</v>
      </c>
      <c r="N382">
        <v>-559.42999999999995</v>
      </c>
      <c r="O382" s="3">
        <f t="shared" si="23"/>
        <v>-2241.1714039621029</v>
      </c>
    </row>
    <row r="383" spans="1:15">
      <c r="A383" t="s">
        <v>47</v>
      </c>
      <c r="B383" t="s">
        <v>49</v>
      </c>
      <c r="C383">
        <v>1.71</v>
      </c>
      <c r="D383">
        <v>2</v>
      </c>
      <c r="E383">
        <v>2000</v>
      </c>
      <c r="F383">
        <v>600</v>
      </c>
      <c r="G383" s="3">
        <f t="shared" si="20"/>
        <v>1169.5906432748538</v>
      </c>
      <c r="H383">
        <v>22.1</v>
      </c>
      <c r="I383">
        <v>18.68</v>
      </c>
      <c r="J383">
        <f t="shared" si="21"/>
        <v>20.39</v>
      </c>
      <c r="K383">
        <v>20.29</v>
      </c>
      <c r="L383">
        <v>-0.54</v>
      </c>
      <c r="M383" s="3">
        <f t="shared" si="22"/>
        <v>-1.0584795321637441</v>
      </c>
      <c r="N383">
        <v>-1086.1199999999999</v>
      </c>
      <c r="O383" s="3">
        <f t="shared" si="23"/>
        <v>-2116.9590643274882</v>
      </c>
    </row>
    <row r="384" spans="1:15">
      <c r="A384" t="s">
        <v>47</v>
      </c>
      <c r="B384" t="s">
        <v>49</v>
      </c>
      <c r="C384">
        <v>1.47</v>
      </c>
      <c r="D384">
        <v>2</v>
      </c>
      <c r="E384">
        <v>2000</v>
      </c>
      <c r="F384">
        <v>500</v>
      </c>
      <c r="G384" s="3">
        <f t="shared" si="20"/>
        <v>1360.5442176870749</v>
      </c>
      <c r="H384">
        <v>23.59</v>
      </c>
      <c r="I384">
        <v>20.65</v>
      </c>
      <c r="J384">
        <f t="shared" si="21"/>
        <v>22.12</v>
      </c>
      <c r="K384">
        <v>22.23</v>
      </c>
      <c r="L384">
        <v>-0.34</v>
      </c>
      <c r="M384" s="3">
        <f t="shared" si="22"/>
        <v>-0.92517006802721058</v>
      </c>
      <c r="N384">
        <v>-682</v>
      </c>
      <c r="O384" s="3">
        <f t="shared" si="23"/>
        <v>-1850.3401360544212</v>
      </c>
    </row>
    <row r="385" spans="1:15">
      <c r="A385" t="s">
        <v>47</v>
      </c>
      <c r="B385" t="s">
        <v>105</v>
      </c>
      <c r="C385">
        <v>1.47</v>
      </c>
      <c r="D385">
        <v>1.5</v>
      </c>
      <c r="E385">
        <v>2000</v>
      </c>
      <c r="F385">
        <v>1000</v>
      </c>
      <c r="G385" s="3">
        <f t="shared" si="20"/>
        <v>1360.5442176870749</v>
      </c>
      <c r="H385">
        <v>24</v>
      </c>
      <c r="I385">
        <v>26.2</v>
      </c>
      <c r="J385">
        <f t="shared" si="21"/>
        <v>25.47</v>
      </c>
      <c r="K385">
        <v>23.59</v>
      </c>
      <c r="L385">
        <v>0.21</v>
      </c>
      <c r="M385" s="3">
        <f t="shared" si="22"/>
        <v>0.27891156462585048</v>
      </c>
      <c r="N385">
        <v>410</v>
      </c>
      <c r="O385" s="3">
        <f t="shared" si="23"/>
        <v>557.82312925170095</v>
      </c>
    </row>
    <row r="386" spans="1:15">
      <c r="A386" t="s">
        <v>47</v>
      </c>
      <c r="B386" t="s">
        <v>49</v>
      </c>
      <c r="C386">
        <v>0.21</v>
      </c>
      <c r="D386">
        <v>3</v>
      </c>
      <c r="E386">
        <v>1200</v>
      </c>
      <c r="F386">
        <v>1905</v>
      </c>
      <c r="G386" s="3">
        <f t="shared" si="20"/>
        <v>5714.2857142857147</v>
      </c>
      <c r="H386">
        <v>3.95</v>
      </c>
      <c r="I386">
        <v>3.32</v>
      </c>
      <c r="J386">
        <f t="shared" si="21"/>
        <v>3.74</v>
      </c>
      <c r="K386">
        <v>4.13</v>
      </c>
      <c r="L386">
        <v>0.28000000000000003</v>
      </c>
      <c r="M386" s="3">
        <f t="shared" si="22"/>
        <v>0.85714285714285587</v>
      </c>
      <c r="N386">
        <v>335.85</v>
      </c>
      <c r="O386" s="3">
        <f t="shared" si="23"/>
        <v>1028.5714285714271</v>
      </c>
    </row>
    <row r="387" spans="1:15">
      <c r="A387" t="s">
        <v>47</v>
      </c>
      <c r="B387" t="s">
        <v>49</v>
      </c>
      <c r="C387">
        <v>0.51</v>
      </c>
      <c r="D387">
        <v>2</v>
      </c>
      <c r="E387">
        <v>1200</v>
      </c>
      <c r="F387">
        <v>778</v>
      </c>
      <c r="G387" s="3">
        <f t="shared" ref="G387:G396" si="24">E387/C387</f>
        <v>2352.9411764705883</v>
      </c>
      <c r="H387">
        <v>22</v>
      </c>
      <c r="I387">
        <v>20.97</v>
      </c>
      <c r="J387">
        <f t="shared" ref="J387:J396" si="25">IF(B387="long",H387-C387,H387+C387)</f>
        <v>21.49</v>
      </c>
      <c r="K387">
        <v>23.46</v>
      </c>
      <c r="L387">
        <v>0.94</v>
      </c>
      <c r="M387" s="3">
        <f t="shared" ref="M387:M396" si="26">O387/E387</f>
        <v>2.8627450980392175</v>
      </c>
      <c r="N387">
        <v>1132.77</v>
      </c>
      <c r="O387" s="3">
        <f t="shared" ref="O387:O396" si="27">IF(B387="long",(K387-H387)*G387,(H387-K387)*G387)</f>
        <v>3435.2941176470608</v>
      </c>
    </row>
    <row r="388" spans="1:15">
      <c r="A388" t="s">
        <v>47</v>
      </c>
      <c r="B388" t="s">
        <v>49</v>
      </c>
      <c r="C388">
        <v>2.2999999999999998</v>
      </c>
      <c r="D388">
        <v>2</v>
      </c>
      <c r="E388">
        <v>1200</v>
      </c>
      <c r="F388">
        <v>261</v>
      </c>
      <c r="G388" s="3">
        <f t="shared" si="24"/>
        <v>521.73913043478262</v>
      </c>
      <c r="H388">
        <v>25.51</v>
      </c>
      <c r="I388">
        <v>20.92</v>
      </c>
      <c r="J388">
        <f t="shared" si="25"/>
        <v>23.21</v>
      </c>
      <c r="K388">
        <v>20.83</v>
      </c>
      <c r="L388">
        <v>-1.02</v>
      </c>
      <c r="M388" s="3">
        <f t="shared" si="26"/>
        <v>-2.0347826086956537</v>
      </c>
      <c r="N388">
        <v>-1222</v>
      </c>
      <c r="O388" s="3">
        <f t="shared" si="27"/>
        <v>-2441.7391304347843</v>
      </c>
    </row>
    <row r="389" spans="1:15">
      <c r="A389" t="s">
        <v>47</v>
      </c>
      <c r="B389" t="s">
        <v>105</v>
      </c>
      <c r="C389">
        <v>0.24</v>
      </c>
      <c r="D389">
        <v>2</v>
      </c>
      <c r="E389">
        <v>1200</v>
      </c>
      <c r="F389">
        <v>2526</v>
      </c>
      <c r="G389" s="3">
        <f t="shared" si="24"/>
        <v>5000</v>
      </c>
      <c r="H389">
        <v>12.18</v>
      </c>
      <c r="I389">
        <v>12.65</v>
      </c>
      <c r="J389">
        <f t="shared" si="25"/>
        <v>12.42</v>
      </c>
      <c r="K389">
        <v>11.92</v>
      </c>
      <c r="L389">
        <v>0.54</v>
      </c>
      <c r="M389" s="3">
        <f t="shared" si="26"/>
        <v>1.0833333333333324</v>
      </c>
      <c r="N389">
        <v>644.89</v>
      </c>
      <c r="O389" s="3">
        <f t="shared" si="27"/>
        <v>1299.9999999999989</v>
      </c>
    </row>
    <row r="390" spans="1:15">
      <c r="A390" t="s">
        <v>47</v>
      </c>
      <c r="B390" t="s">
        <v>105</v>
      </c>
      <c r="C390">
        <v>5.76</v>
      </c>
      <c r="D390">
        <v>1</v>
      </c>
      <c r="E390">
        <v>1200</v>
      </c>
      <c r="F390">
        <v>140</v>
      </c>
      <c r="G390" s="3">
        <f t="shared" si="24"/>
        <v>208.33333333333334</v>
      </c>
      <c r="H390">
        <v>50.1</v>
      </c>
      <c r="I390">
        <v>55.86</v>
      </c>
      <c r="J390">
        <f t="shared" si="25"/>
        <v>55.86</v>
      </c>
      <c r="K390">
        <v>41.93</v>
      </c>
      <c r="L390">
        <v>0.95</v>
      </c>
      <c r="M390" s="3">
        <f t="shared" si="26"/>
        <v>1.4184027777777781</v>
      </c>
      <c r="N390">
        <v>1143.9000000000001</v>
      </c>
      <c r="O390" s="3">
        <f t="shared" si="27"/>
        <v>1702.0833333333337</v>
      </c>
    </row>
    <row r="391" spans="1:15">
      <c r="A391" t="s">
        <v>47</v>
      </c>
      <c r="B391" t="s">
        <v>105</v>
      </c>
      <c r="C391">
        <v>1.73</v>
      </c>
      <c r="D391">
        <v>2</v>
      </c>
      <c r="E391">
        <v>1200</v>
      </c>
      <c r="F391">
        <v>347</v>
      </c>
      <c r="G391" s="3">
        <f t="shared" si="24"/>
        <v>693.64161849710979</v>
      </c>
      <c r="H391">
        <v>18.95</v>
      </c>
      <c r="I391">
        <v>22.42</v>
      </c>
      <c r="J391">
        <f t="shared" si="25"/>
        <v>20.68</v>
      </c>
      <c r="K391">
        <v>16.32</v>
      </c>
      <c r="L391">
        <v>0.76</v>
      </c>
      <c r="M391" s="3">
        <f t="shared" si="26"/>
        <v>1.5202312138728318</v>
      </c>
      <c r="N391">
        <v>912.05</v>
      </c>
      <c r="O391" s="3">
        <f t="shared" si="27"/>
        <v>1824.2774566473981</v>
      </c>
    </row>
    <row r="392" spans="1:15">
      <c r="A392" t="s">
        <v>47</v>
      </c>
      <c r="B392" t="s">
        <v>49</v>
      </c>
      <c r="C392">
        <v>0.34</v>
      </c>
      <c r="D392">
        <v>3</v>
      </c>
      <c r="E392">
        <v>1200</v>
      </c>
      <c r="F392">
        <v>1168</v>
      </c>
      <c r="G392" s="3">
        <f t="shared" si="24"/>
        <v>3529.411764705882</v>
      </c>
      <c r="H392">
        <v>4.8600000000000003</v>
      </c>
      <c r="I392">
        <v>3.83</v>
      </c>
      <c r="J392">
        <f t="shared" si="25"/>
        <v>4.5200000000000005</v>
      </c>
      <c r="K392">
        <v>7.7</v>
      </c>
      <c r="L392">
        <v>2.76</v>
      </c>
      <c r="M392" s="3">
        <f t="shared" si="26"/>
        <v>8.352941176470587</v>
      </c>
      <c r="N392">
        <v>3317.82</v>
      </c>
      <c r="O392" s="3">
        <f t="shared" si="27"/>
        <v>10023.529411764704</v>
      </c>
    </row>
    <row r="393" spans="1:15">
      <c r="A393" t="s">
        <v>47</v>
      </c>
      <c r="B393" t="s">
        <v>49</v>
      </c>
      <c r="C393">
        <v>0.16</v>
      </c>
      <c r="D393">
        <v>3</v>
      </c>
      <c r="E393">
        <v>1200</v>
      </c>
      <c r="F393">
        <v>2466</v>
      </c>
      <c r="G393" s="3">
        <f t="shared" si="24"/>
        <v>7500</v>
      </c>
      <c r="H393">
        <v>3.2</v>
      </c>
      <c r="I393">
        <v>2.71</v>
      </c>
      <c r="J393">
        <f t="shared" si="25"/>
        <v>3.04</v>
      </c>
      <c r="K393">
        <v>2.75</v>
      </c>
      <c r="L393">
        <v>-0.92</v>
      </c>
      <c r="M393" s="3">
        <f t="shared" si="26"/>
        <v>-2.8125000000000013</v>
      </c>
      <c r="N393">
        <v>-1109.7</v>
      </c>
      <c r="O393" s="3">
        <f t="shared" si="27"/>
        <v>-3375.0000000000014</v>
      </c>
    </row>
    <row r="394" spans="1:15">
      <c r="A394" t="s">
        <v>47</v>
      </c>
      <c r="B394" t="s">
        <v>105</v>
      </c>
      <c r="C394">
        <v>0.46</v>
      </c>
      <c r="D394">
        <v>2</v>
      </c>
      <c r="E394">
        <v>1200</v>
      </c>
      <c r="F394">
        <v>1305</v>
      </c>
      <c r="G394" s="3">
        <f t="shared" si="24"/>
        <v>2608.695652173913</v>
      </c>
      <c r="H394">
        <v>10.65</v>
      </c>
      <c r="I394">
        <v>11.57</v>
      </c>
      <c r="J394">
        <f t="shared" si="25"/>
        <v>11.110000000000001</v>
      </c>
      <c r="K394">
        <v>11.61</v>
      </c>
      <c r="L394">
        <v>-1.05</v>
      </c>
      <c r="M394" s="3">
        <f t="shared" si="26"/>
        <v>-2.0869565217391286</v>
      </c>
      <c r="N394">
        <v>-1255.8</v>
      </c>
      <c r="O394" s="3">
        <f t="shared" si="27"/>
        <v>-2504.3478260869542</v>
      </c>
    </row>
    <row r="395" spans="1:15">
      <c r="A395" t="s">
        <v>47</v>
      </c>
      <c r="B395" t="s">
        <v>105</v>
      </c>
      <c r="C395">
        <v>0.33</v>
      </c>
      <c r="D395">
        <v>2</v>
      </c>
      <c r="E395">
        <v>1200</v>
      </c>
      <c r="F395">
        <v>1827</v>
      </c>
      <c r="G395" s="3">
        <f t="shared" si="24"/>
        <v>3636.363636363636</v>
      </c>
      <c r="H395">
        <v>8.85</v>
      </c>
      <c r="I395">
        <v>9.51</v>
      </c>
      <c r="J395">
        <f t="shared" si="25"/>
        <v>9.18</v>
      </c>
      <c r="K395">
        <v>8.8699999999999992</v>
      </c>
      <c r="L395">
        <v>-0.03</v>
      </c>
      <c r="M395" s="3">
        <f t="shared" si="26"/>
        <v>-6.060606060605931E-2</v>
      </c>
      <c r="N395">
        <v>-38</v>
      </c>
      <c r="O395" s="3">
        <f t="shared" si="27"/>
        <v>-72.727272727271171</v>
      </c>
    </row>
    <row r="396" spans="1:15">
      <c r="A396" t="s">
        <v>47</v>
      </c>
      <c r="B396" t="s">
        <v>105</v>
      </c>
      <c r="C396">
        <v>2.15</v>
      </c>
      <c r="D396">
        <v>3</v>
      </c>
      <c r="E396">
        <v>1200</v>
      </c>
      <c r="F396">
        <v>278</v>
      </c>
      <c r="G396" s="3">
        <f t="shared" si="24"/>
        <v>558.1395348837209</v>
      </c>
      <c r="H396">
        <v>54.73</v>
      </c>
      <c r="I396">
        <v>61.19</v>
      </c>
      <c r="J396">
        <f t="shared" si="25"/>
        <v>56.879999999999995</v>
      </c>
      <c r="K396">
        <v>59.34</v>
      </c>
      <c r="L396">
        <v>-1.07</v>
      </c>
      <c r="M396" s="3">
        <f t="shared" si="26"/>
        <v>-2.1441860465116309</v>
      </c>
      <c r="N396">
        <v>-1281.6099999999999</v>
      </c>
      <c r="O396" s="3">
        <f t="shared" si="27"/>
        <v>-2573.0232558139569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F47F3-6720-41AD-94BE-04D00E30630A}">
  <dimension ref="A3:B6"/>
  <sheetViews>
    <sheetView workbookViewId="0">
      <selection activeCell="A3" sqref="A3:B6"/>
    </sheetView>
  </sheetViews>
  <sheetFormatPr defaultRowHeight="14.4"/>
  <cols>
    <col min="1" max="1" width="12.5546875" bestFit="1" customWidth="1"/>
    <col min="2" max="2" width="12.33203125" bestFit="1" customWidth="1"/>
  </cols>
  <sheetData>
    <row r="3" spans="1:2">
      <c r="A3" s="1" t="s">
        <v>590</v>
      </c>
      <c r="B3" t="s">
        <v>592</v>
      </c>
    </row>
    <row r="4" spans="1:2">
      <c r="A4" s="2" t="s">
        <v>49</v>
      </c>
      <c r="B4">
        <v>256</v>
      </c>
    </row>
    <row r="5" spans="1:2">
      <c r="A5" s="2" t="s">
        <v>105</v>
      </c>
      <c r="B5">
        <v>139</v>
      </c>
    </row>
    <row r="6" spans="1:2">
      <c r="A6" s="2" t="s">
        <v>591</v>
      </c>
      <c r="B6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5719-F542-4BC0-A767-87FF576D81A6}">
  <dimension ref="A3:D6"/>
  <sheetViews>
    <sheetView workbookViewId="0">
      <selection activeCell="B28" sqref="B28"/>
    </sheetView>
  </sheetViews>
  <sheetFormatPr defaultRowHeight="14.4"/>
  <cols>
    <col min="1" max="1" width="12.5546875" bestFit="1" customWidth="1"/>
    <col min="2" max="2" width="18" bestFit="1" customWidth="1"/>
    <col min="3" max="3" width="13.6640625" bestFit="1" customWidth="1"/>
    <col min="4" max="4" width="14.6640625" bestFit="1" customWidth="1"/>
  </cols>
  <sheetData>
    <row r="3" spans="1:4">
      <c r="A3" s="1" t="s">
        <v>590</v>
      </c>
      <c r="B3" t="s">
        <v>610</v>
      </c>
      <c r="C3" t="s">
        <v>609</v>
      </c>
      <c r="D3" t="s">
        <v>593</v>
      </c>
    </row>
    <row r="4" spans="1:4">
      <c r="A4" s="2" t="s">
        <v>49</v>
      </c>
      <c r="B4">
        <v>256</v>
      </c>
      <c r="C4">
        <v>114</v>
      </c>
      <c r="D4" s="3">
        <v>0.4453125</v>
      </c>
    </row>
    <row r="5" spans="1:4">
      <c r="A5" s="2" t="s">
        <v>105</v>
      </c>
      <c r="B5">
        <v>139</v>
      </c>
      <c r="C5">
        <v>66</v>
      </c>
      <c r="D5" s="3">
        <v>0.47482014388489208</v>
      </c>
    </row>
    <row r="6" spans="1:4">
      <c r="A6" s="2" t="s">
        <v>591</v>
      </c>
      <c r="B6">
        <v>395</v>
      </c>
      <c r="C6">
        <v>180</v>
      </c>
      <c r="D6" s="3">
        <v>0.45569620253164556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0DC2-6DA0-49C7-9E56-8D6666F6E551}">
  <dimension ref="A3:D21"/>
  <sheetViews>
    <sheetView workbookViewId="0">
      <selection activeCell="B5" sqref="B5"/>
    </sheetView>
  </sheetViews>
  <sheetFormatPr defaultRowHeight="14.4"/>
  <cols>
    <col min="1" max="1" width="12.5546875" bestFit="1" customWidth="1"/>
    <col min="2" max="2" width="15.5546875" bestFit="1" customWidth="1"/>
    <col min="3" max="3" width="5.33203125" bestFit="1" customWidth="1"/>
    <col min="4" max="4" width="10.77734375" bestFit="1" customWidth="1"/>
  </cols>
  <sheetData>
    <row r="3" spans="1:4">
      <c r="A3" s="1" t="s">
        <v>592</v>
      </c>
      <c r="B3" s="1" t="s">
        <v>597</v>
      </c>
    </row>
    <row r="4" spans="1:4">
      <c r="A4" s="1" t="s">
        <v>590</v>
      </c>
      <c r="B4" t="s">
        <v>49</v>
      </c>
      <c r="C4" t="s">
        <v>105</v>
      </c>
      <c r="D4" t="s">
        <v>591</v>
      </c>
    </row>
    <row r="5" spans="1:4">
      <c r="A5" s="2" t="s">
        <v>139</v>
      </c>
      <c r="B5">
        <v>0</v>
      </c>
      <c r="C5">
        <v>3</v>
      </c>
      <c r="D5">
        <v>3</v>
      </c>
    </row>
    <row r="6" spans="1:4">
      <c r="A6" s="2" t="s">
        <v>81</v>
      </c>
      <c r="B6">
        <v>8</v>
      </c>
      <c r="C6">
        <v>2</v>
      </c>
      <c r="D6">
        <v>10</v>
      </c>
    </row>
    <row r="7" spans="1:4">
      <c r="A7" s="2" t="s">
        <v>125</v>
      </c>
      <c r="B7">
        <v>3</v>
      </c>
      <c r="C7">
        <v>4</v>
      </c>
      <c r="D7">
        <v>7</v>
      </c>
    </row>
    <row r="8" spans="1:4">
      <c r="A8" s="2" t="s">
        <v>109</v>
      </c>
      <c r="B8">
        <v>0</v>
      </c>
      <c r="C8">
        <v>1</v>
      </c>
      <c r="D8">
        <v>1</v>
      </c>
    </row>
    <row r="9" spans="1:4">
      <c r="A9" s="2" t="s">
        <v>78</v>
      </c>
      <c r="B9">
        <v>13</v>
      </c>
      <c r="C9">
        <v>4</v>
      </c>
      <c r="D9">
        <v>17</v>
      </c>
    </row>
    <row r="10" spans="1:4">
      <c r="A10" s="2" t="s">
        <v>71</v>
      </c>
      <c r="B10">
        <v>32</v>
      </c>
      <c r="C10">
        <v>14</v>
      </c>
      <c r="D10">
        <v>46</v>
      </c>
    </row>
    <row r="11" spans="1:4">
      <c r="A11" s="2" t="s">
        <v>58</v>
      </c>
      <c r="B11">
        <v>61</v>
      </c>
      <c r="C11">
        <v>22</v>
      </c>
      <c r="D11">
        <v>83</v>
      </c>
    </row>
    <row r="12" spans="1:4">
      <c r="A12" s="2" t="s">
        <v>90</v>
      </c>
      <c r="B12">
        <v>6</v>
      </c>
      <c r="C12">
        <v>0</v>
      </c>
      <c r="D12">
        <v>6</v>
      </c>
    </row>
    <row r="13" spans="1:4">
      <c r="A13" s="2" t="s">
        <v>135</v>
      </c>
      <c r="B13">
        <v>12</v>
      </c>
      <c r="C13">
        <v>3</v>
      </c>
      <c r="D13">
        <v>15</v>
      </c>
    </row>
    <row r="14" spans="1:4">
      <c r="A14" s="2" t="s">
        <v>94</v>
      </c>
      <c r="B14">
        <v>5</v>
      </c>
      <c r="C14">
        <v>1</v>
      </c>
      <c r="D14">
        <v>6</v>
      </c>
    </row>
    <row r="15" spans="1:4">
      <c r="A15" s="2" t="s">
        <v>131</v>
      </c>
      <c r="B15">
        <v>3</v>
      </c>
      <c r="C15">
        <v>0</v>
      </c>
      <c r="D15">
        <v>3</v>
      </c>
    </row>
    <row r="16" spans="1:4">
      <c r="A16" s="2" t="s">
        <v>145</v>
      </c>
      <c r="B16">
        <v>1</v>
      </c>
      <c r="C16">
        <v>0</v>
      </c>
      <c r="D16">
        <v>1</v>
      </c>
    </row>
    <row r="17" spans="1:4">
      <c r="A17" s="2" t="s">
        <v>102</v>
      </c>
      <c r="B17">
        <v>5</v>
      </c>
      <c r="C17">
        <v>1</v>
      </c>
      <c r="D17">
        <v>6</v>
      </c>
    </row>
    <row r="18" spans="1:4">
      <c r="A18" s="2" t="s">
        <v>117</v>
      </c>
      <c r="B18">
        <v>4</v>
      </c>
      <c r="C18">
        <v>0</v>
      </c>
      <c r="D18">
        <v>4</v>
      </c>
    </row>
    <row r="19" spans="1:4">
      <c r="A19" s="2" t="s">
        <v>62</v>
      </c>
      <c r="B19">
        <v>13</v>
      </c>
      <c r="C19">
        <v>3</v>
      </c>
      <c r="D19">
        <v>16</v>
      </c>
    </row>
    <row r="20" spans="1:4">
      <c r="A20" s="2" t="s">
        <v>47</v>
      </c>
      <c r="B20">
        <v>90</v>
      </c>
      <c r="C20">
        <v>76</v>
      </c>
      <c r="D20">
        <v>166</v>
      </c>
    </row>
    <row r="21" spans="1:4">
      <c r="A21" s="2" t="s">
        <v>591</v>
      </c>
      <c r="B21">
        <v>256</v>
      </c>
      <c r="C21">
        <v>134</v>
      </c>
      <c r="D21">
        <v>390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711DC-FB6B-4BA9-AFFF-641F5B492165}">
  <dimension ref="A1:B21"/>
  <sheetViews>
    <sheetView workbookViewId="0">
      <selection activeCell="B29" sqref="B29"/>
    </sheetView>
  </sheetViews>
  <sheetFormatPr defaultRowHeight="14.4"/>
  <cols>
    <col min="1" max="1" width="12.5546875" bestFit="1" customWidth="1"/>
    <col min="2" max="2" width="23.21875" bestFit="1" customWidth="1"/>
    <col min="3" max="3" width="15.21875" bestFit="1" customWidth="1"/>
  </cols>
  <sheetData>
    <row r="1" spans="1:2">
      <c r="A1" s="1" t="s">
        <v>2</v>
      </c>
      <c r="B1" s="2">
        <v>1</v>
      </c>
    </row>
    <row r="3" spans="1:2">
      <c r="A3" s="1" t="s">
        <v>590</v>
      </c>
      <c r="B3" t="s">
        <v>595</v>
      </c>
    </row>
    <row r="4" spans="1:2">
      <c r="A4" s="2" t="s">
        <v>139</v>
      </c>
      <c r="B4" s="3">
        <v>3</v>
      </c>
    </row>
    <row r="5" spans="1:2">
      <c r="A5" s="2" t="s">
        <v>81</v>
      </c>
      <c r="B5" s="3">
        <v>21.9</v>
      </c>
    </row>
    <row r="6" spans="1:2">
      <c r="A6" s="2" t="s">
        <v>125</v>
      </c>
      <c r="B6" s="3">
        <v>2.7142857142857144</v>
      </c>
    </row>
    <row r="7" spans="1:2">
      <c r="A7" s="2" t="s">
        <v>109</v>
      </c>
      <c r="B7" s="3">
        <v>0</v>
      </c>
    </row>
    <row r="8" spans="1:2">
      <c r="A8" s="2" t="s">
        <v>78</v>
      </c>
      <c r="B8" s="3">
        <v>4</v>
      </c>
    </row>
    <row r="9" spans="1:2">
      <c r="A9" s="2" t="s">
        <v>71</v>
      </c>
      <c r="B9" s="3">
        <v>5.0217391304347823</v>
      </c>
    </row>
    <row r="10" spans="1:2">
      <c r="A10" s="2" t="s">
        <v>58</v>
      </c>
      <c r="B10" s="3">
        <v>3.0963855421686746</v>
      </c>
    </row>
    <row r="11" spans="1:2">
      <c r="A11" s="2" t="s">
        <v>90</v>
      </c>
      <c r="B11" s="3">
        <v>2.5</v>
      </c>
    </row>
    <row r="12" spans="1:2">
      <c r="A12" s="2" t="s">
        <v>135</v>
      </c>
      <c r="B12" s="3">
        <v>1.6666666666666667</v>
      </c>
    </row>
    <row r="13" spans="1:2">
      <c r="A13" s="2" t="s">
        <v>94</v>
      </c>
      <c r="B13" s="3">
        <v>5.333333333333333</v>
      </c>
    </row>
    <row r="14" spans="1:2">
      <c r="A14" s="2" t="s">
        <v>131</v>
      </c>
      <c r="B14" s="3">
        <v>4.333333333333333</v>
      </c>
    </row>
    <row r="15" spans="1:2">
      <c r="A15" s="2" t="s">
        <v>145</v>
      </c>
      <c r="B15" s="3">
        <v>2</v>
      </c>
    </row>
    <row r="16" spans="1:2">
      <c r="A16" s="2" t="s">
        <v>102</v>
      </c>
      <c r="B16" s="3">
        <v>5.666666666666667</v>
      </c>
    </row>
    <row r="17" spans="1:2">
      <c r="A17" s="2" t="s">
        <v>117</v>
      </c>
      <c r="B17" s="3">
        <v>3</v>
      </c>
    </row>
    <row r="18" spans="1:2">
      <c r="A18" s="2" t="s">
        <v>62</v>
      </c>
      <c r="B18" s="3">
        <v>1.6875</v>
      </c>
    </row>
    <row r="19" spans="1:2">
      <c r="A19" s="2" t="s">
        <v>47</v>
      </c>
      <c r="B19" s="3">
        <v>9.1325301204819276</v>
      </c>
    </row>
    <row r="20" spans="1:2">
      <c r="A20" s="2" t="s">
        <v>594</v>
      </c>
      <c r="B20" s="3">
        <v>0.5</v>
      </c>
    </row>
    <row r="21" spans="1:2">
      <c r="A21" s="2" t="s">
        <v>591</v>
      </c>
      <c r="B21" s="3">
        <v>6.3265306122448983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4FE7-9481-4512-9E90-42AED71A0BC8}">
  <dimension ref="A3:C21"/>
  <sheetViews>
    <sheetView workbookViewId="0">
      <selection activeCell="B6" sqref="B6"/>
    </sheetView>
  </sheetViews>
  <sheetFormatPr defaultRowHeight="14.4"/>
  <cols>
    <col min="1" max="1" width="12.5546875" bestFit="1" customWidth="1"/>
    <col min="2" max="2" width="16" bestFit="1" customWidth="1"/>
    <col min="3" max="3" width="14.6640625" bestFit="1" customWidth="1"/>
  </cols>
  <sheetData>
    <row r="3" spans="1:3">
      <c r="A3" s="1" t="s">
        <v>590</v>
      </c>
      <c r="B3" t="s">
        <v>596</v>
      </c>
      <c r="C3" t="s">
        <v>593</v>
      </c>
    </row>
    <row r="4" spans="1:3">
      <c r="A4" s="2" t="s">
        <v>139</v>
      </c>
      <c r="B4">
        <v>2.2799999999999998</v>
      </c>
      <c r="C4" s="3">
        <v>1</v>
      </c>
    </row>
    <row r="5" spans="1:3">
      <c r="A5" s="2" t="s">
        <v>81</v>
      </c>
      <c r="B5">
        <v>12.69</v>
      </c>
      <c r="C5" s="3">
        <v>0.7</v>
      </c>
    </row>
    <row r="6" spans="1:3">
      <c r="A6" s="2" t="s">
        <v>125</v>
      </c>
      <c r="B6">
        <v>-2.0099999999999998</v>
      </c>
      <c r="C6" s="3">
        <v>0.2857142857142857</v>
      </c>
    </row>
    <row r="7" spans="1:3">
      <c r="A7" s="2" t="s">
        <v>109</v>
      </c>
      <c r="B7">
        <v>-0.65</v>
      </c>
      <c r="C7" s="3">
        <v>0</v>
      </c>
    </row>
    <row r="8" spans="1:3">
      <c r="A8" s="2" t="s">
        <v>78</v>
      </c>
      <c r="B8">
        <v>2.3700000000000006</v>
      </c>
      <c r="C8" s="3">
        <v>0.58823529411764708</v>
      </c>
    </row>
    <row r="9" spans="1:3">
      <c r="A9" s="2" t="s">
        <v>71</v>
      </c>
      <c r="B9">
        <v>5.27</v>
      </c>
      <c r="C9" s="3">
        <v>0.54347826086956519</v>
      </c>
    </row>
    <row r="10" spans="1:3">
      <c r="A10" s="2" t="s">
        <v>58</v>
      </c>
      <c r="B10">
        <v>-1.4300000000000028</v>
      </c>
      <c r="C10" s="3">
        <v>0.40963855421686746</v>
      </c>
    </row>
    <row r="11" spans="1:3">
      <c r="A11" s="2" t="s">
        <v>90</v>
      </c>
      <c r="B11">
        <v>0.1100000000000001</v>
      </c>
      <c r="C11" s="3">
        <v>0.5</v>
      </c>
    </row>
    <row r="12" spans="1:3">
      <c r="A12" s="2" t="s">
        <v>135</v>
      </c>
      <c r="B12">
        <v>-5</v>
      </c>
      <c r="C12" s="3">
        <v>0.26666666666666666</v>
      </c>
    </row>
    <row r="13" spans="1:3">
      <c r="A13" s="2" t="s">
        <v>94</v>
      </c>
      <c r="B13">
        <v>0.96</v>
      </c>
      <c r="C13" s="3">
        <v>0.66666666666666663</v>
      </c>
    </row>
    <row r="14" spans="1:3">
      <c r="A14" s="2" t="s">
        <v>131</v>
      </c>
      <c r="B14">
        <v>-1.35</v>
      </c>
      <c r="C14" s="3">
        <v>0.33333333333333331</v>
      </c>
    </row>
    <row r="15" spans="1:3">
      <c r="A15" s="2" t="s">
        <v>145</v>
      </c>
      <c r="B15">
        <v>-0.28999999999999998</v>
      </c>
      <c r="C15" s="3">
        <v>0</v>
      </c>
    </row>
    <row r="16" spans="1:3">
      <c r="A16" s="2" t="s">
        <v>102</v>
      </c>
      <c r="B16">
        <v>0.43999999999999995</v>
      </c>
      <c r="C16" s="3">
        <v>0.5</v>
      </c>
    </row>
    <row r="17" spans="1:3">
      <c r="A17" s="2" t="s">
        <v>117</v>
      </c>
      <c r="B17">
        <v>-1.08</v>
      </c>
      <c r="C17" s="3">
        <v>0.25</v>
      </c>
    </row>
    <row r="18" spans="1:3">
      <c r="A18" s="2" t="s">
        <v>62</v>
      </c>
      <c r="B18">
        <v>0.71000000000000008</v>
      </c>
      <c r="C18" s="3">
        <v>0.5</v>
      </c>
    </row>
    <row r="19" spans="1:3">
      <c r="A19" s="2" t="s">
        <v>47</v>
      </c>
      <c r="B19">
        <v>13.470000000000013</v>
      </c>
      <c r="C19" s="3">
        <v>0.43975903614457829</v>
      </c>
    </row>
    <row r="20" spans="1:3">
      <c r="A20" s="2" t="s">
        <v>594</v>
      </c>
      <c r="B20">
        <v>-1.4</v>
      </c>
      <c r="C20" s="3">
        <v>0.4</v>
      </c>
    </row>
    <row r="21" spans="1:3">
      <c r="A21" s="2" t="s">
        <v>591</v>
      </c>
      <c r="B21">
        <v>25.090000000000011</v>
      </c>
      <c r="C21" s="3">
        <v>0.45569620253164556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F5AF3-56C4-427C-B9C5-22B12285CC40}">
  <dimension ref="A3:G23"/>
  <sheetViews>
    <sheetView workbookViewId="0">
      <selection activeCell="F21" sqref="F21"/>
    </sheetView>
  </sheetViews>
  <sheetFormatPr defaultRowHeight="14.4"/>
  <cols>
    <col min="1" max="1" width="12.5546875" bestFit="1" customWidth="1"/>
    <col min="2" max="2" width="19.21875" bestFit="1" customWidth="1"/>
    <col min="3" max="3" width="15" bestFit="1" customWidth="1"/>
    <col min="4" max="4" width="19.21875" bestFit="1" customWidth="1"/>
    <col min="5" max="5" width="15" bestFit="1" customWidth="1"/>
    <col min="6" max="6" width="24" bestFit="1" customWidth="1"/>
    <col min="7" max="7" width="19.77734375" bestFit="1" customWidth="1"/>
  </cols>
  <sheetData>
    <row r="3" spans="1:7">
      <c r="B3" s="1" t="s">
        <v>597</v>
      </c>
    </row>
    <row r="4" spans="1:7">
      <c r="B4">
        <v>0</v>
      </c>
      <c r="D4">
        <v>1</v>
      </c>
      <c r="F4" t="s">
        <v>600</v>
      </c>
      <c r="G4" t="s">
        <v>598</v>
      </c>
    </row>
    <row r="5" spans="1:7">
      <c r="A5" s="1" t="s">
        <v>590</v>
      </c>
      <c r="B5" t="s">
        <v>601</v>
      </c>
      <c r="C5" t="s">
        <v>599</v>
      </c>
      <c r="D5" t="s">
        <v>601</v>
      </c>
      <c r="E5" t="s">
        <v>599</v>
      </c>
    </row>
    <row r="6" spans="1:7">
      <c r="A6" s="2" t="s">
        <v>139</v>
      </c>
      <c r="B6" s="3">
        <v>0</v>
      </c>
      <c r="C6">
        <v>0</v>
      </c>
      <c r="D6" s="3">
        <v>0.7599999999999999</v>
      </c>
      <c r="E6">
        <v>3</v>
      </c>
      <c r="F6" s="3">
        <v>0.7599999999999999</v>
      </c>
      <c r="G6">
        <v>3</v>
      </c>
    </row>
    <row r="7" spans="1:7">
      <c r="A7" s="2" t="s">
        <v>81</v>
      </c>
      <c r="B7" s="3">
        <v>-1.3099999999999998</v>
      </c>
      <c r="C7">
        <v>3</v>
      </c>
      <c r="D7" s="3">
        <v>2.3742857142857141</v>
      </c>
      <c r="E7">
        <v>7</v>
      </c>
      <c r="F7" s="3">
        <v>1.2689999999999999</v>
      </c>
      <c r="G7">
        <v>10</v>
      </c>
    </row>
    <row r="8" spans="1:7">
      <c r="A8" s="2" t="s">
        <v>125</v>
      </c>
      <c r="B8" s="3">
        <v>-0.50800000000000001</v>
      </c>
      <c r="C8">
        <v>5</v>
      </c>
      <c r="D8" s="3">
        <v>0.26500000000000001</v>
      </c>
      <c r="E8">
        <v>2</v>
      </c>
      <c r="F8" s="3">
        <v>-0.28714285714285709</v>
      </c>
      <c r="G8">
        <v>7</v>
      </c>
    </row>
    <row r="9" spans="1:7">
      <c r="A9" s="2" t="s">
        <v>109</v>
      </c>
      <c r="B9" s="3">
        <v>-0.65</v>
      </c>
      <c r="C9">
        <v>1</v>
      </c>
      <c r="D9" s="3">
        <v>0</v>
      </c>
      <c r="E9">
        <v>0</v>
      </c>
      <c r="F9" s="3">
        <v>-0.65</v>
      </c>
      <c r="G9">
        <v>1</v>
      </c>
    </row>
    <row r="10" spans="1:7">
      <c r="A10" s="2" t="s">
        <v>78</v>
      </c>
      <c r="B10" s="3">
        <v>-1.0142857142857142</v>
      </c>
      <c r="C10">
        <v>7</v>
      </c>
      <c r="D10" s="3">
        <v>0.94699999999999984</v>
      </c>
      <c r="E10">
        <v>10</v>
      </c>
      <c r="F10" s="3">
        <v>0.13941176470588235</v>
      </c>
      <c r="G10">
        <v>17</v>
      </c>
    </row>
    <row r="11" spans="1:7">
      <c r="A11" s="2" t="s">
        <v>71</v>
      </c>
      <c r="B11" s="3">
        <v>-0.63047619047619052</v>
      </c>
      <c r="C11">
        <v>21</v>
      </c>
      <c r="D11" s="3">
        <v>0.74039999999999995</v>
      </c>
      <c r="E11">
        <v>25</v>
      </c>
      <c r="F11" s="3">
        <v>0.11456521739130426</v>
      </c>
      <c r="G11">
        <v>46</v>
      </c>
    </row>
    <row r="12" spans="1:7">
      <c r="A12" s="2" t="s">
        <v>58</v>
      </c>
      <c r="B12" s="3">
        <v>-0.683061224489796</v>
      </c>
      <c r="C12">
        <v>49</v>
      </c>
      <c r="D12" s="3">
        <v>0.94235294117647039</v>
      </c>
      <c r="E12">
        <v>34</v>
      </c>
      <c r="F12" s="3">
        <v>-1.7228915662650567E-2</v>
      </c>
      <c r="G12">
        <v>83</v>
      </c>
    </row>
    <row r="13" spans="1:7">
      <c r="A13" s="2" t="s">
        <v>90</v>
      </c>
      <c r="B13" s="3">
        <v>-0.41333333333333333</v>
      </c>
      <c r="C13">
        <v>3</v>
      </c>
      <c r="D13" s="3">
        <v>0.45</v>
      </c>
      <c r="E13">
        <v>3</v>
      </c>
      <c r="F13" s="3">
        <v>1.8333333333333347E-2</v>
      </c>
      <c r="G13">
        <v>6</v>
      </c>
    </row>
    <row r="14" spans="1:7">
      <c r="A14" s="2" t="s">
        <v>135</v>
      </c>
      <c r="B14" s="3">
        <v>-0.58545454545454556</v>
      </c>
      <c r="C14">
        <v>11</v>
      </c>
      <c r="D14" s="3">
        <v>0.36</v>
      </c>
      <c r="E14">
        <v>4</v>
      </c>
      <c r="F14" s="3">
        <v>-0.33333333333333337</v>
      </c>
      <c r="G14">
        <v>15</v>
      </c>
    </row>
    <row r="15" spans="1:7">
      <c r="A15" s="2" t="s">
        <v>94</v>
      </c>
      <c r="B15" s="3">
        <v>-0.52500000000000002</v>
      </c>
      <c r="C15">
        <v>2</v>
      </c>
      <c r="D15" s="3">
        <v>0.50249999999999995</v>
      </c>
      <c r="E15">
        <v>4</v>
      </c>
      <c r="F15" s="3">
        <v>0.16</v>
      </c>
      <c r="G15">
        <v>6</v>
      </c>
    </row>
    <row r="16" spans="1:7">
      <c r="A16" s="2" t="s">
        <v>131</v>
      </c>
      <c r="B16" s="3">
        <v>-0.77</v>
      </c>
      <c r="C16">
        <v>2</v>
      </c>
      <c r="D16" s="3">
        <v>0.19</v>
      </c>
      <c r="E16">
        <v>1</v>
      </c>
      <c r="F16" s="3">
        <v>-0.45</v>
      </c>
      <c r="G16">
        <v>3</v>
      </c>
    </row>
    <row r="17" spans="1:7">
      <c r="A17" s="2" t="s">
        <v>145</v>
      </c>
      <c r="B17" s="3">
        <v>-0.28999999999999998</v>
      </c>
      <c r="C17">
        <v>1</v>
      </c>
      <c r="D17" s="3">
        <v>0</v>
      </c>
      <c r="E17">
        <v>0</v>
      </c>
      <c r="F17" s="3">
        <v>-0.28999999999999998</v>
      </c>
      <c r="G17">
        <v>1</v>
      </c>
    </row>
    <row r="18" spans="1:7">
      <c r="A18" s="2" t="s">
        <v>102</v>
      </c>
      <c r="B18" s="3">
        <v>-1.0266666666666666</v>
      </c>
      <c r="C18">
        <v>3</v>
      </c>
      <c r="D18" s="3">
        <v>1.1733333333333333</v>
      </c>
      <c r="E18">
        <v>3</v>
      </c>
      <c r="F18" s="3">
        <v>7.333333333333332E-2</v>
      </c>
      <c r="G18">
        <v>6</v>
      </c>
    </row>
    <row r="19" spans="1:7">
      <c r="A19" s="2" t="s">
        <v>117</v>
      </c>
      <c r="B19" s="3">
        <v>-0.52333333333333332</v>
      </c>
      <c r="C19">
        <v>3</v>
      </c>
      <c r="D19" s="3">
        <v>0.49</v>
      </c>
      <c r="E19">
        <v>1</v>
      </c>
      <c r="F19" s="3">
        <v>-0.27</v>
      </c>
      <c r="G19">
        <v>4</v>
      </c>
    </row>
    <row r="20" spans="1:7">
      <c r="A20" s="2" t="s">
        <v>62</v>
      </c>
      <c r="B20" s="3">
        <v>-0.53249999999999997</v>
      </c>
      <c r="C20">
        <v>8</v>
      </c>
      <c r="D20" s="3">
        <v>0.62125000000000008</v>
      </c>
      <c r="E20">
        <v>8</v>
      </c>
      <c r="F20" s="3">
        <v>4.4375000000000012E-2</v>
      </c>
      <c r="G20">
        <v>16</v>
      </c>
    </row>
    <row r="21" spans="1:7">
      <c r="A21" s="2" t="s">
        <v>47</v>
      </c>
      <c r="B21" s="3">
        <v>-0.97849462365591444</v>
      </c>
      <c r="C21">
        <v>93</v>
      </c>
      <c r="D21" s="3">
        <v>1.4310958904109592</v>
      </c>
      <c r="E21">
        <v>73</v>
      </c>
      <c r="F21" s="3">
        <v>8.1144578313252835E-2</v>
      </c>
      <c r="G21">
        <v>166</v>
      </c>
    </row>
    <row r="22" spans="1:7">
      <c r="A22" s="2" t="s">
        <v>594</v>
      </c>
      <c r="B22" s="3">
        <v>-1.7233333333333334</v>
      </c>
      <c r="C22">
        <v>3</v>
      </c>
      <c r="D22" s="3">
        <v>1.885</v>
      </c>
      <c r="E22">
        <v>2</v>
      </c>
      <c r="F22" s="3">
        <v>-0.27999999999999992</v>
      </c>
      <c r="G22">
        <v>5</v>
      </c>
    </row>
    <row r="23" spans="1:7">
      <c r="A23" s="2" t="s">
        <v>591</v>
      </c>
      <c r="B23" s="3">
        <v>-0.82125581395348846</v>
      </c>
      <c r="C23">
        <v>215</v>
      </c>
      <c r="D23" s="3">
        <v>1.1203333333333334</v>
      </c>
      <c r="E23">
        <v>180</v>
      </c>
      <c r="F23" s="3">
        <v>6.3518987341772082E-2</v>
      </c>
      <c r="G23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Sample PNL (Jan-Feb2021 - Globa</vt:lpstr>
      <vt:lpstr>pivotw1R</vt:lpstr>
      <vt:lpstr>data extract w 1R</vt:lpstr>
      <vt:lpstr>trades</vt:lpstr>
      <vt:lpstr>Hit Ratio</vt:lpstr>
      <vt:lpstr>list of market</vt:lpstr>
      <vt:lpstr>AvgHP</vt:lpstr>
      <vt:lpstr>Rs</vt:lpstr>
      <vt:lpstr>Avg R</vt:lpstr>
      <vt:lpstr>expectancy</vt:lpstr>
      <vt:lpstr>Rsonday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Sein Hong</dc:creator>
  <cp:lastModifiedBy>Sein Hong</cp:lastModifiedBy>
  <dcterms:created xsi:type="dcterms:W3CDTF">2025-04-08T19:11:06Z</dcterms:created>
  <dcterms:modified xsi:type="dcterms:W3CDTF">2025-04-12T16:19:40Z</dcterms:modified>
</cp:coreProperties>
</file>