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arts" sheetId="1" r:id="rId4"/>
    <sheet state="visible" name="Replacements 1" sheetId="2" r:id="rId5"/>
    <sheet state="visible" name="Replacements 2" sheetId="3" r:id="rId6"/>
  </sheets>
  <definedNames/>
  <calcPr/>
</workbook>
</file>

<file path=xl/sharedStrings.xml><?xml version="1.0" encoding="utf-8"?>
<sst xmlns="http://schemas.openxmlformats.org/spreadsheetml/2006/main" count="87" uniqueCount="47">
  <si>
    <t>No</t>
  </si>
  <si>
    <t>Part</t>
  </si>
  <si>
    <t>Role</t>
  </si>
  <si>
    <t>Material</t>
  </si>
  <si>
    <t>Weight</t>
  </si>
  <si>
    <t>High Priority
 for Replacement</t>
  </si>
  <si>
    <t>Base Frame Assy</t>
  </si>
  <si>
    <t>Hold seatbase foam in place
Hold seat on slide rails</t>
  </si>
  <si>
    <t>Mild steel</t>
  </si>
  <si>
    <t>Back Frame Assy</t>
  </si>
  <si>
    <t>Hold backrest foam in place</t>
  </si>
  <si>
    <t>Slider Assy</t>
  </si>
  <si>
    <t>Allow seat to slide and adjust</t>
  </si>
  <si>
    <t>Backrest Foam</t>
  </si>
  <si>
    <t>Give comfort to the driver</t>
  </si>
  <si>
    <t>PU foam</t>
  </si>
  <si>
    <t>Seatbase Foam</t>
  </si>
  <si>
    <t>Handrest Foam</t>
  </si>
  <si>
    <t>Allow driver to place arm</t>
  </si>
  <si>
    <t>See for 
instance sheet 
Replacements 2</t>
  </si>
  <si>
    <t>Handrest cover</t>
  </si>
  <si>
    <t>Prevent foam from contamination</t>
  </si>
  <si>
    <t>polyester</t>
  </si>
  <si>
    <t>Seatbase cover</t>
  </si>
  <si>
    <t>Backrest cover</t>
  </si>
  <si>
    <t>Headrest Foam</t>
  </si>
  <si>
    <t>Current Matrerial:
PU Foam</t>
  </si>
  <si>
    <t>Proposed Material:
Layered hard and Soft PU Foam</t>
  </si>
  <si>
    <t>Criterion</t>
  </si>
  <si>
    <t>Weighting 
Factor (W)</t>
  </si>
  <si>
    <t>Rating (R)
(1-10)</t>
  </si>
  <si>
    <t>Functionality
R x W</t>
  </si>
  <si>
    <t>Comparing 
Factor</t>
  </si>
  <si>
    <t>Effective Density(kg/m3)</t>
  </si>
  <si>
    <t>Effective Raw Materials Cost(Rs/ft3)</t>
  </si>
  <si>
    <t>Manufacturing Cost</t>
  </si>
  <si>
    <t>NA</t>
  </si>
  <si>
    <t>Ease of Manufacturing</t>
  </si>
  <si>
    <t>Performance
(Quality)</t>
  </si>
  <si>
    <t>Functionality Sum</t>
  </si>
  <si>
    <r>
      <rPr>
        <rFont val="Arial"/>
        <color rgb="FF000000"/>
      </rPr>
      <t xml:space="preserve">References to cost is
provided in </t>
    </r>
    <r>
      <rPr>
        <rFont val="Arial"/>
        <b/>
        <color rgb="FF000000"/>
      </rPr>
      <t>Price 
Reference</t>
    </r>
    <r>
      <rPr>
        <rFont val="Arial"/>
        <color rgb="FF000000"/>
      </rPr>
      <t xml:space="preserve"> folder</t>
    </r>
  </si>
  <si>
    <t>Current Matrerial:
Mild Steel</t>
  </si>
  <si>
    <t>Proposed Material:
SiC reinforced alumnia matrix composite(4 wt%)</t>
  </si>
  <si>
    <t>Alt Material Material:
Al6061</t>
  </si>
  <si>
    <t>Density(kg/m3)</t>
  </si>
  <si>
    <t>Avg Raw Materials Cost(Rs/kg)</t>
  </si>
  <si>
    <r>
      <rPr>
        <rFont val="Arial"/>
        <color rgb="FF000000"/>
      </rPr>
      <t xml:space="preserve">References to cost is
provided in </t>
    </r>
    <r>
      <rPr>
        <rFont val="Arial"/>
        <b/>
        <color rgb="FF000000"/>
      </rPr>
      <t>Price 
Reference</t>
    </r>
    <r>
      <rPr>
        <rFont val="Arial"/>
        <color rgb="FF000000"/>
      </rPr>
      <t xml:space="preserve"> folder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</si>
</sst>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rgb="FFFFFFFF"/>
      <name val="Arial"/>
    </font>
    <font>
      <b/>
      <color rgb="FFFFFF00"/>
      <name val="Arial"/>
      <scheme val="minor"/>
    </font>
    <font>
      <sz val="10.0"/>
      <color theme="1"/>
      <name val="Arial"/>
    </font>
    <font>
      <sz val="12.0"/>
      <color rgb="FFFFFF00"/>
      <name val="Courier New"/>
    </font>
    <font>
      <sz val="12.0"/>
      <color theme="1"/>
      <name val="Courier New"/>
    </font>
    <font>
      <sz val="12.0"/>
      <color rgb="FF000000"/>
      <name val="Courier New"/>
    </font>
    <font>
      <b/>
      <sz val="10.0"/>
      <color rgb="FFFFFF00"/>
      <name val="Courier New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/>
    <font>
      <color theme="1"/>
      <name val="Arial"/>
    </font>
    <font>
      <b/>
      <color rgb="FFFFFFFF"/>
      <name val="Arial"/>
      <scheme val="minor"/>
    </font>
    <font>
      <color rgb="FF000000"/>
      <name val="Arial"/>
      <scheme val="minor"/>
    </font>
    <font>
      <b/>
      <i/>
      <color rgb="FF00FF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DFF7FB"/>
        <bgColor rgb="FFDFF7F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3" fontId="3" numFmtId="0" xfId="0" applyAlignment="1" applyFill="1" applyFont="1">
      <alignment readingOrder="0" vertical="center"/>
    </xf>
    <xf borderId="0" fillId="0" fontId="4" numFmtId="0" xfId="0" applyAlignment="1" applyFont="1">
      <alignment shrinkToFit="0" vertical="center" wrapText="0"/>
    </xf>
    <xf borderId="1" fillId="0" fontId="5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 shrinkToFit="0" vertical="center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4" fontId="6" numFmtId="0" xfId="0" applyAlignment="1" applyBorder="1" applyFill="1" applyFont="1">
      <alignment shrinkToFit="0" vertical="bottom" wrapText="0"/>
    </xf>
    <xf borderId="1" fillId="4" fontId="7" numFmtId="0" xfId="0" applyAlignment="1" applyBorder="1" applyFont="1">
      <alignment shrinkToFit="0" vertical="bottom" wrapText="0"/>
    </xf>
    <xf borderId="1" fillId="4" fontId="6" numFmtId="0" xfId="0" applyAlignment="1" applyBorder="1" applyFont="1">
      <alignment readingOrder="0" shrinkToFit="0" vertical="bottom" wrapText="0"/>
    </xf>
    <xf borderId="1" fillId="4" fontId="6" numFmtId="0" xfId="0" applyAlignment="1" applyBorder="1" applyFont="1">
      <alignment horizontal="left" shrinkToFit="0" vertical="bottom" wrapText="0"/>
    </xf>
    <xf borderId="0" fillId="5" fontId="8" numFmtId="0" xfId="0" applyAlignment="1" applyFill="1" applyFont="1">
      <alignment horizontal="left" readingOrder="0" shrinkToFit="0" vertical="center" wrapText="0"/>
    </xf>
    <xf borderId="1" fillId="6" fontId="6" numFmtId="0" xfId="0" applyAlignment="1" applyBorder="1" applyFill="1" applyFont="1">
      <alignment shrinkToFit="0" vertical="bottom" wrapText="0"/>
    </xf>
    <xf borderId="1" fillId="6" fontId="7" numFmtId="0" xfId="0" applyAlignment="1" applyBorder="1" applyFont="1">
      <alignment shrinkToFit="0" vertical="bottom" wrapText="0"/>
    </xf>
    <xf borderId="1" fillId="6" fontId="6" numFmtId="0" xfId="0" applyAlignment="1" applyBorder="1" applyFont="1">
      <alignment readingOrder="0" shrinkToFit="0" vertical="bottom" wrapText="0"/>
    </xf>
    <xf borderId="1" fillId="6" fontId="6" numFmtId="0" xfId="0" applyAlignment="1" applyBorder="1" applyFont="1">
      <alignment horizontal="left" shrinkToFit="0" vertical="bottom" wrapText="0"/>
    </xf>
    <xf borderId="0" fillId="6" fontId="6" numFmtId="0" xfId="0" applyAlignment="1" applyFont="1">
      <alignment horizontal="left" shrinkToFit="0" vertical="bottom" wrapText="0"/>
    </xf>
    <xf borderId="0" fillId="4" fontId="6" numFmtId="0" xfId="0" applyAlignment="1" applyFont="1">
      <alignment horizontal="left" shrinkToFit="0" vertical="bottom" wrapText="0"/>
    </xf>
    <xf borderId="1" fillId="4" fontId="9" numFmtId="0" xfId="0" applyAlignment="1" applyBorder="1" applyFont="1">
      <alignment readingOrder="0" vertical="top"/>
    </xf>
    <xf borderId="1" fillId="4" fontId="10" numFmtId="0" xfId="0" applyAlignment="1" applyBorder="1" applyFont="1">
      <alignment vertical="top"/>
    </xf>
    <xf borderId="2" fillId="7" fontId="11" numFmtId="0" xfId="0" applyAlignment="1" applyBorder="1" applyFill="1" applyFont="1">
      <alignment readingOrder="0" vertical="top"/>
    </xf>
    <xf borderId="3" fillId="7" fontId="12" numFmtId="0" xfId="0" applyBorder="1" applyFont="1"/>
    <xf borderId="4" fillId="7" fontId="12" numFmtId="0" xfId="0" applyBorder="1" applyFont="1"/>
    <xf borderId="0" fillId="0" fontId="10" numFmtId="0" xfId="0" applyAlignment="1" applyFont="1">
      <alignment vertical="top"/>
    </xf>
    <xf borderId="1" fillId="8" fontId="9" numFmtId="0" xfId="0" applyAlignment="1" applyBorder="1" applyFill="1" applyFont="1">
      <alignment readingOrder="0" vertical="center"/>
    </xf>
    <xf borderId="0" fillId="0" fontId="10" numFmtId="0" xfId="0" applyAlignment="1" applyFont="1">
      <alignment vertical="center"/>
    </xf>
    <xf borderId="1" fillId="6" fontId="10" numFmtId="0" xfId="0" applyAlignment="1" applyBorder="1" applyFont="1">
      <alignment readingOrder="0" vertical="center"/>
    </xf>
    <xf borderId="1" fillId="6" fontId="10" numFmtId="0" xfId="0" applyAlignment="1" applyBorder="1" applyFont="1">
      <alignment vertical="center"/>
    </xf>
    <xf borderId="1" fillId="6" fontId="13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 vertical="center"/>
    </xf>
    <xf borderId="1" fillId="4" fontId="10" numFmtId="0" xfId="0" applyAlignment="1" applyBorder="1" applyFont="1">
      <alignment readingOrder="0" vertical="center"/>
    </xf>
    <xf borderId="1" fillId="4" fontId="10" numFmtId="0" xfId="0" applyAlignment="1" applyBorder="1" applyFont="1">
      <alignment vertical="center"/>
    </xf>
    <xf borderId="5" fillId="4" fontId="13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readingOrder="0" vertical="bottom"/>
    </xf>
    <xf borderId="1" fillId="6" fontId="10" numFmtId="0" xfId="0" applyAlignment="1" applyBorder="1" applyFont="1">
      <alignment vertical="bottom"/>
    </xf>
    <xf borderId="6" fillId="6" fontId="10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bottom"/>
    </xf>
    <xf borderId="1" fillId="4" fontId="10" numFmtId="0" xfId="0" applyAlignment="1" applyBorder="1" applyFont="1">
      <alignment readingOrder="0" vertical="bottom"/>
    </xf>
    <xf borderId="1" fillId="4" fontId="10" numFmtId="0" xfId="0" applyAlignment="1" applyBorder="1" applyFont="1">
      <alignment vertical="bottom"/>
    </xf>
    <xf borderId="1" fillId="4" fontId="10" numFmtId="0" xfId="0" applyAlignment="1" applyBorder="1" applyFont="1">
      <alignment horizontal="center" readingOrder="0" vertical="center"/>
    </xf>
    <xf borderId="1" fillId="9" fontId="14" numFmtId="0" xfId="0" applyAlignment="1" applyBorder="1" applyFill="1" applyFont="1">
      <alignment readingOrder="0"/>
    </xf>
    <xf borderId="1" fillId="9" fontId="9" numFmtId="0" xfId="0" applyBorder="1" applyFont="1"/>
    <xf borderId="1" fillId="9" fontId="14" numFmtId="0" xfId="0" applyBorder="1" applyFont="1"/>
    <xf borderId="0" fillId="0" fontId="9" numFmtId="0" xfId="0" applyFont="1"/>
    <xf borderId="0" fillId="10" fontId="15" numFmtId="0" xfId="0" applyAlignment="1" applyFill="1" applyFont="1">
      <alignment readingOrder="0"/>
    </xf>
    <xf borderId="2" fillId="0" fontId="11" numFmtId="0" xfId="0" applyAlignment="1" applyBorder="1" applyFont="1">
      <alignment readingOrder="0" vertical="top"/>
    </xf>
    <xf borderId="3" fillId="0" fontId="12" numFmtId="0" xfId="0" applyBorder="1" applyFont="1"/>
    <xf borderId="4" fillId="0" fontId="12" numFmtId="0" xfId="0" applyBorder="1" applyFont="1"/>
    <xf borderId="1" fillId="8" fontId="9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vertical="center"/>
    </xf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horizontal="center" readingOrder="0" vertical="center"/>
    </xf>
    <xf borderId="1" fillId="11" fontId="10" numFmtId="0" xfId="0" applyAlignment="1" applyBorder="1" applyFill="1" applyFont="1">
      <alignment readingOrder="0" vertical="bottom"/>
    </xf>
    <xf borderId="1" fillId="11" fontId="10" numFmtId="0" xfId="0" applyAlignment="1" applyBorder="1" applyFont="1">
      <alignment vertical="bottom"/>
    </xf>
    <xf borderId="5" fillId="11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1" fillId="9" fontId="16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2" pivot="0" name="All Parts-style">
      <tableStyleElement dxfId="1" type="firstRowStripe"/>
      <tableStyleElement dxfId="2" type="secondRowStripe"/>
    </tableStyle>
    <tableStyle count="3" pivot="0" name="Replacements 2-style">
      <tableStyleElement dxfId="3" type="headerRow"/>
      <tableStyleElement dxfId="4" type="firstRowStripe"/>
      <tableStyleElement dxfId="5" type="secondRowStripe"/>
    </tableStyle>
    <tableStyle count="3" pivot="0" name="Replacements 2-style 2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F8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All Parts-style" showColumnStripes="0" showFirstColumn="1" showLastColumn="1" showRowStripes="1"/>
</table>
</file>

<file path=xl/tables/table2.xml><?xml version="1.0" encoding="utf-8"?>
<table xmlns="http://schemas.openxmlformats.org/spreadsheetml/2006/main" headerRowCount="0" ref="A2:H7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eplacements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I2:K7" displayName="Table_3" name="Table_3" id="3">
  <tableColumns count="3">
    <tableColumn name="Rating (R)_x000a_(1-10)" id="1"/>
    <tableColumn name="Functionality_x000a_R x W" id="2"/>
    <tableColumn name="Comparing _x000a_Factor" id="3"/>
  </tableColumns>
  <tableStyleInfo name="Replacements 2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30.13"/>
    <col customWidth="1" min="4" max="4" width="42.25"/>
    <col customWidth="1" min="5" max="5" width="21.38"/>
    <col customWidth="1" min="6" max="6" width="11.5"/>
    <col customWidth="1" min="7" max="7" width="15.63"/>
    <col customWidth="1" min="8" max="26" width="8.63"/>
  </cols>
  <sheetData>
    <row r="1">
      <c r="C1" s="1"/>
    </row>
    <row r="2">
      <c r="C2" s="1"/>
    </row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>
      <c r="A4" s="4"/>
      <c r="B4" s="5">
        <v>1.0</v>
      </c>
      <c r="C4" s="5" t="s">
        <v>6</v>
      </c>
      <c r="D4" s="6" t="s">
        <v>7</v>
      </c>
      <c r="E4" s="5" t="s">
        <v>8</v>
      </c>
      <c r="F4" s="7">
        <v>5.782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8">
        <v>2.0</v>
      </c>
      <c r="C5" s="8" t="s">
        <v>9</v>
      </c>
      <c r="D5" s="9" t="s">
        <v>10</v>
      </c>
      <c r="E5" s="8" t="s">
        <v>8</v>
      </c>
      <c r="F5" s="10">
        <v>4.236</v>
      </c>
    </row>
    <row r="6">
      <c r="B6" s="8">
        <v>3.0</v>
      </c>
      <c r="C6" s="8" t="s">
        <v>11</v>
      </c>
      <c r="D6" s="9" t="s">
        <v>12</v>
      </c>
      <c r="E6" s="8" t="s">
        <v>8</v>
      </c>
      <c r="F6" s="10">
        <v>3.75</v>
      </c>
    </row>
    <row r="7">
      <c r="B7" s="8">
        <v>4.0</v>
      </c>
      <c r="C7" s="8" t="s">
        <v>13</v>
      </c>
      <c r="D7" s="9" t="s">
        <v>14</v>
      </c>
      <c r="E7" s="8" t="s">
        <v>15</v>
      </c>
      <c r="F7" s="10">
        <v>1.35</v>
      </c>
    </row>
    <row r="8">
      <c r="B8" s="8">
        <v>5.0</v>
      </c>
      <c r="C8" s="8" t="s">
        <v>16</v>
      </c>
      <c r="D8" s="9" t="s">
        <v>14</v>
      </c>
      <c r="E8" s="8" t="s">
        <v>15</v>
      </c>
      <c r="F8" s="10">
        <v>1.36</v>
      </c>
    </row>
    <row r="9">
      <c r="B9" s="11">
        <v>6.0</v>
      </c>
      <c r="C9" s="12" t="s">
        <v>17</v>
      </c>
      <c r="D9" s="13" t="s">
        <v>18</v>
      </c>
      <c r="E9" s="12" t="s">
        <v>15</v>
      </c>
      <c r="F9" s="14">
        <v>0.526</v>
      </c>
      <c r="G9" s="15" t="s">
        <v>19</v>
      </c>
    </row>
    <row r="10">
      <c r="B10" s="16">
        <v>7.0</v>
      </c>
      <c r="C10" s="17" t="s">
        <v>20</v>
      </c>
      <c r="D10" s="18" t="s">
        <v>21</v>
      </c>
      <c r="E10" s="17" t="s">
        <v>22</v>
      </c>
      <c r="F10" s="19">
        <v>0.044</v>
      </c>
    </row>
    <row r="11">
      <c r="B11" s="11">
        <v>8.0</v>
      </c>
      <c r="C11" s="12" t="s">
        <v>23</v>
      </c>
      <c r="D11" s="13" t="s">
        <v>21</v>
      </c>
      <c r="E11" s="12" t="s">
        <v>22</v>
      </c>
      <c r="F11" s="14">
        <v>0.28</v>
      </c>
    </row>
    <row r="12">
      <c r="B12" s="16">
        <v>9.0</v>
      </c>
      <c r="C12" s="17" t="s">
        <v>24</v>
      </c>
      <c r="D12" s="18" t="s">
        <v>21</v>
      </c>
      <c r="E12" s="17" t="s">
        <v>22</v>
      </c>
      <c r="F12" s="19">
        <v>0.458</v>
      </c>
      <c r="G12" s="20"/>
    </row>
    <row r="13">
      <c r="B13" s="11">
        <v>10.0</v>
      </c>
      <c r="C13" s="12" t="s">
        <v>25</v>
      </c>
      <c r="D13" s="13" t="s">
        <v>14</v>
      </c>
      <c r="E13" s="12" t="s">
        <v>15</v>
      </c>
      <c r="F13" s="14">
        <v>0.212</v>
      </c>
      <c r="G13" s="21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 ht="15.75" customHeight="1">
      <c r="C21" s="1"/>
    </row>
    <row r="22" ht="15.75" customHeight="1">
      <c r="C22" s="1"/>
    </row>
    <row r="23" ht="15.75" customHeight="1">
      <c r="C23" s="1"/>
    </row>
    <row r="24" ht="15.75" customHeight="1">
      <c r="C24" s="1"/>
    </row>
    <row r="25" ht="15.75" customHeight="1">
      <c r="C25" s="1"/>
    </row>
    <row r="26" ht="15.75" customHeight="1">
      <c r="C26" s="1"/>
    </row>
    <row r="27" ht="15.75" customHeight="1">
      <c r="C27" s="1"/>
    </row>
    <row r="28" ht="15.75" customHeight="1">
      <c r="C28" s="1"/>
    </row>
    <row r="29" ht="15.75" customHeight="1">
      <c r="C29" s="1"/>
    </row>
    <row r="30" ht="15.75" customHeight="1">
      <c r="C30" s="1"/>
    </row>
    <row r="31" ht="15.75" customHeight="1">
      <c r="C31" s="1"/>
    </row>
    <row r="32" ht="15.75" customHeight="1">
      <c r="C32" s="1"/>
    </row>
    <row r="33" ht="15.75" customHeight="1">
      <c r="C33" s="1"/>
    </row>
    <row r="34" ht="15.75" customHeight="1">
      <c r="C34" s="1"/>
    </row>
    <row r="35" ht="15.75" customHeight="1">
      <c r="C35" s="1"/>
    </row>
    <row r="36" ht="15.75" customHeight="1">
      <c r="C36" s="1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mergeCells count="2">
    <mergeCell ref="G3:G8"/>
    <mergeCell ref="G9:G1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38"/>
  </cols>
  <sheetData>
    <row r="1" ht="30.0" customHeight="1">
      <c r="A1" s="22" t="s">
        <v>17</v>
      </c>
      <c r="B1" s="23"/>
      <c r="C1" s="24" t="s">
        <v>26</v>
      </c>
      <c r="D1" s="25"/>
      <c r="E1" s="26"/>
      <c r="F1" s="24" t="s">
        <v>27</v>
      </c>
      <c r="G1" s="25"/>
      <c r="H1" s="26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ht="30.0" customHeight="1">
      <c r="A2" s="28" t="s">
        <v>28</v>
      </c>
      <c r="B2" s="28" t="s">
        <v>29</v>
      </c>
      <c r="C2" s="28" t="s">
        <v>30</v>
      </c>
      <c r="D2" s="28" t="s">
        <v>31</v>
      </c>
      <c r="E2" s="28" t="s">
        <v>32</v>
      </c>
      <c r="F2" s="28" t="s">
        <v>30</v>
      </c>
      <c r="G2" s="28" t="s">
        <v>31</v>
      </c>
      <c r="H2" s="28" t="s">
        <v>32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ht="30.0" customHeight="1">
      <c r="A3" s="30" t="s">
        <v>33</v>
      </c>
      <c r="B3" s="30">
        <v>10.0</v>
      </c>
      <c r="C3" s="30">
        <v>6.0</v>
      </c>
      <c r="D3" s="31">
        <f t="shared" ref="D3:D7" si="1">$B3*C3</f>
        <v>60</v>
      </c>
      <c r="E3" s="32">
        <v>20.0</v>
      </c>
      <c r="F3" s="30">
        <v>8.0</v>
      </c>
      <c r="G3" s="31">
        <f t="shared" ref="G3:G7" si="2">$B3*F3</f>
        <v>80</v>
      </c>
      <c r="H3" s="30">
        <v>16.0</v>
      </c>
      <c r="I3" s="29"/>
      <c r="J3" s="33">
        <v>0.526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ht="30.0" customHeight="1">
      <c r="A4" s="34" t="s">
        <v>34</v>
      </c>
      <c r="B4" s="34">
        <v>9.0</v>
      </c>
      <c r="C4" s="34">
        <v>8.0</v>
      </c>
      <c r="D4" s="35">
        <f t="shared" si="1"/>
        <v>72</v>
      </c>
      <c r="E4" s="36">
        <v>40.0</v>
      </c>
      <c r="F4" s="34">
        <v>7.0</v>
      </c>
      <c r="G4" s="35">
        <f t="shared" si="2"/>
        <v>63</v>
      </c>
      <c r="H4" s="34">
        <v>56.0</v>
      </c>
      <c r="I4" s="29"/>
      <c r="J4" s="29">
        <f>0.52*16/20</f>
        <v>0.416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ht="30.0" customHeight="1">
      <c r="A5" s="37" t="s">
        <v>35</v>
      </c>
      <c r="B5" s="37">
        <v>5.0</v>
      </c>
      <c r="C5" s="37">
        <v>8.0</v>
      </c>
      <c r="D5" s="38">
        <f t="shared" si="1"/>
        <v>40</v>
      </c>
      <c r="E5" s="39" t="s">
        <v>36</v>
      </c>
      <c r="F5" s="37">
        <v>7.0</v>
      </c>
      <c r="G5" s="38">
        <f t="shared" si="2"/>
        <v>35</v>
      </c>
      <c r="H5" s="39" t="s">
        <v>36</v>
      </c>
      <c r="I5" s="40"/>
      <c r="J5" s="40">
        <f>J3-J4</f>
        <v>0.11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ht="30.0" customHeight="1">
      <c r="A6" s="41" t="s">
        <v>37</v>
      </c>
      <c r="B6" s="41">
        <v>5.0</v>
      </c>
      <c r="C6" s="41">
        <v>8.0</v>
      </c>
      <c r="D6" s="42">
        <f t="shared" si="1"/>
        <v>40</v>
      </c>
      <c r="E6" s="43" t="s">
        <v>36</v>
      </c>
      <c r="F6" s="41">
        <v>7.5</v>
      </c>
      <c r="G6" s="42">
        <f t="shared" si="2"/>
        <v>37.5</v>
      </c>
      <c r="H6" s="43" t="s">
        <v>36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ht="30.0" customHeight="1">
      <c r="A7" s="37" t="s">
        <v>38</v>
      </c>
      <c r="B7" s="37">
        <v>8.0</v>
      </c>
      <c r="C7" s="37">
        <v>7.5</v>
      </c>
      <c r="D7" s="38">
        <f t="shared" si="1"/>
        <v>60</v>
      </c>
      <c r="E7" s="38"/>
      <c r="F7" s="37">
        <v>8.5</v>
      </c>
      <c r="G7" s="38">
        <f t="shared" si="2"/>
        <v>68</v>
      </c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 ht="30.0" customHeight="1">
      <c r="A8" s="44" t="s">
        <v>39</v>
      </c>
      <c r="B8" s="45"/>
      <c r="C8" s="46"/>
      <c r="D8" s="46">
        <f>sum(D3:D7)</f>
        <v>272</v>
      </c>
      <c r="E8" s="45"/>
      <c r="F8" s="46"/>
      <c r="G8" s="46">
        <f>sum(G3:G7)</f>
        <v>283.5</v>
      </c>
      <c r="H8" s="46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10">
      <c r="A10" s="48" t="s">
        <v>40</v>
      </c>
    </row>
  </sheetData>
  <mergeCells count="2">
    <mergeCell ref="C1:E1"/>
    <mergeCell ref="F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8" max="8" width="17.25"/>
    <col customWidth="1" min="11" max="11" width="18.13"/>
  </cols>
  <sheetData>
    <row r="1" ht="30.0" customHeight="1">
      <c r="A1" s="22" t="s">
        <v>11</v>
      </c>
      <c r="B1" s="23"/>
      <c r="C1" s="49" t="s">
        <v>41</v>
      </c>
      <c r="D1" s="50"/>
      <c r="E1" s="51"/>
      <c r="F1" s="49" t="s">
        <v>42</v>
      </c>
      <c r="G1" s="50"/>
      <c r="H1" s="51"/>
      <c r="I1" s="49" t="s">
        <v>43</v>
      </c>
      <c r="J1" s="50"/>
      <c r="K1" s="51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ht="30.0" customHeight="1">
      <c r="A2" s="52" t="s">
        <v>28</v>
      </c>
      <c r="B2" s="52" t="s">
        <v>29</v>
      </c>
      <c r="C2" s="52" t="s">
        <v>30</v>
      </c>
      <c r="D2" s="52" t="s">
        <v>31</v>
      </c>
      <c r="E2" s="52" t="s">
        <v>32</v>
      </c>
      <c r="F2" s="52" t="s">
        <v>30</v>
      </c>
      <c r="G2" s="52" t="s">
        <v>31</v>
      </c>
      <c r="H2" s="52" t="s">
        <v>32</v>
      </c>
      <c r="I2" s="52" t="s">
        <v>30</v>
      </c>
      <c r="J2" s="52" t="s">
        <v>31</v>
      </c>
      <c r="K2" s="52" t="s">
        <v>32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ht="30.0" customHeight="1">
      <c r="A3" s="53" t="s">
        <v>44</v>
      </c>
      <c r="B3" s="53">
        <v>10.0</v>
      </c>
      <c r="C3" s="53">
        <v>3.5</v>
      </c>
      <c r="D3" s="54">
        <f t="shared" ref="D3:D7" si="1">$B3*C3</f>
        <v>35</v>
      </c>
      <c r="E3" s="55">
        <v>7800.0</v>
      </c>
      <c r="F3" s="53">
        <v>8.5</v>
      </c>
      <c r="G3" s="53">
        <f>B3*F3</f>
        <v>85</v>
      </c>
      <c r="H3" s="55">
        <v>2720.0</v>
      </c>
      <c r="I3" s="53">
        <v>9.0</v>
      </c>
      <c r="J3" s="53">
        <f>B3*I3</f>
        <v>90</v>
      </c>
      <c r="K3" s="55">
        <v>2700.0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ht="30.0" customHeight="1">
      <c r="A4" s="53" t="s">
        <v>45</v>
      </c>
      <c r="B4" s="53">
        <v>9.0</v>
      </c>
      <c r="C4" s="53">
        <v>8.5</v>
      </c>
      <c r="D4" s="54">
        <f t="shared" si="1"/>
        <v>76.5</v>
      </c>
      <c r="E4" s="55">
        <v>50.0</v>
      </c>
      <c r="F4" s="53">
        <v>5.5</v>
      </c>
      <c r="G4" s="54">
        <f t="shared" ref="G4:G7" si="2">$B4*F4</f>
        <v>49.5</v>
      </c>
      <c r="H4" s="55">
        <v>210.0</v>
      </c>
      <c r="I4" s="53">
        <v>4.0</v>
      </c>
      <c r="J4" s="54">
        <f t="shared" ref="J4:J7" si="3">$B4*I4</f>
        <v>36</v>
      </c>
      <c r="K4" s="55">
        <v>320.0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ht="30.0" customHeight="1">
      <c r="A5" s="41" t="s">
        <v>35</v>
      </c>
      <c r="B5" s="41">
        <v>5.0</v>
      </c>
      <c r="C5" s="41">
        <v>8.0</v>
      </c>
      <c r="D5" s="42">
        <f t="shared" si="1"/>
        <v>40</v>
      </c>
      <c r="E5" s="43" t="s">
        <v>36</v>
      </c>
      <c r="F5" s="41">
        <v>5.5</v>
      </c>
      <c r="G5" s="42">
        <f t="shared" si="2"/>
        <v>27.5</v>
      </c>
      <c r="H5" s="43" t="s">
        <v>36</v>
      </c>
      <c r="I5" s="41">
        <v>5.5</v>
      </c>
      <c r="J5" s="42">
        <f t="shared" si="3"/>
        <v>27.5</v>
      </c>
      <c r="K5" s="43" t="s">
        <v>36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ht="30.0" customHeight="1">
      <c r="A6" s="56" t="s">
        <v>37</v>
      </c>
      <c r="B6" s="56">
        <v>5.0</v>
      </c>
      <c r="C6" s="56">
        <v>8.0</v>
      </c>
      <c r="D6" s="57">
        <f t="shared" si="1"/>
        <v>40</v>
      </c>
      <c r="E6" s="58" t="s">
        <v>36</v>
      </c>
      <c r="F6" s="56">
        <v>7.5</v>
      </c>
      <c r="G6" s="57">
        <f t="shared" si="2"/>
        <v>37.5</v>
      </c>
      <c r="H6" s="58" t="s">
        <v>36</v>
      </c>
      <c r="I6" s="56">
        <v>8.5</v>
      </c>
      <c r="J6" s="57">
        <f t="shared" si="3"/>
        <v>42.5</v>
      </c>
      <c r="K6" s="58" t="s">
        <v>36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ht="30.0" customHeight="1">
      <c r="A7" s="59" t="s">
        <v>38</v>
      </c>
      <c r="B7" s="59">
        <v>8.0</v>
      </c>
      <c r="C7" s="59">
        <v>8.0</v>
      </c>
      <c r="D7" s="60">
        <f t="shared" si="1"/>
        <v>64</v>
      </c>
      <c r="E7" s="60"/>
      <c r="F7" s="59">
        <v>9.0</v>
      </c>
      <c r="G7" s="59">
        <f t="shared" si="2"/>
        <v>72</v>
      </c>
      <c r="H7" s="60"/>
      <c r="I7" s="59">
        <v>9.0</v>
      </c>
      <c r="J7" s="59">
        <f t="shared" si="3"/>
        <v>72</v>
      </c>
      <c r="K7" s="6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ht="30.0" customHeight="1">
      <c r="A8" s="44" t="s">
        <v>39</v>
      </c>
      <c r="B8" s="45"/>
      <c r="C8" s="46"/>
      <c r="D8" s="46">
        <f>sum(D3:D7)</f>
        <v>255.5</v>
      </c>
      <c r="E8" s="45"/>
      <c r="F8" s="46"/>
      <c r="G8" s="61">
        <f>sum(G3:G7)</f>
        <v>271.5</v>
      </c>
      <c r="H8" s="46"/>
      <c r="I8" s="46"/>
      <c r="J8" s="46">
        <f>sum(J3:J7)</f>
        <v>268</v>
      </c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10">
      <c r="A10" s="48" t="s">
        <v>46</v>
      </c>
    </row>
  </sheetData>
  <mergeCells count="3">
    <mergeCell ref="C1:E1"/>
    <mergeCell ref="F1:H1"/>
    <mergeCell ref="I1:K1"/>
  </mergeCells>
  <drawing r:id="rId1"/>
  <tableParts count="2">
    <tablePart r:id="rId4"/>
    <tablePart r:id="rId5"/>
  </tableParts>
</worksheet>
</file>