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research\005.on_going research\002.VR\5.data\1.normal sub with forward vection\"/>
    </mc:Choice>
  </mc:AlternateContent>
  <bookViews>
    <workbookView xWindow="0" yWindow="0" windowWidth="21885" windowHeight="11400"/>
  </bookViews>
  <sheets>
    <sheet name="A. 멀미설문지(SSQ)_1" sheetId="1" r:id="rId1"/>
    <sheet name="A. 멀미설문지(SSQ)_2" sheetId="6" r:id="rId2"/>
    <sheet name="B. 멀미민감도설문지(MSSQ)" sheetId="7" r:id="rId3"/>
  </sheets>
  <definedNames>
    <definedName name="_xlnm._FilterDatabase" localSheetId="0" hidden="1">'A. 멀미설문지(SSQ)_1'!$B$26:$G$26</definedName>
    <definedName name="_xlnm._FilterDatabase" localSheetId="1" hidden="1">'A. 멀미설문지(SSQ)_2'!$B$1:$Z$1</definedName>
    <definedName name="_xlnm._FilterDatabase" localSheetId="2" hidden="1">'B. 멀미민감도설문지(MSSQ)'!$A$1:$AE$1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" i="7" l="1"/>
  <c r="AC3" i="7" s="1"/>
  <c r="AD4" i="7"/>
  <c r="AC4" i="7" s="1"/>
  <c r="AD5" i="7"/>
  <c r="AC5" i="7" s="1"/>
  <c r="AD6" i="7"/>
  <c r="AC6" i="7" s="1"/>
  <c r="AD7" i="7"/>
  <c r="AC7" i="7" s="1"/>
  <c r="AD8" i="7"/>
  <c r="AC8" i="7" s="1"/>
  <c r="AD9" i="7"/>
  <c r="AC9" i="7" s="1"/>
  <c r="AD10" i="7"/>
  <c r="AC10" i="7" s="1"/>
  <c r="AD11" i="7"/>
  <c r="AC11" i="7" s="1"/>
  <c r="AD12" i="7"/>
  <c r="AC12" i="7" s="1"/>
  <c r="AD13" i="7"/>
  <c r="AC13" i="7" s="1"/>
  <c r="AD14" i="7"/>
  <c r="AC14" i="7" s="1"/>
  <c r="AD15" i="7"/>
  <c r="AC15" i="7" s="1"/>
  <c r="AD16" i="7"/>
  <c r="AC16" i="7" s="1"/>
  <c r="AD17" i="7"/>
  <c r="AC17" i="7" s="1"/>
  <c r="AD18" i="7"/>
  <c r="AC18" i="7" s="1"/>
  <c r="AD19" i="7"/>
  <c r="AC19" i="7" s="1"/>
  <c r="AD20" i="7"/>
  <c r="AC20" i="7" s="1"/>
  <c r="AD21" i="7"/>
  <c r="AC21" i="7" s="1"/>
  <c r="AD2" i="7"/>
  <c r="AC2" i="7" s="1"/>
  <c r="AA3" i="7"/>
  <c r="Z3" i="7" s="1"/>
  <c r="Y3" i="7" s="1"/>
  <c r="AA4" i="7"/>
  <c r="Z4" i="7" s="1"/>
  <c r="AA5" i="7"/>
  <c r="Z5" i="7" s="1"/>
  <c r="Y5" i="7" s="1"/>
  <c r="AA6" i="7"/>
  <c r="Z6" i="7" s="1"/>
  <c r="Y6" i="7" s="1"/>
  <c r="AA7" i="7"/>
  <c r="Z7" i="7" s="1"/>
  <c r="Y7" i="7" s="1"/>
  <c r="AA8" i="7"/>
  <c r="Z8" i="7" s="1"/>
  <c r="AA9" i="7"/>
  <c r="Z9" i="7" s="1"/>
  <c r="Y9" i="7" s="1"/>
  <c r="AA10" i="7"/>
  <c r="Z10" i="7" s="1"/>
  <c r="Y10" i="7" s="1"/>
  <c r="AA11" i="7"/>
  <c r="Z11" i="7" s="1"/>
  <c r="Y11" i="7" s="1"/>
  <c r="AA12" i="7"/>
  <c r="Z12" i="7" s="1"/>
  <c r="AA13" i="7"/>
  <c r="Z13" i="7" s="1"/>
  <c r="Y13" i="7" s="1"/>
  <c r="AA14" i="7"/>
  <c r="Z14" i="7" s="1"/>
  <c r="Y14" i="7" s="1"/>
  <c r="AA15" i="7"/>
  <c r="Z15" i="7" s="1"/>
  <c r="Y15" i="7" s="1"/>
  <c r="AA16" i="7"/>
  <c r="Z16" i="7" s="1"/>
  <c r="AA17" i="7"/>
  <c r="Z17" i="7" s="1"/>
  <c r="Y17" i="7" s="1"/>
  <c r="AA18" i="7"/>
  <c r="Z18" i="7" s="1"/>
  <c r="Y18" i="7" s="1"/>
  <c r="AA19" i="7"/>
  <c r="Z19" i="7" s="1"/>
  <c r="AA20" i="7"/>
  <c r="Z20" i="7" s="1"/>
  <c r="AA21" i="7"/>
  <c r="Z21" i="7" s="1"/>
  <c r="Y21" i="7" s="1"/>
  <c r="AA2" i="7"/>
  <c r="Z2" i="7" s="1"/>
  <c r="Y2" i="7" s="1"/>
  <c r="E27" i="1"/>
  <c r="E41" i="1"/>
  <c r="E37" i="1"/>
  <c r="E36" i="1"/>
  <c r="E30" i="1"/>
  <c r="E33" i="1"/>
  <c r="E28" i="1"/>
  <c r="E34" i="1"/>
  <c r="E42" i="1"/>
  <c r="E45" i="1"/>
  <c r="E35" i="1"/>
  <c r="E43" i="1"/>
  <c r="E38" i="1"/>
  <c r="E39" i="1"/>
  <c r="E46" i="1"/>
  <c r="E29" i="1"/>
  <c r="E31" i="1"/>
  <c r="E40" i="1"/>
  <c r="E32" i="1"/>
  <c r="E44" i="1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" i="6"/>
  <c r="Z14" i="6"/>
  <c r="Z6" i="6"/>
  <c r="Z10" i="6"/>
  <c r="Z12" i="6"/>
  <c r="Z3" i="6"/>
  <c r="Z17" i="6"/>
  <c r="Z2" i="6"/>
  <c r="Z15" i="6"/>
  <c r="Z9" i="6"/>
  <c r="Z5" i="6"/>
  <c r="Z21" i="6"/>
  <c r="Z20" i="6"/>
  <c r="Z11" i="6"/>
  <c r="Z18" i="6"/>
  <c r="Z16" i="6"/>
  <c r="Z8" i="6"/>
  <c r="Z13" i="6"/>
  <c r="Z4" i="6"/>
  <c r="Z19" i="6"/>
  <c r="Y14" i="6"/>
  <c r="Y6" i="6"/>
  <c r="Y10" i="6"/>
  <c r="Y12" i="6"/>
  <c r="Y3" i="6"/>
  <c r="Y17" i="6"/>
  <c r="Y2" i="6"/>
  <c r="Y15" i="6"/>
  <c r="Y9" i="6"/>
  <c r="Y5" i="6"/>
  <c r="Y21" i="6"/>
  <c r="Y20" i="6"/>
  <c r="Y11" i="6"/>
  <c r="Y18" i="6"/>
  <c r="Y16" i="6"/>
  <c r="Y8" i="6"/>
  <c r="Y13" i="6"/>
  <c r="Y4" i="6"/>
  <c r="Y19" i="6"/>
  <c r="X14" i="6"/>
  <c r="X6" i="6"/>
  <c r="X10" i="6"/>
  <c r="X12" i="6"/>
  <c r="X3" i="6"/>
  <c r="X17" i="6"/>
  <c r="X2" i="6"/>
  <c r="X15" i="6"/>
  <c r="X9" i="6"/>
  <c r="X5" i="6"/>
  <c r="X21" i="6"/>
  <c r="X20" i="6"/>
  <c r="X11" i="6"/>
  <c r="X18" i="6"/>
  <c r="X16" i="6"/>
  <c r="X8" i="6"/>
  <c r="X13" i="6"/>
  <c r="X4" i="6"/>
  <c r="X19" i="6"/>
  <c r="Z7" i="6"/>
  <c r="Y7" i="6"/>
  <c r="X7" i="6"/>
  <c r="X7" i="1"/>
  <c r="X14" i="1"/>
  <c r="X6" i="1"/>
  <c r="X10" i="1"/>
  <c r="X12" i="1"/>
  <c r="X3" i="1"/>
  <c r="X17" i="1"/>
  <c r="X2" i="1"/>
  <c r="X15" i="1"/>
  <c r="X9" i="1"/>
  <c r="X5" i="1"/>
  <c r="X21" i="1"/>
  <c r="W21" i="1" s="1"/>
  <c r="X20" i="1"/>
  <c r="X11" i="1"/>
  <c r="X18" i="1"/>
  <c r="X16" i="1"/>
  <c r="W16" i="1" s="1"/>
  <c r="X8" i="1"/>
  <c r="X13" i="1"/>
  <c r="X4" i="1"/>
  <c r="X19" i="1"/>
  <c r="Y7" i="1"/>
  <c r="Y14" i="1"/>
  <c r="Y6" i="1"/>
  <c r="Y10" i="1"/>
  <c r="Y12" i="1"/>
  <c r="Y3" i="1"/>
  <c r="Y17" i="1"/>
  <c r="Y2" i="1"/>
  <c r="Y15" i="1"/>
  <c r="Y9" i="1"/>
  <c r="Y5" i="1"/>
  <c r="Y21" i="1"/>
  <c r="Y20" i="1"/>
  <c r="Y11" i="1"/>
  <c r="Y18" i="1"/>
  <c r="Y16" i="1"/>
  <c r="Y8" i="1"/>
  <c r="Y13" i="1"/>
  <c r="Y4" i="1"/>
  <c r="Y19" i="1"/>
  <c r="Z14" i="1"/>
  <c r="Z6" i="1"/>
  <c r="Z10" i="1"/>
  <c r="Z12" i="1"/>
  <c r="Z3" i="1"/>
  <c r="Z17" i="1"/>
  <c r="W17" i="1" s="1"/>
  <c r="Z2" i="1"/>
  <c r="Z15" i="1"/>
  <c r="Z9" i="1"/>
  <c r="Z5" i="1"/>
  <c r="W5" i="1" s="1"/>
  <c r="Z21" i="1"/>
  <c r="Z20" i="1"/>
  <c r="Z11" i="1"/>
  <c r="Z18" i="1"/>
  <c r="Z16" i="1"/>
  <c r="Z8" i="1"/>
  <c r="Z13" i="1"/>
  <c r="Z4" i="1"/>
  <c r="W4" i="1" s="1"/>
  <c r="Z19" i="1"/>
  <c r="Z7" i="1"/>
  <c r="Y4" i="7" l="1"/>
  <c r="Y12" i="7"/>
  <c r="Y20" i="7"/>
  <c r="Y19" i="7"/>
  <c r="Y16" i="7"/>
  <c r="Y8" i="7"/>
  <c r="W19" i="1"/>
  <c r="W13" i="1"/>
  <c r="W11" i="1"/>
  <c r="W9" i="1"/>
  <c r="W3" i="1"/>
  <c r="W14" i="1"/>
  <c r="W8" i="1"/>
  <c r="W20" i="1"/>
  <c r="W15" i="1"/>
  <c r="W12" i="1"/>
  <c r="W7" i="1"/>
  <c r="W10" i="1"/>
  <c r="W2" i="1"/>
  <c r="W18" i="1"/>
  <c r="W6" i="1"/>
  <c r="E19" i="7"/>
  <c r="E4" i="7"/>
  <c r="E13" i="7"/>
  <c r="E8" i="7"/>
  <c r="E16" i="7"/>
  <c r="E18" i="7"/>
  <c r="E11" i="7"/>
  <c r="E20" i="7"/>
  <c r="E21" i="7"/>
  <c r="E5" i="7"/>
  <c r="E9" i="7"/>
  <c r="E15" i="7"/>
  <c r="E2" i="7"/>
  <c r="E17" i="7"/>
  <c r="E3" i="7"/>
  <c r="E12" i="7"/>
  <c r="E10" i="7"/>
  <c r="E6" i="7"/>
  <c r="E14" i="7"/>
  <c r="E7" i="7"/>
  <c r="E19" i="6"/>
  <c r="E4" i="6"/>
  <c r="E13" i="6"/>
  <c r="E8" i="6"/>
  <c r="E16" i="6"/>
  <c r="E18" i="6"/>
  <c r="E11" i="6"/>
  <c r="E20" i="6"/>
  <c r="E21" i="6"/>
  <c r="E5" i="6"/>
  <c r="E9" i="6"/>
  <c r="E15" i="6"/>
  <c r="E2" i="6"/>
  <c r="E17" i="6"/>
  <c r="E3" i="6"/>
  <c r="E12" i="6"/>
  <c r="E10" i="6"/>
  <c r="E6" i="6"/>
  <c r="E14" i="6"/>
  <c r="E7" i="6"/>
  <c r="E14" i="1"/>
  <c r="E6" i="1"/>
  <c r="E10" i="1"/>
  <c r="E12" i="1"/>
  <c r="E3" i="1"/>
  <c r="E17" i="1"/>
  <c r="E2" i="1"/>
  <c r="E15" i="1"/>
  <c r="E9" i="1"/>
  <c r="E5" i="1"/>
  <c r="E21" i="1"/>
  <c r="E20" i="1"/>
  <c r="E11" i="1"/>
  <c r="E18" i="1"/>
  <c r="E16" i="1"/>
  <c r="E8" i="1"/>
  <c r="E13" i="1"/>
  <c r="E4" i="1"/>
  <c r="E19" i="1"/>
  <c r="E7" i="1"/>
</calcChain>
</file>

<file path=xl/comments1.xml><?xml version="1.0" encoding="utf-8"?>
<comments xmlns="http://schemas.openxmlformats.org/spreadsheetml/2006/main">
  <authors>
    <author>win</author>
    <author>jeong hye park</author>
    <author>Sejik Park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실험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만나이</t>
        </r>
      </text>
    </comment>
    <comment ref="G1" authorId="1" shapeId="0">
      <text>
        <r>
          <rPr>
            <b/>
            <sz val="9"/>
            <color indexed="81"/>
            <rFont val="돋움"/>
            <family val="3"/>
            <charset val="129"/>
          </rPr>
          <t>지속적 불쾌감</t>
        </r>
      </text>
    </comment>
    <comment ref="H1" authorId="1" shapeId="0">
      <text>
        <r>
          <rPr>
            <b/>
            <sz val="9"/>
            <color indexed="81"/>
            <rFont val="돋움"/>
            <family val="3"/>
            <charset val="129"/>
          </rPr>
          <t>피로</t>
        </r>
      </text>
    </comment>
    <comment ref="I1" authorId="1" shapeId="0">
      <text>
        <r>
          <rPr>
            <b/>
            <sz val="9"/>
            <color indexed="81"/>
            <rFont val="돋움"/>
            <family val="3"/>
            <charset val="129"/>
          </rPr>
          <t>두통</t>
        </r>
      </text>
    </comment>
    <comment ref="J1" authorId="1" shapeId="0">
      <text>
        <r>
          <rPr>
            <b/>
            <sz val="9"/>
            <color indexed="81"/>
            <rFont val="돋움"/>
            <family val="3"/>
            <charset val="129"/>
          </rPr>
          <t>눈의 피로</t>
        </r>
      </text>
    </comment>
    <comment ref="K1" authorId="1" shapeId="0">
      <text>
        <r>
          <rPr>
            <b/>
            <sz val="9"/>
            <color indexed="81"/>
            <rFont val="돋움"/>
            <family val="3"/>
            <charset val="129"/>
          </rPr>
          <t>눈 초점 맞추기 어려움</t>
        </r>
      </text>
    </comment>
    <comment ref="L1" authorId="1" shapeId="0">
      <text>
        <r>
          <rPr>
            <b/>
            <sz val="9"/>
            <color indexed="81"/>
            <rFont val="돋움"/>
            <family val="3"/>
            <charset val="129"/>
          </rPr>
          <t>침 분비 증가</t>
        </r>
      </text>
    </comment>
    <comment ref="M1" authorId="1" shapeId="0">
      <text>
        <r>
          <rPr>
            <b/>
            <sz val="9"/>
            <color indexed="81"/>
            <rFont val="돋움"/>
            <family val="3"/>
            <charset val="129"/>
          </rPr>
          <t>땀 흘림</t>
        </r>
      </text>
    </comment>
    <comment ref="N1" authorId="1" shapeId="0">
      <text>
        <r>
          <rPr>
            <b/>
            <sz val="9"/>
            <color indexed="81"/>
            <rFont val="돋움"/>
            <family val="3"/>
            <charset val="129"/>
          </rPr>
          <t>메스꺼움</t>
        </r>
      </text>
    </comment>
    <comment ref="O1" authorId="1" shapeId="0">
      <text>
        <r>
          <rPr>
            <b/>
            <sz val="9"/>
            <color indexed="81"/>
            <rFont val="돋움"/>
            <family val="3"/>
            <charset val="129"/>
          </rPr>
          <t>집중력 저하</t>
        </r>
      </text>
    </comment>
    <comment ref="P1" authorId="1" shapeId="0">
      <text>
        <r>
          <rPr>
            <b/>
            <sz val="9"/>
            <color indexed="81"/>
            <rFont val="돋움"/>
            <family val="3"/>
            <charset val="129"/>
          </rPr>
          <t>머리가 꽉 막힌 느낌</t>
        </r>
      </text>
    </comment>
    <comment ref="Q1" authorId="1" shapeId="0">
      <text>
        <r>
          <rPr>
            <b/>
            <sz val="9"/>
            <color indexed="81"/>
            <rFont val="돋움"/>
            <family val="3"/>
            <charset val="129"/>
          </rPr>
          <t>눈의 침침함</t>
        </r>
      </text>
    </comment>
    <comment ref="R1" authorId="1" shapeId="0">
      <text>
        <r>
          <rPr>
            <b/>
            <sz val="9"/>
            <color indexed="81"/>
            <rFont val="돋움"/>
            <family val="3"/>
            <charset val="129"/>
          </rPr>
          <t>눈을 감으면 어지러움</t>
        </r>
      </text>
    </comment>
    <comment ref="S1" authorId="1" shapeId="0">
      <text>
        <r>
          <rPr>
            <b/>
            <sz val="9"/>
            <color indexed="81"/>
            <rFont val="돋움"/>
            <family val="3"/>
            <charset val="129"/>
          </rPr>
          <t>눈을 뜨면 어지러움</t>
        </r>
      </text>
    </comment>
    <comment ref="T1" authorId="1" shapeId="0">
      <text>
        <r>
          <rPr>
            <b/>
            <sz val="9"/>
            <color indexed="81"/>
            <rFont val="돋움"/>
            <family val="3"/>
            <charset val="129"/>
          </rPr>
          <t>빙글빙글 도는 느낌</t>
        </r>
      </text>
    </comment>
    <comment ref="U1" authorId="2" shapeId="0">
      <text>
        <r>
          <rPr>
            <b/>
            <sz val="9"/>
            <color indexed="81"/>
            <rFont val="돋움"/>
            <family val="3"/>
            <charset val="129"/>
          </rPr>
          <t>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메스꺼움</t>
        </r>
      </text>
    </comment>
    <comment ref="V1" authorId="2" shapeId="0">
      <text>
        <r>
          <rPr>
            <b/>
            <sz val="9"/>
            <color indexed="81"/>
            <rFont val="돋움"/>
            <family val="3"/>
            <charset val="129"/>
          </rPr>
          <t>트림</t>
        </r>
      </text>
    </comment>
  </commentList>
</comments>
</file>

<file path=xl/comments2.xml><?xml version="1.0" encoding="utf-8"?>
<comments xmlns="http://schemas.openxmlformats.org/spreadsheetml/2006/main">
  <authors>
    <author>win</author>
    <author>jeong hye park</author>
    <author>Sejik Park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실험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만나이</t>
        </r>
      </text>
    </comment>
    <comment ref="G1" authorId="1" shapeId="0">
      <text>
        <r>
          <rPr>
            <b/>
            <sz val="9"/>
            <color indexed="81"/>
            <rFont val="돋움"/>
            <family val="3"/>
            <charset val="129"/>
          </rPr>
          <t>지속적 불쾌감</t>
        </r>
      </text>
    </comment>
    <comment ref="H1" authorId="1" shapeId="0">
      <text>
        <r>
          <rPr>
            <b/>
            <sz val="9"/>
            <color indexed="81"/>
            <rFont val="돋움"/>
            <family val="3"/>
            <charset val="129"/>
          </rPr>
          <t>피로</t>
        </r>
      </text>
    </comment>
    <comment ref="I1" authorId="1" shapeId="0">
      <text>
        <r>
          <rPr>
            <b/>
            <sz val="9"/>
            <color indexed="81"/>
            <rFont val="돋움"/>
            <family val="3"/>
            <charset val="129"/>
          </rPr>
          <t>두통</t>
        </r>
      </text>
    </comment>
    <comment ref="J1" authorId="1" shapeId="0">
      <text>
        <r>
          <rPr>
            <b/>
            <sz val="9"/>
            <color indexed="81"/>
            <rFont val="돋움"/>
            <family val="3"/>
            <charset val="129"/>
          </rPr>
          <t>눈의 피로</t>
        </r>
      </text>
    </comment>
    <comment ref="K1" authorId="1" shapeId="0">
      <text>
        <r>
          <rPr>
            <b/>
            <sz val="9"/>
            <color indexed="81"/>
            <rFont val="돋움"/>
            <family val="3"/>
            <charset val="129"/>
          </rPr>
          <t>눈 초점 맞추기 어려움</t>
        </r>
      </text>
    </comment>
    <comment ref="L1" authorId="1" shapeId="0">
      <text>
        <r>
          <rPr>
            <b/>
            <sz val="9"/>
            <color indexed="81"/>
            <rFont val="돋움"/>
            <family val="3"/>
            <charset val="129"/>
          </rPr>
          <t>침 분비 증가</t>
        </r>
      </text>
    </comment>
    <comment ref="M1" authorId="1" shapeId="0">
      <text>
        <r>
          <rPr>
            <b/>
            <sz val="9"/>
            <color indexed="81"/>
            <rFont val="돋움"/>
            <family val="3"/>
            <charset val="129"/>
          </rPr>
          <t>땀 흘림</t>
        </r>
      </text>
    </comment>
    <comment ref="N1" authorId="1" shapeId="0">
      <text>
        <r>
          <rPr>
            <b/>
            <sz val="9"/>
            <color indexed="81"/>
            <rFont val="돋움"/>
            <family val="3"/>
            <charset val="129"/>
          </rPr>
          <t>메스꺼움</t>
        </r>
      </text>
    </comment>
    <comment ref="O1" authorId="1" shapeId="0">
      <text>
        <r>
          <rPr>
            <b/>
            <sz val="9"/>
            <color indexed="81"/>
            <rFont val="돋움"/>
            <family val="3"/>
            <charset val="129"/>
          </rPr>
          <t>집중력 저하</t>
        </r>
      </text>
    </comment>
    <comment ref="P1" authorId="1" shapeId="0">
      <text>
        <r>
          <rPr>
            <b/>
            <sz val="9"/>
            <color indexed="81"/>
            <rFont val="돋움"/>
            <family val="3"/>
            <charset val="129"/>
          </rPr>
          <t>머리가 꽉 막힌 느낌</t>
        </r>
      </text>
    </comment>
    <comment ref="Q1" authorId="1" shapeId="0">
      <text>
        <r>
          <rPr>
            <b/>
            <sz val="9"/>
            <color indexed="81"/>
            <rFont val="돋움"/>
            <family val="3"/>
            <charset val="129"/>
          </rPr>
          <t>눈의 침침함</t>
        </r>
      </text>
    </comment>
    <comment ref="R1" authorId="1" shapeId="0">
      <text>
        <r>
          <rPr>
            <b/>
            <sz val="9"/>
            <color indexed="81"/>
            <rFont val="돋움"/>
            <family val="3"/>
            <charset val="129"/>
          </rPr>
          <t>눈을 감으면 어지러움</t>
        </r>
      </text>
    </comment>
    <comment ref="S1" authorId="1" shapeId="0">
      <text>
        <r>
          <rPr>
            <b/>
            <sz val="9"/>
            <color indexed="81"/>
            <rFont val="돋움"/>
            <family val="3"/>
            <charset val="129"/>
          </rPr>
          <t>눈을 뜨면 어지러움</t>
        </r>
      </text>
    </comment>
    <comment ref="T1" authorId="1" shapeId="0">
      <text>
        <r>
          <rPr>
            <b/>
            <sz val="9"/>
            <color indexed="81"/>
            <rFont val="돋움"/>
            <family val="3"/>
            <charset val="129"/>
          </rPr>
          <t>빙글빙글 도는 느낌</t>
        </r>
      </text>
    </comment>
    <comment ref="U1" authorId="2" shapeId="0">
      <text>
        <r>
          <rPr>
            <b/>
            <sz val="9"/>
            <color indexed="81"/>
            <rFont val="돋움"/>
            <family val="3"/>
            <charset val="129"/>
          </rPr>
          <t>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메스꺼움</t>
        </r>
      </text>
    </comment>
    <comment ref="V1" authorId="2" shapeId="0">
      <text>
        <r>
          <rPr>
            <b/>
            <sz val="9"/>
            <color indexed="81"/>
            <rFont val="돋움"/>
            <family val="3"/>
            <charset val="129"/>
          </rPr>
          <t>트림</t>
        </r>
      </text>
    </comment>
  </commentList>
</comments>
</file>

<file path=xl/comments3.xml><?xml version="1.0" encoding="utf-8"?>
<comments xmlns="http://schemas.openxmlformats.org/spreadsheetml/2006/main">
  <authors>
    <author>win</author>
    <author>jeong hye park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실험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만나이</t>
        </r>
      </text>
    </comment>
    <comment ref="G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자동차
0. 이용해 본 적 없다
1. 멀미를 전혀 느끼지 않는다.
2. 거의 멀미를 느끼지 않는다.
3. 때때로 멀미를 느낀다.
4. 멀미를 자주 느낀다.</t>
        </r>
      </text>
    </comment>
    <comment ref="H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버스</t>
        </r>
      </text>
    </comment>
    <comment ref="I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기차</t>
        </r>
      </text>
    </comment>
    <comment ref="J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비행기</t>
        </r>
      </text>
    </comment>
    <comment ref="K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작은 배</t>
        </r>
      </text>
    </comment>
    <comment ref="L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큰 배</t>
        </r>
      </text>
    </comment>
    <comment ref="M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그네</t>
        </r>
      </text>
    </comment>
    <comment ref="N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회전목마</t>
        </r>
      </text>
    </comment>
    <comment ref="O1" authorId="1" shapeId="0">
      <text>
        <r>
          <rPr>
            <b/>
            <sz val="9"/>
            <color indexed="81"/>
            <rFont val="돋움"/>
            <family val="3"/>
            <charset val="129"/>
          </rPr>
          <t>12세 전
롤러코스터</t>
        </r>
      </text>
    </comment>
    <comment ref="P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자동차</t>
        </r>
      </text>
    </comment>
    <comment ref="Q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버스</t>
        </r>
      </text>
    </comment>
    <comment ref="R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기차</t>
        </r>
      </text>
    </comment>
    <comment ref="S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비행기</t>
        </r>
      </text>
    </comment>
    <comment ref="T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작은 배</t>
        </r>
      </text>
    </comment>
    <comment ref="U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큰 배</t>
        </r>
      </text>
    </comment>
    <comment ref="V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그네</t>
        </r>
      </text>
    </comment>
    <comment ref="W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회전목마</t>
        </r>
      </text>
    </comment>
    <comment ref="X1" authorId="1" shapeId="0">
      <text>
        <r>
          <rPr>
            <b/>
            <sz val="9"/>
            <color indexed="81"/>
            <rFont val="돋움"/>
            <family val="3"/>
            <charset val="129"/>
          </rPr>
          <t>10세 이후
롤러코스터</t>
        </r>
      </text>
    </comment>
  </commentList>
</comments>
</file>

<file path=xl/sharedStrings.xml><?xml version="1.0" encoding="utf-8"?>
<sst xmlns="http://schemas.openxmlformats.org/spreadsheetml/2006/main" count="178" uniqueCount="86">
  <si>
    <t>Subjects</t>
    <phoneticPr fontId="1" type="noConversion"/>
  </si>
  <si>
    <t>이름</t>
    <phoneticPr fontId="1" type="noConversion"/>
  </si>
  <si>
    <t>생년월일</t>
    <phoneticPr fontId="1" type="noConversion"/>
  </si>
  <si>
    <t>성별
(남:1/ 여:2)</t>
    <phoneticPr fontId="1" type="noConversion"/>
  </si>
  <si>
    <t>Q1</t>
    <phoneticPr fontId="1" type="noConversion"/>
  </si>
  <si>
    <t>Q2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</si>
  <si>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</si>
  <si>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</si>
  <si>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</si>
  <si>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</si>
  <si>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</si>
  <si>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</si>
  <si>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</si>
  <si>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</si>
  <si>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</si>
  <si>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</si>
  <si>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</si>
  <si>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</si>
  <si>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</si>
  <si>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박세직</t>
    <phoneticPr fontId="1" type="noConversion"/>
  </si>
  <si>
    <t>양정환</t>
    <phoneticPr fontId="1" type="noConversion"/>
  </si>
  <si>
    <t>최병길</t>
    <phoneticPr fontId="1" type="noConversion"/>
  </si>
  <si>
    <t>Q3</t>
    <phoneticPr fontId="1" type="noConversion"/>
  </si>
  <si>
    <t>손잡이
(R:1/ L:2)</t>
    <phoneticPr fontId="1" type="noConversion"/>
  </si>
  <si>
    <t>만나이</t>
    <phoneticPr fontId="1" type="noConversion"/>
  </si>
  <si>
    <t>이지수</t>
    <phoneticPr fontId="1" type="noConversion"/>
  </si>
  <si>
    <t>민찬양</t>
    <phoneticPr fontId="1" type="noConversion"/>
  </si>
  <si>
    <t>안형정</t>
    <phoneticPr fontId="1" type="noConversion"/>
  </si>
  <si>
    <t>이미경</t>
    <phoneticPr fontId="1" type="noConversion"/>
  </si>
  <si>
    <t>김미연</t>
    <phoneticPr fontId="1" type="noConversion"/>
  </si>
  <si>
    <t>정한솔</t>
    <phoneticPr fontId="1" type="noConversion"/>
  </si>
  <si>
    <t>김대헌</t>
    <phoneticPr fontId="1" type="noConversion"/>
  </si>
  <si>
    <t>이호진</t>
    <phoneticPr fontId="1" type="noConversion"/>
  </si>
  <si>
    <t>안준성</t>
    <phoneticPr fontId="1" type="noConversion"/>
  </si>
  <si>
    <t>김홍준</t>
    <phoneticPr fontId="1" type="noConversion"/>
  </si>
  <si>
    <t>허진아</t>
    <phoneticPr fontId="1" type="noConversion"/>
  </si>
  <si>
    <t>한주호</t>
    <phoneticPr fontId="1" type="noConversion"/>
  </si>
  <si>
    <t>조지원</t>
    <phoneticPr fontId="1" type="noConversion"/>
  </si>
  <si>
    <t>임기범</t>
    <phoneticPr fontId="1" type="noConversion"/>
  </si>
  <si>
    <t>박은규</t>
    <phoneticPr fontId="1" type="noConversion"/>
  </si>
  <si>
    <t>이주한</t>
    <phoneticPr fontId="1" type="noConversion"/>
  </si>
  <si>
    <t>김병준</t>
    <phoneticPr fontId="1" type="noConversion"/>
  </si>
  <si>
    <t>Q1-1</t>
    <phoneticPr fontId="1" type="noConversion"/>
  </si>
  <si>
    <t>Q1-2</t>
  </si>
  <si>
    <t>Q1-3</t>
  </si>
  <si>
    <t>Q1-4</t>
  </si>
  <si>
    <t>Q1-5</t>
  </si>
  <si>
    <t>Q1-6</t>
  </si>
  <si>
    <t>Q1-7</t>
  </si>
  <si>
    <t>Q1-8</t>
  </si>
  <si>
    <t>Q1-9</t>
  </si>
  <si>
    <t>Q2-2</t>
  </si>
  <si>
    <t>Q2-3</t>
  </si>
  <si>
    <t>Q2-4</t>
  </si>
  <si>
    <t>Q2-5</t>
  </si>
  <si>
    <t>Q2-6</t>
  </si>
  <si>
    <t>Q2-7</t>
  </si>
  <si>
    <t>Q2-8</t>
  </si>
  <si>
    <t>Q2-9</t>
  </si>
  <si>
    <t>Q2-1</t>
    <phoneticPr fontId="1" type="noConversion"/>
  </si>
  <si>
    <t>total</t>
    <phoneticPr fontId="1" type="noConversion"/>
  </si>
  <si>
    <t>nausia</t>
    <phoneticPr fontId="1" type="noConversion"/>
  </si>
  <si>
    <t>oculomotor</t>
    <phoneticPr fontId="1" type="noConversion"/>
  </si>
  <si>
    <t>disorientation</t>
    <phoneticPr fontId="1" type="noConversion"/>
  </si>
  <si>
    <t>1st</t>
    <phoneticPr fontId="1" type="noConversion"/>
  </si>
  <si>
    <t>2nd</t>
    <phoneticPr fontId="1" type="noConversion"/>
  </si>
  <si>
    <t>Diff.</t>
    <phoneticPr fontId="1" type="noConversion"/>
  </si>
  <si>
    <t>Section A</t>
    <phoneticPr fontId="1" type="noConversion"/>
  </si>
  <si>
    <t>Section B</t>
  </si>
  <si>
    <t>Section B</t>
    <phoneticPr fontId="1" type="noConversion"/>
  </si>
  <si>
    <t>Total</t>
    <phoneticPr fontId="1" type="noConversion"/>
  </si>
  <si>
    <t>SectionA-2</t>
    <phoneticPr fontId="1" type="noConversion"/>
  </si>
  <si>
    <t>SectionB-2</t>
    <phoneticPr fontId="1" type="noConversion"/>
  </si>
  <si>
    <t>MSA</t>
    <phoneticPr fontId="1" type="noConversion"/>
  </si>
  <si>
    <t>MSB</t>
    <phoneticPr fontId="1" type="noConversion"/>
  </si>
  <si>
    <t>백분율 변환</t>
  </si>
  <si>
    <r>
      <t>MSSQ-</t>
    </r>
    <r>
      <rPr>
        <sz val="9"/>
        <color rgb="FF000000"/>
        <rFont val="함초롬바탕"/>
        <family val="1"/>
        <charset val="129"/>
      </rPr>
      <t>단문형 원점수</t>
    </r>
  </si>
  <si>
    <t>어린시절</t>
  </si>
  <si>
    <t>sectionA</t>
  </si>
  <si>
    <r>
      <t>10</t>
    </r>
    <r>
      <rPr>
        <sz val="9"/>
        <color rgb="FF000000"/>
        <rFont val="함초롬바탕"/>
        <family val="1"/>
        <charset val="129"/>
      </rPr>
      <t>세이후</t>
    </r>
  </si>
  <si>
    <t>총 합계</t>
  </si>
  <si>
    <t>(A+B)</t>
  </si>
  <si>
    <t>Mean</t>
  </si>
  <si>
    <t>Std. Deviation</t>
  </si>
  <si>
    <t>SSQ_Total score</t>
    <phoneticPr fontId="1" type="noConversion"/>
  </si>
  <si>
    <t>MSSQ_total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</si>
</sst>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_ 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176" fontId="0" fillId="0" borderId="0" xfId="0" applyNumberFormat="1" applyFill="1" applyBorder="1" applyAlignment="1">
      <alignment horizontal="center" vertical="center"/>
    </xf>
    <xf numFmtId="0" fontId="5" fillId="0" borderId="3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23</xdr:row>
      <xdr:rowOff>0</xdr:rowOff>
    </xdr:from>
    <xdr:to>
      <xdr:col>15</xdr:col>
      <xdr:colOff>422172</xdr:colOff>
      <xdr:row>40</xdr:row>
      <xdr:rowOff>180975</xdr:rowOff>
    </xdr:to>
    <xdr:pic>
      <xdr:nvPicPr>
        <xdr:cNvPr id="2" name="_x389044408" descr="EMB000028c85b75">
          <a:extLst>
            <a:ext uri="{FF2B5EF4-FFF2-40B4-BE49-F238E27FC236}">
              <a16:creationId xmlns:a16="http://schemas.microsoft.com/office/drawing/2014/main" id="{E66E5772-10B9-43C0-931F-78DE9689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4" y="5029200"/>
          <a:ext cx="3622573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tabSelected="1" topLeftCell="A22" workbookViewId="0">
      <selection activeCell="N37" sqref="N37"/>
    </sheetView>
  </sheetViews>
  <sheetFormatPr defaultRowHeight="16.5" x14ac:dyDescent="0.3"/>
  <cols>
    <col min="1" max="2" width="9" style="1"/>
    <col min="3" max="3" width="11.375" style="1" customWidth="1"/>
    <col min="4" max="4" width="9" style="1"/>
    <col min="5" max="5" width="9" style="2"/>
    <col min="6" max="6" width="9" style="1"/>
    <col min="7" max="18" width="6" style="1" customWidth="1"/>
    <col min="19" max="23" width="9" style="1"/>
    <col min="24" max="26" width="9" style="6"/>
    <col min="27" max="16384" width="9" style="1"/>
  </cols>
  <sheetData>
    <row r="1" spans="1:26" ht="33" x14ac:dyDescent="0.3">
      <c r="A1" s="3" t="s">
        <v>0</v>
      </c>
      <c r="B1" s="3" t="s">
        <v>1</v>
      </c>
      <c r="C1" s="4" t="s">
        <v>3</v>
      </c>
      <c r="D1" s="3" t="s">
        <v>2</v>
      </c>
      <c r="E1" s="3" t="s">
        <v>24</v>
      </c>
      <c r="F1" s="4" t="s">
        <v>23</v>
      </c>
      <c r="G1" s="4" t="s">
        <v>4</v>
      </c>
      <c r="H1" s="4" t="s">
        <v>5</v>
      </c>
      <c r="I1" s="4" t="s">
        <v>22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7" t="s">
        <v>60</v>
      </c>
      <c r="X1" s="8" t="s">
        <v>61</v>
      </c>
      <c r="Y1" s="8" t="s">
        <v>62</v>
      </c>
      <c r="Z1" s="8" t="s">
        <v>63</v>
      </c>
    </row>
    <row r="2" spans="1:26" x14ac:dyDescent="0.3">
      <c r="A2" s="5">
        <v>1</v>
      </c>
      <c r="B2" s="5" t="s">
        <v>31</v>
      </c>
      <c r="C2" s="5">
        <v>1</v>
      </c>
      <c r="D2" s="5">
        <v>800719</v>
      </c>
      <c r="E2" s="5">
        <f t="shared" ref="E2:E21" si="0">117-ROUND(D2,-4)/10000</f>
        <v>37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9">
        <f t="shared" ref="W2:W21" si="1">SUM(X2:Z2)*3.74</f>
        <v>0</v>
      </c>
      <c r="X2" s="6">
        <f t="shared" ref="X2:X21" si="2">SUM(G2,L2,M2,N2,O2,U2,V2)</f>
        <v>0</v>
      </c>
      <c r="Y2" s="6">
        <f t="shared" ref="Y2:Y21" si="3">SUM(G2,H2,I2,J2,K2,O2,Q2)</f>
        <v>0</v>
      </c>
      <c r="Z2" s="6">
        <f t="shared" ref="Z2:Z21" si="4">SUM(K2,N2,P2,Q2,R2,S2,T2)</f>
        <v>0</v>
      </c>
    </row>
    <row r="3" spans="1:26" x14ac:dyDescent="0.3">
      <c r="A3" s="5">
        <v>2</v>
      </c>
      <c r="B3" s="5" t="s">
        <v>29</v>
      </c>
      <c r="C3" s="5">
        <v>2</v>
      </c>
      <c r="D3" s="5"/>
      <c r="E3" s="5">
        <f t="shared" si="0"/>
        <v>117</v>
      </c>
      <c r="F3" s="5">
        <v>1</v>
      </c>
      <c r="G3" s="5">
        <v>1</v>
      </c>
      <c r="H3" s="5">
        <v>3</v>
      </c>
      <c r="I3" s="5">
        <v>1</v>
      </c>
      <c r="J3" s="5">
        <v>3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9">
        <f t="shared" si="1"/>
        <v>41.14</v>
      </c>
      <c r="X3" s="6">
        <f t="shared" si="2"/>
        <v>2</v>
      </c>
      <c r="Y3" s="6">
        <f t="shared" si="3"/>
        <v>8</v>
      </c>
      <c r="Z3" s="6">
        <f t="shared" si="4"/>
        <v>1</v>
      </c>
    </row>
    <row r="4" spans="1:26" x14ac:dyDescent="0.3">
      <c r="A4" s="5">
        <v>3</v>
      </c>
      <c r="B4" s="5" t="s">
        <v>41</v>
      </c>
      <c r="C4" s="5">
        <v>1</v>
      </c>
      <c r="D4" s="5">
        <v>870906</v>
      </c>
      <c r="E4" s="5">
        <f t="shared" si="0"/>
        <v>30</v>
      </c>
      <c r="F4" s="5">
        <v>1</v>
      </c>
      <c r="G4" s="5">
        <v>0</v>
      </c>
      <c r="H4" s="5">
        <v>1</v>
      </c>
      <c r="I4" s="5">
        <v>1</v>
      </c>
      <c r="J4" s="5">
        <v>2</v>
      </c>
      <c r="K4" s="5">
        <v>0</v>
      </c>
      <c r="L4" s="5">
        <v>0</v>
      </c>
      <c r="M4" s="5">
        <v>0</v>
      </c>
      <c r="N4" s="5">
        <v>1</v>
      </c>
      <c r="O4" s="5">
        <v>0</v>
      </c>
      <c r="P4" s="5">
        <v>1</v>
      </c>
      <c r="Q4" s="5">
        <v>1</v>
      </c>
      <c r="R4" s="5">
        <v>0</v>
      </c>
      <c r="S4" s="5">
        <v>0</v>
      </c>
      <c r="T4" s="5">
        <v>0</v>
      </c>
      <c r="U4" s="5">
        <v>1</v>
      </c>
      <c r="V4" s="5">
        <v>1</v>
      </c>
      <c r="W4" s="9">
        <f t="shared" si="1"/>
        <v>41.14</v>
      </c>
      <c r="X4" s="6">
        <f t="shared" si="2"/>
        <v>3</v>
      </c>
      <c r="Y4" s="6">
        <f t="shared" si="3"/>
        <v>5</v>
      </c>
      <c r="Z4" s="6">
        <f t="shared" si="4"/>
        <v>3</v>
      </c>
    </row>
    <row r="5" spans="1:26" x14ac:dyDescent="0.3">
      <c r="A5" s="5">
        <v>4</v>
      </c>
      <c r="B5" s="5" t="s">
        <v>34</v>
      </c>
      <c r="C5" s="5">
        <v>1</v>
      </c>
      <c r="D5" s="5">
        <v>960420</v>
      </c>
      <c r="E5" s="5">
        <f t="shared" si="0"/>
        <v>21</v>
      </c>
      <c r="F5" s="5">
        <v>1</v>
      </c>
      <c r="G5" s="5">
        <v>0</v>
      </c>
      <c r="H5" s="5">
        <v>2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9">
        <f t="shared" si="1"/>
        <v>18.700000000000003</v>
      </c>
      <c r="X5" s="6">
        <f t="shared" si="2"/>
        <v>1</v>
      </c>
      <c r="Y5" s="6">
        <f t="shared" si="3"/>
        <v>4</v>
      </c>
      <c r="Z5" s="6">
        <f t="shared" si="4"/>
        <v>0</v>
      </c>
    </row>
    <row r="6" spans="1:26" x14ac:dyDescent="0.3">
      <c r="A6" s="5">
        <v>5</v>
      </c>
      <c r="B6" s="5" t="s">
        <v>26</v>
      </c>
      <c r="C6" s="5">
        <v>2</v>
      </c>
      <c r="D6" s="5"/>
      <c r="E6" s="5">
        <f t="shared" si="0"/>
        <v>117</v>
      </c>
      <c r="F6" s="5">
        <v>1</v>
      </c>
      <c r="G6" s="5">
        <v>0</v>
      </c>
      <c r="H6" s="5">
        <v>1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9">
        <f t="shared" si="1"/>
        <v>22.44</v>
      </c>
      <c r="X6" s="6">
        <f t="shared" si="2"/>
        <v>0</v>
      </c>
      <c r="Y6" s="6">
        <f t="shared" si="3"/>
        <v>4</v>
      </c>
      <c r="Z6" s="6">
        <f t="shared" si="4"/>
        <v>2</v>
      </c>
    </row>
    <row r="7" spans="1:26" x14ac:dyDescent="0.3">
      <c r="A7" s="5">
        <v>6</v>
      </c>
      <c r="B7" s="5" t="s">
        <v>19</v>
      </c>
      <c r="C7" s="5">
        <v>1</v>
      </c>
      <c r="D7" s="5">
        <v>950517</v>
      </c>
      <c r="E7" s="5">
        <f t="shared" si="0"/>
        <v>22</v>
      </c>
      <c r="F7" s="5">
        <v>1</v>
      </c>
      <c r="G7" s="5">
        <v>0</v>
      </c>
      <c r="H7" s="5">
        <v>1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9">
        <f t="shared" si="1"/>
        <v>18.700000000000003</v>
      </c>
      <c r="X7" s="6">
        <f t="shared" si="2"/>
        <v>2</v>
      </c>
      <c r="Y7" s="6">
        <f t="shared" si="3"/>
        <v>2</v>
      </c>
      <c r="Z7" s="6">
        <f t="shared" si="4"/>
        <v>1</v>
      </c>
    </row>
    <row r="8" spans="1:26" x14ac:dyDescent="0.3">
      <c r="A8" s="5">
        <v>7</v>
      </c>
      <c r="B8" s="5" t="s">
        <v>39</v>
      </c>
      <c r="C8" s="5">
        <v>1</v>
      </c>
      <c r="D8" s="5">
        <v>851208</v>
      </c>
      <c r="E8" s="5">
        <f t="shared" si="0"/>
        <v>32</v>
      </c>
      <c r="F8" s="5">
        <v>1</v>
      </c>
      <c r="G8" s="5">
        <v>0</v>
      </c>
      <c r="H8" s="5">
        <v>2</v>
      </c>
      <c r="I8" s="5">
        <v>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9">
        <f t="shared" si="1"/>
        <v>26.18</v>
      </c>
      <c r="X8" s="6">
        <f t="shared" si="2"/>
        <v>0</v>
      </c>
      <c r="Y8" s="6">
        <f t="shared" si="3"/>
        <v>6</v>
      </c>
      <c r="Z8" s="6">
        <f t="shared" si="4"/>
        <v>1</v>
      </c>
    </row>
    <row r="9" spans="1:26" x14ac:dyDescent="0.3">
      <c r="A9" s="5">
        <v>8</v>
      </c>
      <c r="B9" s="5" t="s">
        <v>33</v>
      </c>
      <c r="C9" s="5">
        <v>1</v>
      </c>
      <c r="D9" s="5">
        <v>860227</v>
      </c>
      <c r="E9" s="5">
        <f t="shared" si="0"/>
        <v>31</v>
      </c>
      <c r="F9" s="5">
        <v>1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9">
        <f t="shared" si="1"/>
        <v>11.22</v>
      </c>
      <c r="X9" s="6">
        <f t="shared" si="2"/>
        <v>0</v>
      </c>
      <c r="Y9" s="6">
        <f t="shared" si="3"/>
        <v>2</v>
      </c>
      <c r="Z9" s="6">
        <f t="shared" si="4"/>
        <v>1</v>
      </c>
    </row>
    <row r="10" spans="1:26" x14ac:dyDescent="0.3">
      <c r="A10" s="5">
        <v>9</v>
      </c>
      <c r="B10" s="5" t="s">
        <v>27</v>
      </c>
      <c r="C10" s="5">
        <v>2</v>
      </c>
      <c r="D10" s="5"/>
      <c r="E10" s="5">
        <f t="shared" si="0"/>
        <v>117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9">
        <f t="shared" si="1"/>
        <v>0</v>
      </c>
      <c r="X10" s="6">
        <f t="shared" si="2"/>
        <v>0</v>
      </c>
      <c r="Y10" s="6">
        <f t="shared" si="3"/>
        <v>0</v>
      </c>
      <c r="Z10" s="6">
        <f t="shared" si="4"/>
        <v>0</v>
      </c>
    </row>
    <row r="11" spans="1:26" x14ac:dyDescent="0.3">
      <c r="A11" s="5">
        <v>10</v>
      </c>
      <c r="B11" s="5" t="s">
        <v>20</v>
      </c>
      <c r="C11" s="5">
        <v>1</v>
      </c>
      <c r="D11" s="5">
        <v>821220</v>
      </c>
      <c r="E11" s="5">
        <f t="shared" si="0"/>
        <v>35</v>
      </c>
      <c r="F11" s="5">
        <v>1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9">
        <f t="shared" si="1"/>
        <v>3.74</v>
      </c>
      <c r="X11" s="6">
        <f t="shared" si="2"/>
        <v>0</v>
      </c>
      <c r="Y11" s="6">
        <f t="shared" si="3"/>
        <v>1</v>
      </c>
      <c r="Z11" s="6">
        <f t="shared" si="4"/>
        <v>0</v>
      </c>
    </row>
    <row r="12" spans="1:26" x14ac:dyDescent="0.3">
      <c r="A12" s="5">
        <v>11</v>
      </c>
      <c r="B12" s="5" t="s">
        <v>28</v>
      </c>
      <c r="C12" s="5">
        <v>2</v>
      </c>
      <c r="D12" s="5">
        <v>690717</v>
      </c>
      <c r="E12" s="5">
        <f t="shared" si="0"/>
        <v>48</v>
      </c>
      <c r="F12" s="5">
        <v>1</v>
      </c>
      <c r="G12" s="5">
        <v>2</v>
      </c>
      <c r="H12" s="5">
        <v>3</v>
      </c>
      <c r="I12" s="5">
        <v>2</v>
      </c>
      <c r="J12" s="5">
        <v>3</v>
      </c>
      <c r="K12" s="5">
        <v>2</v>
      </c>
      <c r="L12" s="5">
        <v>2</v>
      </c>
      <c r="M12" s="5">
        <v>2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2</v>
      </c>
      <c r="U12" s="5">
        <v>3</v>
      </c>
      <c r="V12" s="5">
        <v>2</v>
      </c>
      <c r="W12" s="9">
        <f t="shared" si="1"/>
        <v>201.96</v>
      </c>
      <c r="X12" s="6">
        <f t="shared" si="2"/>
        <v>17</v>
      </c>
      <c r="Y12" s="6">
        <f t="shared" si="3"/>
        <v>18</v>
      </c>
      <c r="Z12" s="6">
        <f t="shared" si="4"/>
        <v>19</v>
      </c>
    </row>
    <row r="13" spans="1:26" x14ac:dyDescent="0.3">
      <c r="A13" s="5">
        <v>12</v>
      </c>
      <c r="B13" s="5" t="s">
        <v>40</v>
      </c>
      <c r="C13" s="5">
        <v>1</v>
      </c>
      <c r="D13" s="5">
        <v>871019</v>
      </c>
      <c r="E13" s="5">
        <f t="shared" si="0"/>
        <v>30</v>
      </c>
      <c r="F13" s="5">
        <v>1</v>
      </c>
      <c r="G13" s="5">
        <v>0</v>
      </c>
      <c r="H13" s="5">
        <v>1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9">
        <f t="shared" si="1"/>
        <v>18.700000000000003</v>
      </c>
      <c r="X13" s="6">
        <f t="shared" si="2"/>
        <v>0</v>
      </c>
      <c r="Y13" s="6">
        <f t="shared" si="3"/>
        <v>3</v>
      </c>
      <c r="Z13" s="6">
        <f t="shared" si="4"/>
        <v>2</v>
      </c>
    </row>
    <row r="14" spans="1:26" x14ac:dyDescent="0.3">
      <c r="A14" s="5">
        <v>13</v>
      </c>
      <c r="B14" s="5" t="s">
        <v>25</v>
      </c>
      <c r="C14" s="5">
        <v>1</v>
      </c>
      <c r="D14" s="5">
        <v>900826</v>
      </c>
      <c r="E14" s="5">
        <f t="shared" si="0"/>
        <v>27</v>
      </c>
      <c r="F14" s="5">
        <v>1</v>
      </c>
      <c r="G14" s="5">
        <v>2</v>
      </c>
      <c r="H14" s="5">
        <v>3</v>
      </c>
      <c r="I14" s="5">
        <v>1</v>
      </c>
      <c r="J14" s="5">
        <v>3</v>
      </c>
      <c r="K14" s="5">
        <v>2</v>
      </c>
      <c r="L14" s="5">
        <v>1</v>
      </c>
      <c r="M14" s="5">
        <v>0</v>
      </c>
      <c r="N14" s="5">
        <v>0</v>
      </c>
      <c r="O14" s="5">
        <v>1</v>
      </c>
      <c r="P14" s="5">
        <v>1</v>
      </c>
      <c r="Q14" s="5">
        <v>3</v>
      </c>
      <c r="R14" s="5">
        <v>1</v>
      </c>
      <c r="S14" s="5">
        <v>1</v>
      </c>
      <c r="T14" s="5">
        <v>0</v>
      </c>
      <c r="U14" s="5">
        <v>0</v>
      </c>
      <c r="V14" s="5">
        <v>0</v>
      </c>
      <c r="W14" s="9">
        <f t="shared" si="1"/>
        <v>100.98</v>
      </c>
      <c r="X14" s="6">
        <f t="shared" si="2"/>
        <v>4</v>
      </c>
      <c r="Y14" s="6">
        <f t="shared" si="3"/>
        <v>15</v>
      </c>
      <c r="Z14" s="6">
        <f t="shared" si="4"/>
        <v>8</v>
      </c>
    </row>
    <row r="15" spans="1:26" x14ac:dyDescent="0.3">
      <c r="A15" s="5">
        <v>14</v>
      </c>
      <c r="B15" s="5" t="s">
        <v>32</v>
      </c>
      <c r="C15" s="5">
        <v>1</v>
      </c>
      <c r="D15" s="5">
        <v>960301</v>
      </c>
      <c r="E15" s="5">
        <f t="shared" si="0"/>
        <v>21</v>
      </c>
      <c r="F15" s="5">
        <v>1</v>
      </c>
      <c r="G15" s="5">
        <v>0</v>
      </c>
      <c r="H15" s="5">
        <v>2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1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9">
        <f t="shared" si="1"/>
        <v>33.660000000000004</v>
      </c>
      <c r="X15" s="6">
        <f t="shared" si="2"/>
        <v>0</v>
      </c>
      <c r="Y15" s="6">
        <f t="shared" si="3"/>
        <v>5</v>
      </c>
      <c r="Z15" s="6">
        <f t="shared" si="4"/>
        <v>4</v>
      </c>
    </row>
    <row r="16" spans="1:26" x14ac:dyDescent="0.3">
      <c r="A16" s="5">
        <v>15</v>
      </c>
      <c r="B16" s="5" t="s">
        <v>38</v>
      </c>
      <c r="C16" s="5">
        <v>1</v>
      </c>
      <c r="D16" s="5">
        <v>960419</v>
      </c>
      <c r="E16" s="5">
        <f t="shared" si="0"/>
        <v>21</v>
      </c>
      <c r="F16" s="5">
        <v>1</v>
      </c>
      <c r="G16" s="5">
        <v>0</v>
      </c>
      <c r="H16" s="5">
        <v>1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9">
        <f t="shared" si="1"/>
        <v>14.96</v>
      </c>
      <c r="X16" s="6">
        <f t="shared" si="2"/>
        <v>0</v>
      </c>
      <c r="Y16" s="6">
        <f t="shared" si="3"/>
        <v>3</v>
      </c>
      <c r="Z16" s="6">
        <f t="shared" si="4"/>
        <v>1</v>
      </c>
    </row>
    <row r="17" spans="1:26" x14ac:dyDescent="0.3">
      <c r="A17" s="5">
        <v>16</v>
      </c>
      <c r="B17" s="5" t="s">
        <v>30</v>
      </c>
      <c r="C17" s="5">
        <v>1</v>
      </c>
      <c r="D17" s="5">
        <v>940331</v>
      </c>
      <c r="E17" s="5">
        <f t="shared" si="0"/>
        <v>23</v>
      </c>
      <c r="F17" s="5">
        <v>1</v>
      </c>
      <c r="G17" s="5">
        <v>1</v>
      </c>
      <c r="H17" s="5">
        <v>1</v>
      </c>
      <c r="I17" s="5">
        <v>0</v>
      </c>
      <c r="J17" s="5">
        <v>2</v>
      </c>
      <c r="K17" s="5">
        <v>1</v>
      </c>
      <c r="L17" s="5">
        <v>0</v>
      </c>
      <c r="M17" s="5">
        <v>0</v>
      </c>
      <c r="N17" s="5">
        <v>1</v>
      </c>
      <c r="O17" s="5">
        <v>1</v>
      </c>
      <c r="P17" s="5">
        <v>1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9">
        <f t="shared" si="1"/>
        <v>56.1</v>
      </c>
      <c r="X17" s="6">
        <f t="shared" si="2"/>
        <v>4</v>
      </c>
      <c r="Y17" s="6">
        <f t="shared" si="3"/>
        <v>7</v>
      </c>
      <c r="Z17" s="6">
        <f t="shared" si="4"/>
        <v>4</v>
      </c>
    </row>
    <row r="18" spans="1:26" x14ac:dyDescent="0.3">
      <c r="A18" s="5">
        <v>17</v>
      </c>
      <c r="B18" s="5" t="s">
        <v>37</v>
      </c>
      <c r="C18" s="5">
        <v>1</v>
      </c>
      <c r="D18" s="5">
        <v>851006</v>
      </c>
      <c r="E18" s="5">
        <f t="shared" si="0"/>
        <v>32</v>
      </c>
      <c r="F18" s="5">
        <v>1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9">
        <f t="shared" si="1"/>
        <v>14.96</v>
      </c>
      <c r="X18" s="6">
        <f t="shared" si="2"/>
        <v>1</v>
      </c>
      <c r="Y18" s="6">
        <f t="shared" si="3"/>
        <v>3</v>
      </c>
      <c r="Z18" s="6">
        <f t="shared" si="4"/>
        <v>0</v>
      </c>
    </row>
    <row r="19" spans="1:26" x14ac:dyDescent="0.3">
      <c r="A19" s="5">
        <v>18</v>
      </c>
      <c r="B19" s="5" t="s">
        <v>21</v>
      </c>
      <c r="C19" s="5">
        <v>1</v>
      </c>
      <c r="D19" s="5">
        <v>840825</v>
      </c>
      <c r="E19" s="5">
        <f t="shared" si="0"/>
        <v>33</v>
      </c>
      <c r="F19" s="5">
        <v>1</v>
      </c>
      <c r="G19" s="5">
        <v>0</v>
      </c>
      <c r="H19" s="5">
        <v>2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9">
        <f t="shared" si="1"/>
        <v>18.700000000000003</v>
      </c>
      <c r="X19" s="6">
        <f t="shared" si="2"/>
        <v>1</v>
      </c>
      <c r="Y19" s="6">
        <f t="shared" si="3"/>
        <v>4</v>
      </c>
      <c r="Z19" s="6">
        <f t="shared" si="4"/>
        <v>0</v>
      </c>
    </row>
    <row r="20" spans="1:26" x14ac:dyDescent="0.3">
      <c r="A20" s="5">
        <v>19</v>
      </c>
      <c r="B20" s="5" t="s">
        <v>36</v>
      </c>
      <c r="C20" s="5">
        <v>1</v>
      </c>
      <c r="D20" s="5">
        <v>900512</v>
      </c>
      <c r="E20" s="5">
        <f t="shared" si="0"/>
        <v>27</v>
      </c>
      <c r="F20" s="5">
        <v>1</v>
      </c>
      <c r="G20" s="5">
        <v>2</v>
      </c>
      <c r="H20" s="5">
        <v>2</v>
      </c>
      <c r="I20" s="5">
        <v>2</v>
      </c>
      <c r="J20" s="5">
        <v>2</v>
      </c>
      <c r="K20" s="5">
        <v>2</v>
      </c>
      <c r="L20" s="5">
        <v>1</v>
      </c>
      <c r="M20" s="5">
        <v>1</v>
      </c>
      <c r="N20" s="5">
        <v>1</v>
      </c>
      <c r="O20" s="5">
        <v>1</v>
      </c>
      <c r="P20" s="5">
        <v>1</v>
      </c>
      <c r="Q20" s="5">
        <v>2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9">
        <f t="shared" si="1"/>
        <v>112.2</v>
      </c>
      <c r="X20" s="6">
        <f t="shared" si="2"/>
        <v>8</v>
      </c>
      <c r="Y20" s="6">
        <f t="shared" si="3"/>
        <v>13</v>
      </c>
      <c r="Z20" s="6">
        <f t="shared" si="4"/>
        <v>9</v>
      </c>
    </row>
    <row r="21" spans="1:26" x14ac:dyDescent="0.3">
      <c r="A21" s="5">
        <v>20</v>
      </c>
      <c r="B21" s="5" t="s">
        <v>35</v>
      </c>
      <c r="C21" s="5">
        <v>2</v>
      </c>
      <c r="D21" s="5">
        <v>900917</v>
      </c>
      <c r="E21" s="5">
        <f t="shared" si="0"/>
        <v>27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9">
        <f t="shared" si="1"/>
        <v>11.22</v>
      </c>
      <c r="X21" s="6">
        <f t="shared" si="2"/>
        <v>1</v>
      </c>
      <c r="Y21" s="6">
        <f t="shared" si="3"/>
        <v>1</v>
      </c>
      <c r="Z21" s="6">
        <f t="shared" si="4"/>
        <v>1</v>
      </c>
    </row>
    <row r="25" spans="1:26" ht="16.5" customHeight="1" x14ac:dyDescent="0.3">
      <c r="C25" s="18" t="s">
        <v>84</v>
      </c>
      <c r="D25" s="18"/>
      <c r="F25" s="2"/>
      <c r="G25" s="1" t="s">
        <v>85</v>
      </c>
    </row>
    <row r="26" spans="1:26" x14ac:dyDescent="0.3">
      <c r="C26" s="2" t="s">
        <v>64</v>
      </c>
      <c r="D26" s="2" t="s">
        <v>65</v>
      </c>
      <c r="E26" s="1" t="s">
        <v>66</v>
      </c>
    </row>
    <row r="27" spans="1:26" ht="16.5" customHeight="1" x14ac:dyDescent="0.3">
      <c r="B27" s="3" t="s">
        <v>29</v>
      </c>
      <c r="C27" s="25">
        <v>41.14</v>
      </c>
      <c r="D27" s="25">
        <v>7.48</v>
      </c>
      <c r="E27" s="26">
        <f>D27-C27</f>
        <v>-33.659999999999997</v>
      </c>
      <c r="G27" s="9">
        <v>35</v>
      </c>
    </row>
    <row r="28" spans="1:26" x14ac:dyDescent="0.3">
      <c r="B28" s="3" t="s">
        <v>33</v>
      </c>
      <c r="C28" s="25">
        <v>11.22</v>
      </c>
      <c r="D28" s="25">
        <v>11.22</v>
      </c>
      <c r="E28" s="26">
        <f>D28-C28</f>
        <v>0</v>
      </c>
      <c r="G28" s="9">
        <v>21</v>
      </c>
    </row>
    <row r="29" spans="1:26" x14ac:dyDescent="0.3">
      <c r="B29" s="3" t="s">
        <v>37</v>
      </c>
      <c r="C29" s="25">
        <v>14.96</v>
      </c>
      <c r="D29" s="25">
        <v>14.96</v>
      </c>
      <c r="E29" s="26">
        <f>D29-C29</f>
        <v>0</v>
      </c>
      <c r="G29" s="9">
        <v>27</v>
      </c>
    </row>
    <row r="30" spans="1:26" x14ac:dyDescent="0.3">
      <c r="B30" s="3" t="s">
        <v>19</v>
      </c>
      <c r="C30" s="25">
        <v>18.700000000000003</v>
      </c>
      <c r="D30" s="25">
        <v>22.44</v>
      </c>
      <c r="E30" s="26">
        <f>D30-C30</f>
        <v>3.7399999999999984</v>
      </c>
      <c r="G30" s="9">
        <v>34</v>
      </c>
    </row>
    <row r="31" spans="1:26" x14ac:dyDescent="0.3">
      <c r="B31" s="3" t="s">
        <v>21</v>
      </c>
      <c r="C31" s="25">
        <v>18.700000000000003</v>
      </c>
      <c r="D31" s="25">
        <v>22.44</v>
      </c>
      <c r="E31" s="26">
        <f>D31-C31</f>
        <v>3.7399999999999984</v>
      </c>
      <c r="G31" s="9">
        <v>24</v>
      </c>
    </row>
    <row r="32" spans="1:26" x14ac:dyDescent="0.3">
      <c r="B32" s="3" t="s">
        <v>35</v>
      </c>
      <c r="C32" s="25">
        <v>11.22</v>
      </c>
      <c r="D32" s="25">
        <v>14.96</v>
      </c>
      <c r="E32" s="26">
        <f>D32-C32</f>
        <v>3.74</v>
      </c>
      <c r="G32" s="9">
        <v>18</v>
      </c>
    </row>
    <row r="33" spans="2:7" x14ac:dyDescent="0.3">
      <c r="B33" s="3" t="s">
        <v>39</v>
      </c>
      <c r="C33" s="25">
        <v>26.18</v>
      </c>
      <c r="D33" s="25">
        <v>44.88</v>
      </c>
      <c r="E33" s="26">
        <f>D33-C33</f>
        <v>18.700000000000003</v>
      </c>
      <c r="G33" s="9">
        <v>18</v>
      </c>
    </row>
    <row r="34" spans="2:7" x14ac:dyDescent="0.3">
      <c r="B34" s="3" t="s">
        <v>27</v>
      </c>
      <c r="C34" s="25">
        <v>0</v>
      </c>
      <c r="D34" s="25">
        <v>33.660000000000004</v>
      </c>
      <c r="E34" s="26">
        <f>D34-C34</f>
        <v>33.660000000000004</v>
      </c>
      <c r="G34" s="9">
        <v>43</v>
      </c>
    </row>
    <row r="35" spans="2:7" x14ac:dyDescent="0.3">
      <c r="B35" s="3" t="s">
        <v>40</v>
      </c>
      <c r="C35" s="25">
        <v>18.700000000000003</v>
      </c>
      <c r="D35" s="25">
        <v>56.1</v>
      </c>
      <c r="E35" s="26">
        <f>D35-C35</f>
        <v>37.4</v>
      </c>
      <c r="G35" s="9">
        <v>26</v>
      </c>
    </row>
    <row r="36" spans="2:7" x14ac:dyDescent="0.3">
      <c r="B36" s="3" t="s">
        <v>26</v>
      </c>
      <c r="C36" s="25">
        <v>22.44</v>
      </c>
      <c r="D36" s="25">
        <v>67.320000000000007</v>
      </c>
      <c r="E36" s="26">
        <f>D36-C36</f>
        <v>44.88000000000001</v>
      </c>
      <c r="G36" s="9">
        <v>34.875</v>
      </c>
    </row>
    <row r="37" spans="2:7" x14ac:dyDescent="0.3">
      <c r="B37" s="27" t="s">
        <v>34</v>
      </c>
      <c r="C37" s="28">
        <v>18.700000000000003</v>
      </c>
      <c r="D37" s="28">
        <v>71.06</v>
      </c>
      <c r="E37" s="29">
        <f>D37-C37</f>
        <v>52.36</v>
      </c>
      <c r="G37" s="9">
        <v>28.125</v>
      </c>
    </row>
    <row r="38" spans="2:7" x14ac:dyDescent="0.3">
      <c r="B38" s="27" t="s">
        <v>32</v>
      </c>
      <c r="C38" s="28">
        <v>33.660000000000004</v>
      </c>
      <c r="D38" s="28">
        <v>89.76</v>
      </c>
      <c r="E38" s="29">
        <f>D38-C38</f>
        <v>56.1</v>
      </c>
      <c r="G38" s="9">
        <v>27.964285714285715</v>
      </c>
    </row>
    <row r="39" spans="2:7" x14ac:dyDescent="0.3">
      <c r="B39" s="27" t="s">
        <v>38</v>
      </c>
      <c r="C39" s="28">
        <v>14.96</v>
      </c>
      <c r="D39" s="28">
        <v>74.800000000000011</v>
      </c>
      <c r="E39" s="29">
        <f>D39-C39</f>
        <v>59.840000000000011</v>
      </c>
      <c r="G39" s="9">
        <v>24.5</v>
      </c>
    </row>
    <row r="40" spans="2:7" x14ac:dyDescent="0.3">
      <c r="B40" s="27" t="s">
        <v>36</v>
      </c>
      <c r="C40" s="28">
        <v>112.2</v>
      </c>
      <c r="D40" s="28">
        <v>194.48000000000002</v>
      </c>
      <c r="E40" s="29">
        <f>D40-C40</f>
        <v>82.280000000000015</v>
      </c>
      <c r="G40" s="9">
        <v>28</v>
      </c>
    </row>
    <row r="41" spans="2:7" x14ac:dyDescent="0.3">
      <c r="B41" s="27" t="s">
        <v>41</v>
      </c>
      <c r="C41" s="28">
        <v>41.14</v>
      </c>
      <c r="D41" s="28">
        <v>127.16000000000001</v>
      </c>
      <c r="E41" s="29">
        <f>D41-C41</f>
        <v>86.02000000000001</v>
      </c>
      <c r="G41" s="9">
        <v>41.25</v>
      </c>
    </row>
    <row r="42" spans="2:7" x14ac:dyDescent="0.3">
      <c r="B42" s="27" t="s">
        <v>20</v>
      </c>
      <c r="C42" s="28">
        <v>3.74</v>
      </c>
      <c r="D42" s="28">
        <v>104.72</v>
      </c>
      <c r="E42" s="29">
        <f>D42-C42</f>
        <v>100.98</v>
      </c>
      <c r="G42" s="9">
        <v>26</v>
      </c>
    </row>
    <row r="43" spans="2:7" x14ac:dyDescent="0.3">
      <c r="B43" s="27" t="s">
        <v>25</v>
      </c>
      <c r="C43" s="28">
        <v>100.98</v>
      </c>
      <c r="D43" s="28">
        <v>213.18</v>
      </c>
      <c r="E43" s="29">
        <f>D43-C43</f>
        <v>112.2</v>
      </c>
      <c r="G43" s="9">
        <v>36</v>
      </c>
    </row>
    <row r="44" spans="2:7" x14ac:dyDescent="0.3">
      <c r="B44" s="27" t="s">
        <v>31</v>
      </c>
      <c r="C44" s="28">
        <v>0</v>
      </c>
      <c r="D44" s="28">
        <v>119.68</v>
      </c>
      <c r="E44" s="29">
        <f>D44-C44</f>
        <v>119.68</v>
      </c>
      <c r="G44" s="9">
        <v>26.839285714285715</v>
      </c>
    </row>
    <row r="45" spans="2:7" x14ac:dyDescent="0.3">
      <c r="B45" s="27" t="s">
        <v>28</v>
      </c>
      <c r="C45" s="28">
        <v>201.96</v>
      </c>
      <c r="D45" s="28">
        <v>332.86</v>
      </c>
      <c r="E45" s="29">
        <f>D45-C45</f>
        <v>130.9</v>
      </c>
      <c r="G45" s="9">
        <v>55.5</v>
      </c>
    </row>
    <row r="46" spans="2:7" x14ac:dyDescent="0.3">
      <c r="B46" s="27" t="s">
        <v>30</v>
      </c>
      <c r="C46" s="28">
        <v>56.1</v>
      </c>
      <c r="D46" s="28">
        <v>187</v>
      </c>
      <c r="E46" s="29">
        <f>D46-C46</f>
        <v>130.9</v>
      </c>
      <c r="G46" s="9">
        <v>29.4</v>
      </c>
    </row>
  </sheetData>
  <autoFilter ref="B26:G26">
    <sortState ref="B27:G46">
      <sortCondition ref="E26"/>
    </sortState>
  </autoFilter>
  <mergeCells count="1">
    <mergeCell ref="C25:D2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1"/>
  <sheetViews>
    <sheetView topLeftCell="B1" workbookViewId="0">
      <selection activeCell="W2" sqref="W2:W21"/>
    </sheetView>
  </sheetViews>
  <sheetFormatPr defaultRowHeight="16.5" x14ac:dyDescent="0.3"/>
  <cols>
    <col min="1" max="2" width="9" style="2"/>
    <col min="3" max="3" width="11.375" style="2" customWidth="1"/>
    <col min="4" max="6" width="9" style="2"/>
    <col min="7" max="18" width="6" style="2" customWidth="1"/>
    <col min="19" max="16384" width="9" style="2"/>
  </cols>
  <sheetData>
    <row r="1" spans="1:26" ht="33" x14ac:dyDescent="0.3">
      <c r="A1" s="3" t="s">
        <v>0</v>
      </c>
      <c r="B1" s="3" t="s">
        <v>1</v>
      </c>
      <c r="C1" s="4" t="s">
        <v>3</v>
      </c>
      <c r="D1" s="3" t="s">
        <v>2</v>
      </c>
      <c r="E1" s="3" t="s">
        <v>24</v>
      </c>
      <c r="F1" s="4" t="s">
        <v>23</v>
      </c>
      <c r="G1" s="4" t="s">
        <v>4</v>
      </c>
      <c r="H1" s="4" t="s">
        <v>5</v>
      </c>
      <c r="I1" s="4" t="s">
        <v>22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7" t="s">
        <v>60</v>
      </c>
      <c r="X1" s="8" t="s">
        <v>61</v>
      </c>
      <c r="Y1" s="8" t="s">
        <v>62</v>
      </c>
      <c r="Z1" s="8" t="s">
        <v>63</v>
      </c>
    </row>
    <row r="2" spans="1:26" x14ac:dyDescent="0.3">
      <c r="A2" s="5">
        <v>1</v>
      </c>
      <c r="B2" s="5" t="s">
        <v>31</v>
      </c>
      <c r="C2" s="5">
        <v>1</v>
      </c>
      <c r="D2" s="5">
        <v>800719</v>
      </c>
      <c r="E2" s="5">
        <f t="shared" ref="E2:E21" si="0">117-ROUND(D2,-4)/10000</f>
        <v>37</v>
      </c>
      <c r="F2" s="5">
        <v>1</v>
      </c>
      <c r="G2" s="5">
        <v>1</v>
      </c>
      <c r="H2" s="5">
        <v>2</v>
      </c>
      <c r="I2" s="5">
        <v>2</v>
      </c>
      <c r="J2" s="5">
        <v>3</v>
      </c>
      <c r="K2" s="5">
        <v>3</v>
      </c>
      <c r="L2" s="5">
        <v>0</v>
      </c>
      <c r="M2" s="5">
        <v>0</v>
      </c>
      <c r="N2" s="5">
        <v>0</v>
      </c>
      <c r="O2" s="5">
        <v>3</v>
      </c>
      <c r="P2" s="5">
        <v>2</v>
      </c>
      <c r="Q2" s="5">
        <v>3</v>
      </c>
      <c r="R2" s="5">
        <v>0</v>
      </c>
      <c r="S2" s="5">
        <v>3</v>
      </c>
      <c r="T2" s="5">
        <v>0</v>
      </c>
      <c r="U2" s="5">
        <v>0</v>
      </c>
      <c r="V2" s="5">
        <v>0</v>
      </c>
      <c r="W2" s="9">
        <f>SUM(X2:Z2)*3.74</f>
        <v>119.68</v>
      </c>
      <c r="X2" s="6">
        <f t="shared" ref="X2:X21" si="1">SUM(G2,L2,M2,N2,O2,U2,V2)</f>
        <v>4</v>
      </c>
      <c r="Y2" s="6">
        <f t="shared" ref="Y2:Y21" si="2">SUM(G2,H2,I2,J2,K2,O2,Q2)</f>
        <v>17</v>
      </c>
      <c r="Z2" s="6">
        <f t="shared" ref="Z2:Z21" si="3">SUM(K2,N2,P2,Q2,R2,S2,T2)</f>
        <v>11</v>
      </c>
    </row>
    <row r="3" spans="1:26" x14ac:dyDescent="0.3">
      <c r="A3" s="5">
        <v>2</v>
      </c>
      <c r="B3" s="5" t="s">
        <v>29</v>
      </c>
      <c r="C3" s="5">
        <v>2</v>
      </c>
      <c r="D3" s="5"/>
      <c r="E3" s="5">
        <f t="shared" si="0"/>
        <v>117</v>
      </c>
      <c r="F3" s="5">
        <v>1</v>
      </c>
      <c r="G3" s="5">
        <v>0</v>
      </c>
      <c r="H3" s="5">
        <v>1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9">
        <f t="shared" ref="W3:W21" si="4">SUM(X3:Z3)*3.74</f>
        <v>7.48</v>
      </c>
      <c r="X3" s="6">
        <f t="shared" si="1"/>
        <v>0</v>
      </c>
      <c r="Y3" s="6">
        <f t="shared" si="2"/>
        <v>2</v>
      </c>
      <c r="Z3" s="6">
        <f t="shared" si="3"/>
        <v>0</v>
      </c>
    </row>
    <row r="4" spans="1:26" x14ac:dyDescent="0.3">
      <c r="A4" s="5">
        <v>3</v>
      </c>
      <c r="B4" s="5" t="s">
        <v>41</v>
      </c>
      <c r="C4" s="5">
        <v>1</v>
      </c>
      <c r="D4" s="5">
        <v>870906</v>
      </c>
      <c r="E4" s="5">
        <f t="shared" si="0"/>
        <v>30</v>
      </c>
      <c r="F4" s="5">
        <v>1</v>
      </c>
      <c r="G4" s="5">
        <v>2</v>
      </c>
      <c r="H4" s="5">
        <v>2</v>
      </c>
      <c r="I4" s="5">
        <v>2</v>
      </c>
      <c r="J4" s="5">
        <v>2</v>
      </c>
      <c r="K4" s="5">
        <v>1</v>
      </c>
      <c r="L4" s="5">
        <v>0</v>
      </c>
      <c r="M4" s="5">
        <v>0</v>
      </c>
      <c r="N4" s="5">
        <v>2</v>
      </c>
      <c r="O4" s="5">
        <v>3</v>
      </c>
      <c r="P4" s="5">
        <v>3</v>
      </c>
      <c r="Q4" s="5">
        <v>2</v>
      </c>
      <c r="R4" s="5">
        <v>1</v>
      </c>
      <c r="S4" s="5">
        <v>1</v>
      </c>
      <c r="T4" s="5">
        <v>1</v>
      </c>
      <c r="U4" s="5">
        <v>2</v>
      </c>
      <c r="V4" s="5">
        <v>0</v>
      </c>
      <c r="W4" s="9">
        <f t="shared" si="4"/>
        <v>127.16000000000001</v>
      </c>
      <c r="X4" s="6">
        <f t="shared" si="1"/>
        <v>9</v>
      </c>
      <c r="Y4" s="6">
        <f t="shared" si="2"/>
        <v>14</v>
      </c>
      <c r="Z4" s="6">
        <f t="shared" si="3"/>
        <v>11</v>
      </c>
    </row>
    <row r="5" spans="1:26" x14ac:dyDescent="0.3">
      <c r="A5" s="5">
        <v>4</v>
      </c>
      <c r="B5" s="5" t="s">
        <v>34</v>
      </c>
      <c r="C5" s="5">
        <v>1</v>
      </c>
      <c r="D5" s="5">
        <v>960420</v>
      </c>
      <c r="E5" s="5">
        <f t="shared" si="0"/>
        <v>21</v>
      </c>
      <c r="F5" s="5">
        <v>1</v>
      </c>
      <c r="G5" s="5">
        <v>2</v>
      </c>
      <c r="H5" s="5">
        <v>3</v>
      </c>
      <c r="I5" s="5">
        <v>2</v>
      </c>
      <c r="J5" s="5">
        <v>1</v>
      </c>
      <c r="K5" s="5">
        <v>0</v>
      </c>
      <c r="L5" s="5">
        <v>0</v>
      </c>
      <c r="M5" s="5">
        <v>1</v>
      </c>
      <c r="N5" s="5">
        <v>0</v>
      </c>
      <c r="O5" s="5">
        <v>3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9">
        <f t="shared" si="4"/>
        <v>71.06</v>
      </c>
      <c r="X5" s="6">
        <f t="shared" si="1"/>
        <v>6</v>
      </c>
      <c r="Y5" s="6">
        <f t="shared" si="2"/>
        <v>12</v>
      </c>
      <c r="Z5" s="6">
        <f t="shared" si="3"/>
        <v>1</v>
      </c>
    </row>
    <row r="6" spans="1:26" x14ac:dyDescent="0.3">
      <c r="A6" s="5">
        <v>5</v>
      </c>
      <c r="B6" s="5" t="s">
        <v>26</v>
      </c>
      <c r="C6" s="5">
        <v>2</v>
      </c>
      <c r="D6" s="5"/>
      <c r="E6" s="5">
        <f t="shared" si="0"/>
        <v>117</v>
      </c>
      <c r="F6" s="5">
        <v>1</v>
      </c>
      <c r="G6" s="5">
        <v>0</v>
      </c>
      <c r="H6" s="5">
        <v>2</v>
      </c>
      <c r="I6" s="5">
        <v>0</v>
      </c>
      <c r="J6" s="5">
        <v>2</v>
      </c>
      <c r="K6" s="5">
        <v>2</v>
      </c>
      <c r="L6" s="5">
        <v>2</v>
      </c>
      <c r="M6" s="5">
        <v>0</v>
      </c>
      <c r="N6" s="5">
        <v>0</v>
      </c>
      <c r="O6" s="5">
        <v>2</v>
      </c>
      <c r="P6" s="5">
        <v>0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9">
        <f t="shared" si="4"/>
        <v>67.320000000000007</v>
      </c>
      <c r="X6" s="6">
        <f t="shared" si="1"/>
        <v>4</v>
      </c>
      <c r="Y6" s="6">
        <f t="shared" si="2"/>
        <v>10</v>
      </c>
      <c r="Z6" s="6">
        <f t="shared" si="3"/>
        <v>4</v>
      </c>
    </row>
    <row r="7" spans="1:26" x14ac:dyDescent="0.3">
      <c r="A7" s="5">
        <v>6</v>
      </c>
      <c r="B7" s="5" t="s">
        <v>19</v>
      </c>
      <c r="C7" s="5">
        <v>1</v>
      </c>
      <c r="D7" s="5">
        <v>950517</v>
      </c>
      <c r="E7" s="5">
        <f t="shared" si="0"/>
        <v>22</v>
      </c>
      <c r="F7" s="5">
        <v>1</v>
      </c>
      <c r="G7" s="5">
        <v>1</v>
      </c>
      <c r="H7" s="5">
        <v>1</v>
      </c>
      <c r="I7" s="5">
        <v>1</v>
      </c>
      <c r="J7" s="5">
        <v>0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9">
        <f t="shared" si="4"/>
        <v>22.44</v>
      </c>
      <c r="X7" s="6">
        <f t="shared" si="1"/>
        <v>1</v>
      </c>
      <c r="Y7" s="6">
        <f t="shared" si="2"/>
        <v>4</v>
      </c>
      <c r="Z7" s="6">
        <f t="shared" si="3"/>
        <v>1</v>
      </c>
    </row>
    <row r="8" spans="1:26" x14ac:dyDescent="0.3">
      <c r="A8" s="5">
        <v>7</v>
      </c>
      <c r="B8" s="5" t="s">
        <v>39</v>
      </c>
      <c r="C8" s="5">
        <v>1</v>
      </c>
      <c r="D8" s="5">
        <v>851208</v>
      </c>
      <c r="E8" s="5">
        <f t="shared" si="0"/>
        <v>32</v>
      </c>
      <c r="F8" s="5">
        <v>1</v>
      </c>
      <c r="G8" s="5">
        <v>1</v>
      </c>
      <c r="H8" s="5">
        <v>2</v>
      </c>
      <c r="I8" s="5">
        <v>3</v>
      </c>
      <c r="J8" s="5">
        <v>2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9">
        <f t="shared" si="4"/>
        <v>44.88</v>
      </c>
      <c r="X8" s="6">
        <f t="shared" si="1"/>
        <v>1</v>
      </c>
      <c r="Y8" s="6">
        <f t="shared" si="2"/>
        <v>9</v>
      </c>
      <c r="Z8" s="6">
        <f t="shared" si="3"/>
        <v>2</v>
      </c>
    </row>
    <row r="9" spans="1:26" x14ac:dyDescent="0.3">
      <c r="A9" s="5">
        <v>8</v>
      </c>
      <c r="B9" s="5" t="s">
        <v>33</v>
      </c>
      <c r="C9" s="5">
        <v>1</v>
      </c>
      <c r="D9" s="5">
        <v>860227</v>
      </c>
      <c r="E9" s="5">
        <f t="shared" si="0"/>
        <v>31</v>
      </c>
      <c r="F9" s="5">
        <v>1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9">
        <f t="shared" si="4"/>
        <v>11.22</v>
      </c>
      <c r="X9" s="6">
        <f t="shared" si="1"/>
        <v>0</v>
      </c>
      <c r="Y9" s="6">
        <f t="shared" si="2"/>
        <v>2</v>
      </c>
      <c r="Z9" s="6">
        <f t="shared" si="3"/>
        <v>1</v>
      </c>
    </row>
    <row r="10" spans="1:26" x14ac:dyDescent="0.3">
      <c r="A10" s="5">
        <v>9</v>
      </c>
      <c r="B10" s="5" t="s">
        <v>27</v>
      </c>
      <c r="C10" s="5">
        <v>2</v>
      </c>
      <c r="D10" s="5"/>
      <c r="E10" s="5">
        <f t="shared" si="0"/>
        <v>117</v>
      </c>
      <c r="F10" s="5">
        <v>1</v>
      </c>
      <c r="G10" s="5">
        <v>0</v>
      </c>
      <c r="H10" s="5">
        <v>1</v>
      </c>
      <c r="I10" s="5">
        <v>0</v>
      </c>
      <c r="J10" s="5">
        <v>1</v>
      </c>
      <c r="K10" s="5">
        <v>1</v>
      </c>
      <c r="L10" s="5">
        <v>1</v>
      </c>
      <c r="M10" s="5">
        <v>0</v>
      </c>
      <c r="N10" s="5">
        <v>0</v>
      </c>
      <c r="O10" s="5">
        <v>1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9">
        <f t="shared" si="4"/>
        <v>33.660000000000004</v>
      </c>
      <c r="X10" s="6">
        <f t="shared" si="1"/>
        <v>2</v>
      </c>
      <c r="Y10" s="6">
        <f t="shared" si="2"/>
        <v>5</v>
      </c>
      <c r="Z10" s="6">
        <f t="shared" si="3"/>
        <v>2</v>
      </c>
    </row>
    <row r="11" spans="1:26" x14ac:dyDescent="0.3">
      <c r="A11" s="5">
        <v>10</v>
      </c>
      <c r="B11" s="5" t="s">
        <v>20</v>
      </c>
      <c r="C11" s="5">
        <v>1</v>
      </c>
      <c r="D11" s="5">
        <v>821220</v>
      </c>
      <c r="E11" s="5">
        <f t="shared" si="0"/>
        <v>35</v>
      </c>
      <c r="F11" s="5">
        <v>1</v>
      </c>
      <c r="G11" s="5">
        <v>2</v>
      </c>
      <c r="H11" s="5">
        <v>2</v>
      </c>
      <c r="I11" s="5">
        <v>3</v>
      </c>
      <c r="J11" s="5">
        <v>3</v>
      </c>
      <c r="K11" s="5">
        <v>2</v>
      </c>
      <c r="L11" s="5">
        <v>0</v>
      </c>
      <c r="M11" s="5">
        <v>0</v>
      </c>
      <c r="N11" s="5">
        <v>0</v>
      </c>
      <c r="O11" s="5">
        <v>3</v>
      </c>
      <c r="P11" s="5">
        <v>2</v>
      </c>
      <c r="Q11" s="5">
        <v>2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9">
        <f t="shared" si="4"/>
        <v>104.72</v>
      </c>
      <c r="X11" s="6">
        <f t="shared" si="1"/>
        <v>5</v>
      </c>
      <c r="Y11" s="6">
        <f t="shared" si="2"/>
        <v>17</v>
      </c>
      <c r="Z11" s="6">
        <f t="shared" si="3"/>
        <v>6</v>
      </c>
    </row>
    <row r="12" spans="1:26" x14ac:dyDescent="0.3">
      <c r="A12" s="5">
        <v>11</v>
      </c>
      <c r="B12" s="5" t="s">
        <v>28</v>
      </c>
      <c r="C12" s="5">
        <v>2</v>
      </c>
      <c r="D12" s="5">
        <v>690717</v>
      </c>
      <c r="E12" s="5">
        <f t="shared" si="0"/>
        <v>48</v>
      </c>
      <c r="F12" s="5">
        <v>1</v>
      </c>
      <c r="G12" s="5">
        <v>3</v>
      </c>
      <c r="H12" s="5">
        <v>3</v>
      </c>
      <c r="I12" s="5">
        <v>3</v>
      </c>
      <c r="J12" s="5">
        <v>3</v>
      </c>
      <c r="K12" s="5">
        <v>3</v>
      </c>
      <c r="L12" s="5">
        <v>32</v>
      </c>
      <c r="M12" s="5">
        <v>1</v>
      </c>
      <c r="N12" s="5">
        <v>3</v>
      </c>
      <c r="O12" s="5">
        <v>3</v>
      </c>
      <c r="P12" s="5">
        <v>3</v>
      </c>
      <c r="Q12" s="5">
        <v>3</v>
      </c>
      <c r="R12" s="5">
        <v>3</v>
      </c>
      <c r="S12" s="5">
        <v>3</v>
      </c>
      <c r="T12" s="5">
        <v>3</v>
      </c>
      <c r="U12" s="5">
        <v>3</v>
      </c>
      <c r="V12" s="5">
        <v>2</v>
      </c>
      <c r="W12" s="9">
        <f t="shared" si="4"/>
        <v>332.86</v>
      </c>
      <c r="X12" s="6">
        <f t="shared" si="1"/>
        <v>47</v>
      </c>
      <c r="Y12" s="6">
        <f t="shared" si="2"/>
        <v>21</v>
      </c>
      <c r="Z12" s="6">
        <f t="shared" si="3"/>
        <v>21</v>
      </c>
    </row>
    <row r="13" spans="1:26" x14ac:dyDescent="0.3">
      <c r="A13" s="5">
        <v>12</v>
      </c>
      <c r="B13" s="5" t="s">
        <v>40</v>
      </c>
      <c r="C13" s="5">
        <v>1</v>
      </c>
      <c r="D13" s="5">
        <v>871019</v>
      </c>
      <c r="E13" s="5">
        <f t="shared" si="0"/>
        <v>30</v>
      </c>
      <c r="F13" s="5">
        <v>1</v>
      </c>
      <c r="G13" s="5">
        <v>1</v>
      </c>
      <c r="H13" s="5">
        <v>2</v>
      </c>
      <c r="I13" s="5">
        <v>0</v>
      </c>
      <c r="J13" s="5">
        <v>2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  <c r="P13" s="5">
        <v>2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  <c r="W13" s="9">
        <f t="shared" si="4"/>
        <v>56.1</v>
      </c>
      <c r="X13" s="6">
        <f t="shared" si="1"/>
        <v>4</v>
      </c>
      <c r="Y13" s="6">
        <f t="shared" si="2"/>
        <v>7</v>
      </c>
      <c r="Z13" s="6">
        <f t="shared" si="3"/>
        <v>4</v>
      </c>
    </row>
    <row r="14" spans="1:26" x14ac:dyDescent="0.3">
      <c r="A14" s="5">
        <v>13</v>
      </c>
      <c r="B14" s="5" t="s">
        <v>25</v>
      </c>
      <c r="C14" s="5">
        <v>1</v>
      </c>
      <c r="D14" s="5">
        <v>900826</v>
      </c>
      <c r="E14" s="5">
        <f t="shared" si="0"/>
        <v>27</v>
      </c>
      <c r="F14" s="5">
        <v>1</v>
      </c>
      <c r="G14" s="5">
        <v>3</v>
      </c>
      <c r="H14" s="5">
        <v>3</v>
      </c>
      <c r="I14" s="5">
        <v>3</v>
      </c>
      <c r="J14" s="5">
        <v>3</v>
      </c>
      <c r="K14" s="5">
        <v>3</v>
      </c>
      <c r="L14" s="5">
        <v>1</v>
      </c>
      <c r="M14" s="5">
        <v>0</v>
      </c>
      <c r="N14" s="5">
        <v>3</v>
      </c>
      <c r="O14" s="5">
        <v>3</v>
      </c>
      <c r="P14" s="5">
        <v>3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2</v>
      </c>
      <c r="W14" s="9">
        <f t="shared" si="4"/>
        <v>213.18</v>
      </c>
      <c r="X14" s="6">
        <f t="shared" si="1"/>
        <v>15</v>
      </c>
      <c r="Y14" s="6">
        <f t="shared" si="2"/>
        <v>21</v>
      </c>
      <c r="Z14" s="6">
        <f t="shared" si="3"/>
        <v>21</v>
      </c>
    </row>
    <row r="15" spans="1:26" x14ac:dyDescent="0.3">
      <c r="A15" s="5">
        <v>14</v>
      </c>
      <c r="B15" s="5" t="s">
        <v>32</v>
      </c>
      <c r="C15" s="5">
        <v>1</v>
      </c>
      <c r="D15" s="5">
        <v>960301</v>
      </c>
      <c r="E15" s="5">
        <f t="shared" si="0"/>
        <v>21</v>
      </c>
      <c r="F15" s="5">
        <v>1</v>
      </c>
      <c r="G15" s="5">
        <v>3</v>
      </c>
      <c r="H15" s="5">
        <v>2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1</v>
      </c>
      <c r="O15" s="5">
        <v>3</v>
      </c>
      <c r="P15" s="5">
        <v>3</v>
      </c>
      <c r="Q15" s="5">
        <v>1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9">
        <f t="shared" si="4"/>
        <v>89.76</v>
      </c>
      <c r="X15" s="6">
        <f t="shared" si="1"/>
        <v>7</v>
      </c>
      <c r="Y15" s="6">
        <f t="shared" si="2"/>
        <v>11</v>
      </c>
      <c r="Z15" s="6">
        <f t="shared" si="3"/>
        <v>6</v>
      </c>
    </row>
    <row r="16" spans="1:26" x14ac:dyDescent="0.3">
      <c r="A16" s="5">
        <v>15</v>
      </c>
      <c r="B16" s="5" t="s">
        <v>38</v>
      </c>
      <c r="C16" s="5">
        <v>1</v>
      </c>
      <c r="D16" s="5">
        <v>960419</v>
      </c>
      <c r="E16" s="5">
        <f t="shared" si="0"/>
        <v>21</v>
      </c>
      <c r="F16" s="5">
        <v>1</v>
      </c>
      <c r="G16" s="5">
        <v>1</v>
      </c>
      <c r="H16" s="5">
        <v>2</v>
      </c>
      <c r="I16" s="5">
        <v>2</v>
      </c>
      <c r="J16" s="5">
        <v>2</v>
      </c>
      <c r="K16" s="5">
        <v>2</v>
      </c>
      <c r="L16" s="5">
        <v>0</v>
      </c>
      <c r="M16" s="5">
        <v>1</v>
      </c>
      <c r="N16" s="5">
        <v>0</v>
      </c>
      <c r="O16" s="5">
        <v>2</v>
      </c>
      <c r="P16" s="5">
        <v>0</v>
      </c>
      <c r="Q16" s="5">
        <v>1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9">
        <f t="shared" si="4"/>
        <v>74.800000000000011</v>
      </c>
      <c r="X16" s="6">
        <f t="shared" si="1"/>
        <v>4</v>
      </c>
      <c r="Y16" s="6">
        <f t="shared" si="2"/>
        <v>12</v>
      </c>
      <c r="Z16" s="6">
        <f t="shared" si="3"/>
        <v>4</v>
      </c>
    </row>
    <row r="17" spans="1:26" x14ac:dyDescent="0.3">
      <c r="A17" s="5">
        <v>16</v>
      </c>
      <c r="B17" s="5" t="s">
        <v>30</v>
      </c>
      <c r="C17" s="5">
        <v>1</v>
      </c>
      <c r="D17" s="5">
        <v>940331</v>
      </c>
      <c r="E17" s="5">
        <f t="shared" si="0"/>
        <v>23</v>
      </c>
      <c r="F17" s="5">
        <v>1</v>
      </c>
      <c r="G17" s="5">
        <v>3</v>
      </c>
      <c r="H17" s="5">
        <v>3</v>
      </c>
      <c r="I17" s="5">
        <v>3</v>
      </c>
      <c r="J17" s="5">
        <v>3</v>
      </c>
      <c r="K17" s="5">
        <v>2</v>
      </c>
      <c r="L17" s="5">
        <v>0</v>
      </c>
      <c r="M17" s="5">
        <v>0</v>
      </c>
      <c r="N17" s="5">
        <v>3</v>
      </c>
      <c r="O17" s="5">
        <v>3</v>
      </c>
      <c r="P17" s="5">
        <v>3</v>
      </c>
      <c r="Q17" s="5">
        <v>3</v>
      </c>
      <c r="R17" s="5">
        <v>2</v>
      </c>
      <c r="S17" s="5">
        <v>2</v>
      </c>
      <c r="T17" s="5">
        <v>3</v>
      </c>
      <c r="U17" s="5">
        <v>3</v>
      </c>
      <c r="V17" s="5">
        <v>0</v>
      </c>
      <c r="W17" s="9">
        <f t="shared" si="4"/>
        <v>187</v>
      </c>
      <c r="X17" s="6">
        <f t="shared" si="1"/>
        <v>12</v>
      </c>
      <c r="Y17" s="6">
        <f t="shared" si="2"/>
        <v>20</v>
      </c>
      <c r="Z17" s="6">
        <f t="shared" si="3"/>
        <v>18</v>
      </c>
    </row>
    <row r="18" spans="1:26" x14ac:dyDescent="0.3">
      <c r="A18" s="5">
        <v>17</v>
      </c>
      <c r="B18" s="5" t="s">
        <v>37</v>
      </c>
      <c r="C18" s="5">
        <v>1</v>
      </c>
      <c r="D18" s="5">
        <v>851006</v>
      </c>
      <c r="E18" s="5">
        <f t="shared" si="0"/>
        <v>32</v>
      </c>
      <c r="F18" s="5">
        <v>1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9">
        <f t="shared" si="4"/>
        <v>14.96</v>
      </c>
      <c r="X18" s="6">
        <f t="shared" si="1"/>
        <v>1</v>
      </c>
      <c r="Y18" s="6">
        <f t="shared" si="2"/>
        <v>3</v>
      </c>
      <c r="Z18" s="6">
        <f t="shared" si="3"/>
        <v>0</v>
      </c>
    </row>
    <row r="19" spans="1:26" x14ac:dyDescent="0.3">
      <c r="A19" s="5">
        <v>18</v>
      </c>
      <c r="B19" s="5" t="s">
        <v>21</v>
      </c>
      <c r="C19" s="5">
        <v>1</v>
      </c>
      <c r="D19" s="5">
        <v>840825</v>
      </c>
      <c r="E19" s="5">
        <f t="shared" si="0"/>
        <v>33</v>
      </c>
      <c r="F19" s="5">
        <v>1</v>
      </c>
      <c r="G19" s="5">
        <v>0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9">
        <f t="shared" si="4"/>
        <v>22.44</v>
      </c>
      <c r="X19" s="6">
        <f t="shared" si="1"/>
        <v>2</v>
      </c>
      <c r="Y19" s="6">
        <f t="shared" si="2"/>
        <v>4</v>
      </c>
      <c r="Z19" s="6">
        <f t="shared" si="3"/>
        <v>0</v>
      </c>
    </row>
    <row r="20" spans="1:26" x14ac:dyDescent="0.3">
      <c r="A20" s="5">
        <v>19</v>
      </c>
      <c r="B20" s="5" t="s">
        <v>36</v>
      </c>
      <c r="C20" s="5">
        <v>1</v>
      </c>
      <c r="D20" s="5">
        <v>900512</v>
      </c>
      <c r="E20" s="5">
        <f t="shared" si="0"/>
        <v>27</v>
      </c>
      <c r="F20" s="5">
        <v>1</v>
      </c>
      <c r="G20" s="5">
        <v>2</v>
      </c>
      <c r="H20" s="5">
        <v>3</v>
      </c>
      <c r="I20" s="5">
        <v>3</v>
      </c>
      <c r="J20" s="5">
        <v>3</v>
      </c>
      <c r="K20" s="5">
        <v>3</v>
      </c>
      <c r="L20" s="5">
        <v>2</v>
      </c>
      <c r="M20" s="5">
        <v>2</v>
      </c>
      <c r="N20" s="5">
        <v>3</v>
      </c>
      <c r="O20" s="5">
        <v>3</v>
      </c>
      <c r="P20" s="5">
        <v>3</v>
      </c>
      <c r="Q20" s="5">
        <v>2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9">
        <f t="shared" si="4"/>
        <v>194.48000000000002</v>
      </c>
      <c r="X20" s="6">
        <f t="shared" si="1"/>
        <v>16</v>
      </c>
      <c r="Y20" s="6">
        <f t="shared" si="2"/>
        <v>19</v>
      </c>
      <c r="Z20" s="6">
        <f t="shared" si="3"/>
        <v>17</v>
      </c>
    </row>
    <row r="21" spans="1:26" x14ac:dyDescent="0.3">
      <c r="A21" s="5">
        <v>20</v>
      </c>
      <c r="B21" s="5" t="s">
        <v>35</v>
      </c>
      <c r="C21" s="5">
        <v>2</v>
      </c>
      <c r="D21" s="5">
        <v>900917</v>
      </c>
      <c r="E21" s="5">
        <f t="shared" si="0"/>
        <v>27</v>
      </c>
      <c r="F21" s="5">
        <v>1</v>
      </c>
      <c r="G21" s="5">
        <v>0</v>
      </c>
      <c r="H21" s="5">
        <v>1</v>
      </c>
      <c r="I21" s="5">
        <v>0</v>
      </c>
      <c r="J21" s="5">
        <v>1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9">
        <f t="shared" si="4"/>
        <v>14.96</v>
      </c>
      <c r="X21" s="6">
        <f t="shared" si="1"/>
        <v>0</v>
      </c>
      <c r="Y21" s="6">
        <f t="shared" si="2"/>
        <v>3</v>
      </c>
      <c r="Z21" s="6">
        <f t="shared" si="3"/>
        <v>1</v>
      </c>
    </row>
  </sheetData>
  <autoFilter ref="B1:Z1">
    <sortState ref="B2:Z21">
      <sortCondition ref="B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41"/>
  <sheetViews>
    <sheetView topLeftCell="A16" workbookViewId="0">
      <selection activeCell="D24" sqref="D24:G41"/>
    </sheetView>
  </sheetViews>
  <sheetFormatPr defaultRowHeight="16.5" x14ac:dyDescent="0.3"/>
  <cols>
    <col min="1" max="2" width="9" style="2"/>
    <col min="3" max="3" width="11.375" style="2" customWidth="1"/>
    <col min="4" max="6" width="9" style="2"/>
    <col min="7" max="24" width="6" style="2" customWidth="1"/>
    <col min="25" max="25" width="7.875" style="2" customWidth="1"/>
    <col min="26" max="16384" width="9" style="2"/>
  </cols>
  <sheetData>
    <row r="1" spans="1:31" ht="33" x14ac:dyDescent="0.3">
      <c r="A1" s="3" t="s">
        <v>0</v>
      </c>
      <c r="B1" s="3" t="s">
        <v>1</v>
      </c>
      <c r="C1" s="4" t="s">
        <v>3</v>
      </c>
      <c r="D1" s="3" t="s">
        <v>2</v>
      </c>
      <c r="E1" s="3" t="s">
        <v>24</v>
      </c>
      <c r="F1" s="4" t="s">
        <v>23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  <c r="P1" s="4" t="s">
        <v>59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10" t="s">
        <v>70</v>
      </c>
      <c r="Z1" s="7" t="s">
        <v>73</v>
      </c>
      <c r="AA1" s="2" t="s">
        <v>67</v>
      </c>
      <c r="AB1" s="2" t="s">
        <v>71</v>
      </c>
      <c r="AC1" s="7" t="s">
        <v>74</v>
      </c>
      <c r="AD1" s="2" t="s">
        <v>69</v>
      </c>
      <c r="AE1" s="2" t="s">
        <v>72</v>
      </c>
    </row>
    <row r="2" spans="1:31" x14ac:dyDescent="0.3">
      <c r="A2" s="5">
        <v>8</v>
      </c>
      <c r="B2" s="5" t="s">
        <v>31</v>
      </c>
      <c r="C2" s="5">
        <v>1</v>
      </c>
      <c r="D2" s="5">
        <v>800719</v>
      </c>
      <c r="E2" s="5">
        <f t="shared" ref="E2:E21" si="0">117-ROUND(D2,-4)/10000</f>
        <v>37</v>
      </c>
      <c r="F2" s="5">
        <v>1</v>
      </c>
      <c r="G2" s="5">
        <v>3</v>
      </c>
      <c r="H2" s="5">
        <v>3</v>
      </c>
      <c r="I2" s="5">
        <v>3</v>
      </c>
      <c r="J2" s="5">
        <v>0</v>
      </c>
      <c r="K2" s="5">
        <v>1</v>
      </c>
      <c r="L2" s="5">
        <v>0</v>
      </c>
      <c r="M2" s="5">
        <v>1</v>
      </c>
      <c r="N2" s="5">
        <v>1</v>
      </c>
      <c r="O2" s="5">
        <v>1</v>
      </c>
      <c r="P2" s="5">
        <v>1</v>
      </c>
      <c r="Q2" s="5">
        <v>2</v>
      </c>
      <c r="R2" s="5">
        <v>1</v>
      </c>
      <c r="S2" s="5">
        <v>1</v>
      </c>
      <c r="T2" s="5">
        <v>1</v>
      </c>
      <c r="U2" s="5">
        <v>0</v>
      </c>
      <c r="V2" s="5">
        <v>1</v>
      </c>
      <c r="W2" s="5">
        <v>1</v>
      </c>
      <c r="X2" s="5">
        <v>1</v>
      </c>
      <c r="Y2" s="11">
        <f t="shared" ref="Y2:Y21" si="1">Z2+AC2</f>
        <v>26.839285714285715</v>
      </c>
      <c r="Z2" s="9">
        <f t="shared" ref="Z2:Z21" si="2">AA2/(9-AB2)</f>
        <v>16.714285714285715</v>
      </c>
      <c r="AA2" s="2">
        <f t="shared" ref="AA2:AA21" si="3">SUM(G2:O2)*9</f>
        <v>117</v>
      </c>
      <c r="AB2" s="2">
        <v>2</v>
      </c>
      <c r="AC2" s="9">
        <f t="shared" ref="AC2:AC21" si="4">AD2/(9-AE2)</f>
        <v>10.125</v>
      </c>
      <c r="AD2" s="2">
        <f t="shared" ref="AD2:AD21" si="5">SUM(P2:X2)*9</f>
        <v>81</v>
      </c>
      <c r="AE2" s="2">
        <v>1</v>
      </c>
    </row>
    <row r="3" spans="1:31" x14ac:dyDescent="0.3">
      <c r="A3" s="5">
        <v>6</v>
      </c>
      <c r="B3" s="5" t="s">
        <v>29</v>
      </c>
      <c r="C3" s="5">
        <v>2</v>
      </c>
      <c r="D3" s="5"/>
      <c r="E3" s="5">
        <f t="shared" si="0"/>
        <v>117</v>
      </c>
      <c r="F3" s="5">
        <v>1</v>
      </c>
      <c r="G3" s="5">
        <v>4</v>
      </c>
      <c r="H3" s="5">
        <v>3</v>
      </c>
      <c r="I3" s="5">
        <v>2</v>
      </c>
      <c r="J3" s="5">
        <v>1</v>
      </c>
      <c r="K3" s="5">
        <v>4</v>
      </c>
      <c r="L3" s="5">
        <v>1</v>
      </c>
      <c r="M3" s="5">
        <v>1</v>
      </c>
      <c r="N3" s="5">
        <v>1</v>
      </c>
      <c r="O3" s="5">
        <v>2</v>
      </c>
      <c r="P3" s="5">
        <v>2</v>
      </c>
      <c r="Q3" s="5">
        <v>2</v>
      </c>
      <c r="R3" s="5">
        <v>1</v>
      </c>
      <c r="S3" s="5">
        <v>1</v>
      </c>
      <c r="T3" s="5">
        <v>2</v>
      </c>
      <c r="U3" s="5">
        <v>1</v>
      </c>
      <c r="V3" s="5">
        <v>1</v>
      </c>
      <c r="W3" s="5">
        <v>3</v>
      </c>
      <c r="X3" s="5">
        <v>3</v>
      </c>
      <c r="Y3" s="11">
        <f t="shared" si="1"/>
        <v>35</v>
      </c>
      <c r="Z3" s="9">
        <f t="shared" si="2"/>
        <v>19</v>
      </c>
      <c r="AA3" s="2">
        <f t="shared" si="3"/>
        <v>171</v>
      </c>
      <c r="AB3" s="2">
        <v>0</v>
      </c>
      <c r="AC3" s="9">
        <f t="shared" si="4"/>
        <v>16</v>
      </c>
      <c r="AD3" s="2">
        <f t="shared" si="5"/>
        <v>144</v>
      </c>
      <c r="AE3" s="2">
        <v>0</v>
      </c>
    </row>
    <row r="4" spans="1:31" x14ac:dyDescent="0.3">
      <c r="A4" s="5">
        <v>19</v>
      </c>
      <c r="B4" s="5" t="s">
        <v>41</v>
      </c>
      <c r="C4" s="5">
        <v>1</v>
      </c>
      <c r="D4" s="5">
        <v>870906</v>
      </c>
      <c r="E4" s="5">
        <f t="shared" si="0"/>
        <v>30</v>
      </c>
      <c r="F4" s="5">
        <v>1</v>
      </c>
      <c r="G4" s="5">
        <v>2</v>
      </c>
      <c r="H4" s="5">
        <v>2</v>
      </c>
      <c r="I4" s="5">
        <v>2</v>
      </c>
      <c r="J4" s="5">
        <v>2</v>
      </c>
      <c r="K4" s="5">
        <v>3</v>
      </c>
      <c r="L4" s="5">
        <v>3</v>
      </c>
      <c r="M4" s="5">
        <v>2</v>
      </c>
      <c r="N4" s="5">
        <v>2</v>
      </c>
      <c r="O4" s="5">
        <v>3</v>
      </c>
      <c r="P4" s="5">
        <v>2</v>
      </c>
      <c r="Q4" s="5">
        <v>2</v>
      </c>
      <c r="R4" s="5">
        <v>2</v>
      </c>
      <c r="S4" s="5">
        <v>2</v>
      </c>
      <c r="T4" s="5">
        <v>3</v>
      </c>
      <c r="U4" s="5">
        <v>3</v>
      </c>
      <c r="V4" s="5">
        <v>2</v>
      </c>
      <c r="W4" s="5">
        <v>2</v>
      </c>
      <c r="X4" s="5">
        <v>0</v>
      </c>
      <c r="Y4" s="11">
        <f t="shared" si="1"/>
        <v>41.25</v>
      </c>
      <c r="Z4" s="9">
        <f t="shared" si="2"/>
        <v>21</v>
      </c>
      <c r="AA4" s="2">
        <f t="shared" si="3"/>
        <v>189</v>
      </c>
      <c r="AB4" s="2">
        <v>0</v>
      </c>
      <c r="AC4" s="9">
        <f t="shared" si="4"/>
        <v>20.25</v>
      </c>
      <c r="AD4" s="2">
        <f t="shared" si="5"/>
        <v>162</v>
      </c>
      <c r="AE4" s="2">
        <v>1</v>
      </c>
    </row>
    <row r="5" spans="1:31" x14ac:dyDescent="0.3">
      <c r="A5" s="5">
        <v>11</v>
      </c>
      <c r="B5" s="5" t="s">
        <v>34</v>
      </c>
      <c r="C5" s="5">
        <v>1</v>
      </c>
      <c r="D5" s="5">
        <v>960420</v>
      </c>
      <c r="E5" s="5">
        <f t="shared" si="0"/>
        <v>21</v>
      </c>
      <c r="F5" s="5">
        <v>1</v>
      </c>
      <c r="G5" s="5">
        <v>3</v>
      </c>
      <c r="H5" s="5">
        <v>1</v>
      </c>
      <c r="I5" s="5">
        <v>1</v>
      </c>
      <c r="J5" s="5">
        <v>0</v>
      </c>
      <c r="K5" s="5">
        <v>2</v>
      </c>
      <c r="L5" s="5">
        <v>2</v>
      </c>
      <c r="M5" s="5">
        <v>1</v>
      </c>
      <c r="N5" s="5">
        <v>1</v>
      </c>
      <c r="O5" s="5">
        <v>1</v>
      </c>
      <c r="P5" s="5">
        <v>2</v>
      </c>
      <c r="Q5" s="5">
        <v>2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2</v>
      </c>
      <c r="X5" s="5">
        <v>3</v>
      </c>
      <c r="Y5" s="11">
        <f t="shared" si="1"/>
        <v>28.125</v>
      </c>
      <c r="Z5" s="9">
        <f t="shared" si="2"/>
        <v>13.5</v>
      </c>
      <c r="AA5" s="2">
        <f t="shared" si="3"/>
        <v>108</v>
      </c>
      <c r="AB5" s="2">
        <v>1</v>
      </c>
      <c r="AC5" s="9">
        <f t="shared" si="4"/>
        <v>14.625</v>
      </c>
      <c r="AD5" s="2">
        <f t="shared" si="5"/>
        <v>117</v>
      </c>
      <c r="AE5" s="2">
        <v>1</v>
      </c>
    </row>
    <row r="6" spans="1:31" x14ac:dyDescent="0.3">
      <c r="A6" s="5">
        <v>3</v>
      </c>
      <c r="B6" s="5" t="s">
        <v>26</v>
      </c>
      <c r="C6" s="5">
        <v>2</v>
      </c>
      <c r="D6" s="5"/>
      <c r="E6" s="5">
        <f t="shared" si="0"/>
        <v>117</v>
      </c>
      <c r="F6" s="5">
        <v>1</v>
      </c>
      <c r="G6" s="5">
        <v>3</v>
      </c>
      <c r="H6" s="5">
        <v>3</v>
      </c>
      <c r="I6" s="5">
        <v>1</v>
      </c>
      <c r="J6" s="5">
        <v>1</v>
      </c>
      <c r="K6" s="5">
        <v>2</v>
      </c>
      <c r="L6" s="5">
        <v>2</v>
      </c>
      <c r="M6" s="5">
        <v>1</v>
      </c>
      <c r="N6" s="5">
        <v>2</v>
      </c>
      <c r="O6" s="5">
        <v>0</v>
      </c>
      <c r="P6" s="5">
        <v>2</v>
      </c>
      <c r="Q6" s="5">
        <v>2</v>
      </c>
      <c r="R6" s="5">
        <v>1</v>
      </c>
      <c r="S6" s="5">
        <v>1</v>
      </c>
      <c r="T6" s="5">
        <v>2</v>
      </c>
      <c r="U6" s="5">
        <v>2</v>
      </c>
      <c r="V6" s="5">
        <v>1</v>
      </c>
      <c r="W6" s="5">
        <v>3</v>
      </c>
      <c r="X6" s="5">
        <v>4</v>
      </c>
      <c r="Y6" s="11">
        <f t="shared" si="1"/>
        <v>34.875</v>
      </c>
      <c r="Z6" s="9">
        <f t="shared" si="2"/>
        <v>16.875</v>
      </c>
      <c r="AA6" s="2">
        <f t="shared" si="3"/>
        <v>135</v>
      </c>
      <c r="AB6" s="2">
        <v>1</v>
      </c>
      <c r="AC6" s="9">
        <f t="shared" si="4"/>
        <v>18</v>
      </c>
      <c r="AD6" s="2">
        <f t="shared" si="5"/>
        <v>162</v>
      </c>
      <c r="AE6" s="2">
        <v>0</v>
      </c>
    </row>
    <row r="7" spans="1:31" x14ac:dyDescent="0.3">
      <c r="A7" s="5">
        <v>1</v>
      </c>
      <c r="B7" s="5" t="s">
        <v>19</v>
      </c>
      <c r="C7" s="5">
        <v>1</v>
      </c>
      <c r="D7" s="5">
        <v>950517</v>
      </c>
      <c r="E7" s="5">
        <f t="shared" si="0"/>
        <v>22</v>
      </c>
      <c r="F7" s="5">
        <v>1</v>
      </c>
      <c r="G7" s="5">
        <v>4</v>
      </c>
      <c r="H7" s="5">
        <v>4</v>
      </c>
      <c r="I7" s="5">
        <v>2</v>
      </c>
      <c r="J7" s="5">
        <v>1</v>
      </c>
      <c r="K7" s="5">
        <v>3</v>
      </c>
      <c r="L7" s="5">
        <v>2</v>
      </c>
      <c r="M7" s="5">
        <v>1</v>
      </c>
      <c r="N7" s="5">
        <v>1</v>
      </c>
      <c r="O7" s="5">
        <v>1</v>
      </c>
      <c r="P7" s="5">
        <v>3</v>
      </c>
      <c r="Q7" s="5">
        <v>3</v>
      </c>
      <c r="R7" s="5">
        <v>1</v>
      </c>
      <c r="S7" s="5">
        <v>1</v>
      </c>
      <c r="T7" s="5">
        <v>2</v>
      </c>
      <c r="U7" s="5">
        <v>1</v>
      </c>
      <c r="V7" s="5">
        <v>1</v>
      </c>
      <c r="W7" s="5">
        <v>1</v>
      </c>
      <c r="X7" s="5">
        <v>2</v>
      </c>
      <c r="Y7" s="11">
        <f t="shared" si="1"/>
        <v>34</v>
      </c>
      <c r="Z7" s="9">
        <f t="shared" si="2"/>
        <v>19</v>
      </c>
      <c r="AA7" s="2">
        <f t="shared" si="3"/>
        <v>171</v>
      </c>
      <c r="AB7" s="2">
        <v>0</v>
      </c>
      <c r="AC7" s="9">
        <f t="shared" si="4"/>
        <v>15</v>
      </c>
      <c r="AD7" s="2">
        <f t="shared" si="5"/>
        <v>135</v>
      </c>
      <c r="AE7" s="2">
        <v>0</v>
      </c>
    </row>
    <row r="8" spans="1:31" x14ac:dyDescent="0.3">
      <c r="A8" s="5">
        <v>17</v>
      </c>
      <c r="B8" s="5" t="s">
        <v>39</v>
      </c>
      <c r="C8" s="5">
        <v>1</v>
      </c>
      <c r="D8" s="5">
        <v>851208</v>
      </c>
      <c r="E8" s="5">
        <f t="shared" si="0"/>
        <v>32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11">
        <f t="shared" si="1"/>
        <v>18</v>
      </c>
      <c r="Z8" s="9">
        <f t="shared" si="2"/>
        <v>9</v>
      </c>
      <c r="AA8" s="2">
        <f t="shared" si="3"/>
        <v>81</v>
      </c>
      <c r="AB8" s="2">
        <v>0</v>
      </c>
      <c r="AC8" s="9">
        <f t="shared" si="4"/>
        <v>9</v>
      </c>
      <c r="AD8" s="2">
        <f t="shared" si="5"/>
        <v>81</v>
      </c>
      <c r="AE8" s="2">
        <v>0</v>
      </c>
    </row>
    <row r="9" spans="1:31" x14ac:dyDescent="0.3">
      <c r="A9" s="5">
        <v>10</v>
      </c>
      <c r="B9" s="5" t="s">
        <v>33</v>
      </c>
      <c r="C9" s="5">
        <v>1</v>
      </c>
      <c r="D9" s="5">
        <v>860227</v>
      </c>
      <c r="E9" s="5">
        <f t="shared" si="0"/>
        <v>31</v>
      </c>
      <c r="F9" s="5">
        <v>1</v>
      </c>
      <c r="G9" s="5">
        <v>1</v>
      </c>
      <c r="H9" s="5">
        <v>2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2</v>
      </c>
      <c r="O9" s="5">
        <v>2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0</v>
      </c>
      <c r="W9" s="5">
        <v>1</v>
      </c>
      <c r="X9" s="5">
        <v>1</v>
      </c>
      <c r="Y9" s="11">
        <f t="shared" si="1"/>
        <v>21</v>
      </c>
      <c r="Z9" s="9">
        <f t="shared" si="2"/>
        <v>12</v>
      </c>
      <c r="AA9" s="2">
        <f t="shared" si="3"/>
        <v>108</v>
      </c>
      <c r="AB9" s="2">
        <v>0</v>
      </c>
      <c r="AC9" s="9">
        <f t="shared" si="4"/>
        <v>9</v>
      </c>
      <c r="AD9" s="2">
        <f t="shared" si="5"/>
        <v>72</v>
      </c>
      <c r="AE9" s="2">
        <v>1</v>
      </c>
    </row>
    <row r="10" spans="1:31" x14ac:dyDescent="0.3">
      <c r="A10" s="5">
        <v>4</v>
      </c>
      <c r="B10" s="5" t="s">
        <v>27</v>
      </c>
      <c r="C10" s="5">
        <v>2</v>
      </c>
      <c r="D10" s="5"/>
      <c r="E10" s="5">
        <f t="shared" si="0"/>
        <v>117</v>
      </c>
      <c r="F10" s="5">
        <v>1</v>
      </c>
      <c r="G10" s="5">
        <v>3</v>
      </c>
      <c r="H10" s="5">
        <v>4</v>
      </c>
      <c r="I10" s="5">
        <v>3</v>
      </c>
      <c r="J10" s="5">
        <v>2</v>
      </c>
      <c r="K10" s="5">
        <v>4</v>
      </c>
      <c r="L10" s="5">
        <v>3</v>
      </c>
      <c r="M10" s="5">
        <v>1</v>
      </c>
      <c r="N10" s="5">
        <v>3</v>
      </c>
      <c r="O10" s="5">
        <v>3</v>
      </c>
      <c r="P10" s="5">
        <v>3</v>
      </c>
      <c r="Q10" s="5">
        <v>3</v>
      </c>
      <c r="R10" s="5">
        <v>1</v>
      </c>
      <c r="S10" s="5">
        <v>1</v>
      </c>
      <c r="T10" s="5">
        <v>3</v>
      </c>
      <c r="U10" s="5">
        <v>3</v>
      </c>
      <c r="V10" s="5">
        <v>1</v>
      </c>
      <c r="W10" s="5">
        <v>1</v>
      </c>
      <c r="X10" s="5">
        <v>1</v>
      </c>
      <c r="Y10" s="11">
        <f t="shared" si="1"/>
        <v>43</v>
      </c>
      <c r="Z10" s="9">
        <f t="shared" si="2"/>
        <v>26</v>
      </c>
      <c r="AA10" s="2">
        <f t="shared" si="3"/>
        <v>234</v>
      </c>
      <c r="AB10" s="2">
        <v>0</v>
      </c>
      <c r="AC10" s="9">
        <f t="shared" si="4"/>
        <v>17</v>
      </c>
      <c r="AD10" s="2">
        <f t="shared" si="5"/>
        <v>153</v>
      </c>
      <c r="AE10" s="2">
        <v>0</v>
      </c>
    </row>
    <row r="11" spans="1:31" x14ac:dyDescent="0.3">
      <c r="A11" s="5">
        <v>14</v>
      </c>
      <c r="B11" s="5" t="s">
        <v>20</v>
      </c>
      <c r="C11" s="5">
        <v>1</v>
      </c>
      <c r="D11" s="5">
        <v>821220</v>
      </c>
      <c r="E11" s="5">
        <f t="shared" si="0"/>
        <v>35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3</v>
      </c>
      <c r="L11" s="5">
        <v>3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3</v>
      </c>
      <c r="U11" s="5">
        <v>3</v>
      </c>
      <c r="V11" s="5">
        <v>1</v>
      </c>
      <c r="W11" s="5">
        <v>1</v>
      </c>
      <c r="X11" s="5">
        <v>1</v>
      </c>
      <c r="Y11" s="11">
        <f t="shared" si="1"/>
        <v>26</v>
      </c>
      <c r="Z11" s="9">
        <f t="shared" si="2"/>
        <v>13</v>
      </c>
      <c r="AA11" s="2">
        <f t="shared" si="3"/>
        <v>117</v>
      </c>
      <c r="AB11" s="2">
        <v>0</v>
      </c>
      <c r="AC11" s="9">
        <f t="shared" si="4"/>
        <v>13</v>
      </c>
      <c r="AD11" s="2">
        <f t="shared" si="5"/>
        <v>117</v>
      </c>
      <c r="AE11" s="2">
        <v>0</v>
      </c>
    </row>
    <row r="12" spans="1:31" x14ac:dyDescent="0.3">
      <c r="A12" s="5">
        <v>5</v>
      </c>
      <c r="B12" s="5" t="s">
        <v>28</v>
      </c>
      <c r="C12" s="5">
        <v>2</v>
      </c>
      <c r="D12" s="5">
        <v>690717</v>
      </c>
      <c r="E12" s="5">
        <f t="shared" si="0"/>
        <v>48</v>
      </c>
      <c r="F12" s="5">
        <v>1</v>
      </c>
      <c r="G12" s="5">
        <v>4</v>
      </c>
      <c r="H12" s="5">
        <v>4</v>
      </c>
      <c r="I12" s="5">
        <v>3</v>
      </c>
      <c r="J12" s="5">
        <v>0</v>
      </c>
      <c r="K12" s="5">
        <v>0</v>
      </c>
      <c r="L12" s="5">
        <v>0</v>
      </c>
      <c r="M12" s="5">
        <v>3</v>
      </c>
      <c r="N12" s="5">
        <v>3</v>
      </c>
      <c r="O12" s="5">
        <v>4</v>
      </c>
      <c r="P12" s="5">
        <v>4</v>
      </c>
      <c r="Q12" s="5">
        <v>4</v>
      </c>
      <c r="R12" s="5">
        <v>3</v>
      </c>
      <c r="S12" s="5">
        <v>0</v>
      </c>
      <c r="T12" s="5">
        <v>0</v>
      </c>
      <c r="U12" s="5">
        <v>0</v>
      </c>
      <c r="V12" s="5">
        <v>3</v>
      </c>
      <c r="W12" s="5">
        <v>1</v>
      </c>
      <c r="X12" s="5">
        <v>1</v>
      </c>
      <c r="Y12" s="11">
        <f t="shared" si="1"/>
        <v>55.5</v>
      </c>
      <c r="Z12" s="9">
        <f t="shared" si="2"/>
        <v>31.5</v>
      </c>
      <c r="AA12" s="2">
        <f t="shared" si="3"/>
        <v>189</v>
      </c>
      <c r="AB12" s="2">
        <v>3</v>
      </c>
      <c r="AC12" s="9">
        <f t="shared" si="4"/>
        <v>24</v>
      </c>
      <c r="AD12" s="2">
        <f t="shared" si="5"/>
        <v>144</v>
      </c>
      <c r="AE12" s="2">
        <v>3</v>
      </c>
    </row>
    <row r="13" spans="1:31" x14ac:dyDescent="0.3">
      <c r="A13" s="5">
        <v>18</v>
      </c>
      <c r="B13" s="5" t="s">
        <v>40</v>
      </c>
      <c r="C13" s="5">
        <v>1</v>
      </c>
      <c r="D13" s="5">
        <v>871019</v>
      </c>
      <c r="E13" s="5">
        <f t="shared" si="0"/>
        <v>30</v>
      </c>
      <c r="F13" s="5">
        <v>1</v>
      </c>
      <c r="G13" s="5">
        <v>1</v>
      </c>
      <c r="H13" s="5">
        <v>2</v>
      </c>
      <c r="I13" s="5">
        <v>1</v>
      </c>
      <c r="J13" s="5">
        <v>1</v>
      </c>
      <c r="K13" s="5">
        <v>3</v>
      </c>
      <c r="L13" s="5">
        <v>2</v>
      </c>
      <c r="M13" s="5">
        <v>1</v>
      </c>
      <c r="N13" s="5">
        <v>1</v>
      </c>
      <c r="O13" s="5">
        <v>1</v>
      </c>
      <c r="P13" s="5">
        <v>1</v>
      </c>
      <c r="Q13" s="5">
        <v>2</v>
      </c>
      <c r="R13" s="5">
        <v>1</v>
      </c>
      <c r="S13" s="5">
        <v>1</v>
      </c>
      <c r="T13" s="5">
        <v>3</v>
      </c>
      <c r="U13" s="5">
        <v>2</v>
      </c>
      <c r="V13" s="5">
        <v>1</v>
      </c>
      <c r="W13" s="5">
        <v>1</v>
      </c>
      <c r="X13" s="5">
        <v>1</v>
      </c>
      <c r="Y13" s="11">
        <f t="shared" si="1"/>
        <v>26</v>
      </c>
      <c r="Z13" s="9">
        <f t="shared" si="2"/>
        <v>13</v>
      </c>
      <c r="AA13" s="2">
        <f t="shared" si="3"/>
        <v>117</v>
      </c>
      <c r="AB13" s="2">
        <v>0</v>
      </c>
      <c r="AC13" s="9">
        <f t="shared" si="4"/>
        <v>13</v>
      </c>
      <c r="AD13" s="2">
        <f t="shared" si="5"/>
        <v>117</v>
      </c>
      <c r="AE13" s="2">
        <v>0</v>
      </c>
    </row>
    <row r="14" spans="1:31" x14ac:dyDescent="0.3">
      <c r="A14" s="5">
        <v>2</v>
      </c>
      <c r="B14" s="5" t="s">
        <v>25</v>
      </c>
      <c r="C14" s="5">
        <v>1</v>
      </c>
      <c r="D14" s="5">
        <v>900826</v>
      </c>
      <c r="E14" s="5">
        <f t="shared" si="0"/>
        <v>27</v>
      </c>
      <c r="F14" s="5">
        <v>1</v>
      </c>
      <c r="G14" s="5">
        <v>2</v>
      </c>
      <c r="H14" s="5">
        <v>3</v>
      </c>
      <c r="I14" s="5">
        <v>1</v>
      </c>
      <c r="J14" s="5">
        <v>1</v>
      </c>
      <c r="K14" s="5">
        <v>2</v>
      </c>
      <c r="L14" s="5">
        <v>2</v>
      </c>
      <c r="M14" s="5">
        <v>2</v>
      </c>
      <c r="N14" s="5">
        <v>3</v>
      </c>
      <c r="O14" s="5">
        <v>3</v>
      </c>
      <c r="P14" s="5">
        <v>2</v>
      </c>
      <c r="Q14" s="5">
        <v>3</v>
      </c>
      <c r="R14" s="5">
        <v>1</v>
      </c>
      <c r="S14" s="5">
        <v>1</v>
      </c>
      <c r="T14" s="5">
        <v>2</v>
      </c>
      <c r="U14" s="5">
        <v>2</v>
      </c>
      <c r="V14" s="5">
        <v>2</v>
      </c>
      <c r="W14" s="5">
        <v>2</v>
      </c>
      <c r="X14" s="5">
        <v>2</v>
      </c>
      <c r="Y14" s="11">
        <f t="shared" si="1"/>
        <v>36</v>
      </c>
      <c r="Z14" s="9">
        <f t="shared" si="2"/>
        <v>19</v>
      </c>
      <c r="AA14" s="2">
        <f t="shared" si="3"/>
        <v>171</v>
      </c>
      <c r="AB14" s="2">
        <v>0</v>
      </c>
      <c r="AC14" s="9">
        <f t="shared" si="4"/>
        <v>17</v>
      </c>
      <c r="AD14" s="2">
        <f t="shared" si="5"/>
        <v>153</v>
      </c>
      <c r="AE14" s="2">
        <v>0</v>
      </c>
    </row>
    <row r="15" spans="1:31" x14ac:dyDescent="0.3">
      <c r="A15" s="5">
        <v>9</v>
      </c>
      <c r="B15" s="5" t="s">
        <v>32</v>
      </c>
      <c r="C15" s="5">
        <v>1</v>
      </c>
      <c r="D15" s="5">
        <v>960301</v>
      </c>
      <c r="E15" s="5">
        <f t="shared" si="0"/>
        <v>21</v>
      </c>
      <c r="F15" s="5">
        <v>1</v>
      </c>
      <c r="G15" s="5">
        <v>3</v>
      </c>
      <c r="H15" s="5">
        <v>2</v>
      </c>
      <c r="I15" s="5">
        <v>1</v>
      </c>
      <c r="J15" s="5">
        <v>2</v>
      </c>
      <c r="K15" s="5">
        <v>3</v>
      </c>
      <c r="L15" s="5">
        <v>0</v>
      </c>
      <c r="M15" s="5">
        <v>1</v>
      </c>
      <c r="N15" s="5">
        <v>1</v>
      </c>
      <c r="O15" s="5">
        <v>0</v>
      </c>
      <c r="P15" s="5">
        <v>2</v>
      </c>
      <c r="Q15" s="5">
        <v>1</v>
      </c>
      <c r="R15" s="5">
        <v>1</v>
      </c>
      <c r="S15" s="5">
        <v>1</v>
      </c>
      <c r="T15" s="5">
        <v>2</v>
      </c>
      <c r="U15" s="5">
        <v>0</v>
      </c>
      <c r="V15" s="5">
        <v>1</v>
      </c>
      <c r="W15" s="5">
        <v>1</v>
      </c>
      <c r="X15" s="5">
        <v>1</v>
      </c>
      <c r="Y15" s="11">
        <f t="shared" si="1"/>
        <v>27.964285714285715</v>
      </c>
      <c r="Z15" s="9">
        <f t="shared" si="2"/>
        <v>16.714285714285715</v>
      </c>
      <c r="AA15" s="2">
        <f t="shared" si="3"/>
        <v>117</v>
      </c>
      <c r="AB15" s="2">
        <v>2</v>
      </c>
      <c r="AC15" s="9">
        <f t="shared" si="4"/>
        <v>11.25</v>
      </c>
      <c r="AD15" s="2">
        <f t="shared" si="5"/>
        <v>90</v>
      </c>
      <c r="AE15" s="2">
        <v>1</v>
      </c>
    </row>
    <row r="16" spans="1:31" x14ac:dyDescent="0.3">
      <c r="A16" s="5">
        <v>16</v>
      </c>
      <c r="B16" s="5" t="s">
        <v>38</v>
      </c>
      <c r="C16" s="5">
        <v>1</v>
      </c>
      <c r="D16" s="5">
        <v>960419</v>
      </c>
      <c r="E16" s="5">
        <f t="shared" si="0"/>
        <v>21</v>
      </c>
      <c r="F16" s="5">
        <v>1</v>
      </c>
      <c r="G16" s="5">
        <v>1</v>
      </c>
      <c r="H16" s="5">
        <v>1</v>
      </c>
      <c r="I16" s="5">
        <v>1</v>
      </c>
      <c r="J16" s="5">
        <v>0</v>
      </c>
      <c r="K16" s="5">
        <v>2</v>
      </c>
      <c r="L16" s="5">
        <v>2</v>
      </c>
      <c r="M16" s="5">
        <v>1</v>
      </c>
      <c r="N16" s="5">
        <v>1</v>
      </c>
      <c r="O16" s="5">
        <v>3</v>
      </c>
      <c r="P16" s="5">
        <v>1</v>
      </c>
      <c r="Q16" s="5">
        <v>1</v>
      </c>
      <c r="R16" s="5">
        <v>1</v>
      </c>
      <c r="S16" s="5">
        <v>1</v>
      </c>
      <c r="T16" s="5">
        <v>2</v>
      </c>
      <c r="U16" s="5">
        <v>1</v>
      </c>
      <c r="V16" s="5">
        <v>1</v>
      </c>
      <c r="W16" s="5">
        <v>1</v>
      </c>
      <c r="X16" s="5">
        <v>2</v>
      </c>
      <c r="Y16" s="11">
        <f t="shared" si="1"/>
        <v>24.5</v>
      </c>
      <c r="Z16" s="9">
        <f t="shared" si="2"/>
        <v>13.5</v>
      </c>
      <c r="AA16" s="2">
        <f t="shared" si="3"/>
        <v>108</v>
      </c>
      <c r="AB16" s="2">
        <v>1</v>
      </c>
      <c r="AC16" s="9">
        <f t="shared" si="4"/>
        <v>11</v>
      </c>
      <c r="AD16" s="2">
        <f t="shared" si="5"/>
        <v>99</v>
      </c>
      <c r="AE16" s="2">
        <v>0</v>
      </c>
    </row>
    <row r="17" spans="1:31" x14ac:dyDescent="0.3">
      <c r="A17" s="5">
        <v>7</v>
      </c>
      <c r="B17" s="5" t="s">
        <v>30</v>
      </c>
      <c r="C17" s="5">
        <v>1</v>
      </c>
      <c r="D17" s="5">
        <v>940331</v>
      </c>
      <c r="E17" s="5">
        <f t="shared" si="0"/>
        <v>23</v>
      </c>
      <c r="F17" s="5">
        <v>1</v>
      </c>
      <c r="G17" s="5">
        <v>2</v>
      </c>
      <c r="H17" s="5">
        <v>3</v>
      </c>
      <c r="I17" s="5">
        <v>0</v>
      </c>
      <c r="J17" s="5">
        <v>1</v>
      </c>
      <c r="K17" s="5">
        <v>0</v>
      </c>
      <c r="L17" s="5">
        <v>0</v>
      </c>
      <c r="M17" s="5">
        <v>1</v>
      </c>
      <c r="N17" s="5">
        <v>1</v>
      </c>
      <c r="O17" s="5">
        <v>0</v>
      </c>
      <c r="P17" s="5">
        <v>2</v>
      </c>
      <c r="Q17" s="5">
        <v>2</v>
      </c>
      <c r="R17" s="5">
        <v>0</v>
      </c>
      <c r="S17" s="5">
        <v>1</v>
      </c>
      <c r="T17" s="5">
        <v>0</v>
      </c>
      <c r="U17" s="5">
        <v>0</v>
      </c>
      <c r="V17" s="5">
        <v>1</v>
      </c>
      <c r="W17" s="5">
        <v>1</v>
      </c>
      <c r="X17" s="5">
        <v>3</v>
      </c>
      <c r="Y17" s="11">
        <f t="shared" si="1"/>
        <v>29.4</v>
      </c>
      <c r="Z17" s="9">
        <f t="shared" si="2"/>
        <v>14.4</v>
      </c>
      <c r="AA17" s="2">
        <f t="shared" si="3"/>
        <v>72</v>
      </c>
      <c r="AB17" s="2">
        <v>4</v>
      </c>
      <c r="AC17" s="9">
        <f t="shared" si="4"/>
        <v>15</v>
      </c>
      <c r="AD17" s="2">
        <f t="shared" si="5"/>
        <v>90</v>
      </c>
      <c r="AE17" s="2">
        <v>3</v>
      </c>
    </row>
    <row r="18" spans="1:31" x14ac:dyDescent="0.3">
      <c r="A18" s="5">
        <v>15</v>
      </c>
      <c r="B18" s="5" t="s">
        <v>37</v>
      </c>
      <c r="C18" s="5">
        <v>1</v>
      </c>
      <c r="D18" s="5">
        <v>851006</v>
      </c>
      <c r="E18" s="5">
        <f t="shared" si="0"/>
        <v>32</v>
      </c>
      <c r="F18" s="5">
        <v>1</v>
      </c>
      <c r="G18" s="5">
        <v>2</v>
      </c>
      <c r="H18" s="5">
        <v>2</v>
      </c>
      <c r="I18" s="5">
        <v>1</v>
      </c>
      <c r="J18" s="5">
        <v>1</v>
      </c>
      <c r="K18" s="5">
        <v>2</v>
      </c>
      <c r="L18" s="5">
        <v>2</v>
      </c>
      <c r="M18" s="5">
        <v>1</v>
      </c>
      <c r="N18" s="5">
        <v>1</v>
      </c>
      <c r="O18" s="5">
        <v>2</v>
      </c>
      <c r="P18" s="5">
        <v>2</v>
      </c>
      <c r="Q18" s="5">
        <v>2</v>
      </c>
      <c r="R18" s="5">
        <v>1</v>
      </c>
      <c r="S18" s="5">
        <v>1</v>
      </c>
      <c r="T18" s="5">
        <v>2</v>
      </c>
      <c r="U18" s="5">
        <v>2</v>
      </c>
      <c r="V18" s="5">
        <v>1</v>
      </c>
      <c r="W18" s="5">
        <v>1</v>
      </c>
      <c r="X18" s="5">
        <v>1</v>
      </c>
      <c r="Y18" s="11">
        <f t="shared" si="1"/>
        <v>27</v>
      </c>
      <c r="Z18" s="9">
        <f t="shared" si="2"/>
        <v>14</v>
      </c>
      <c r="AA18" s="2">
        <f t="shared" si="3"/>
        <v>126</v>
      </c>
      <c r="AB18" s="2">
        <v>0</v>
      </c>
      <c r="AC18" s="9">
        <f t="shared" si="4"/>
        <v>13</v>
      </c>
      <c r="AD18" s="2">
        <f t="shared" si="5"/>
        <v>117</v>
      </c>
      <c r="AE18" s="2">
        <v>0</v>
      </c>
    </row>
    <row r="19" spans="1:31" x14ac:dyDescent="0.3">
      <c r="A19" s="5">
        <v>20</v>
      </c>
      <c r="B19" s="5" t="s">
        <v>21</v>
      </c>
      <c r="C19" s="5">
        <v>1</v>
      </c>
      <c r="D19" s="5">
        <v>840825</v>
      </c>
      <c r="E19" s="5">
        <f t="shared" si="0"/>
        <v>33</v>
      </c>
      <c r="F19" s="5">
        <v>1</v>
      </c>
      <c r="G19" s="5">
        <v>3</v>
      </c>
      <c r="H19" s="5">
        <v>2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3</v>
      </c>
      <c r="Q19" s="5">
        <v>2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11">
        <f t="shared" si="1"/>
        <v>24</v>
      </c>
      <c r="Z19" s="9">
        <f t="shared" si="2"/>
        <v>12</v>
      </c>
      <c r="AA19" s="2">
        <f t="shared" si="3"/>
        <v>108</v>
      </c>
      <c r="AB19" s="2">
        <v>0</v>
      </c>
      <c r="AC19" s="9">
        <f t="shared" si="4"/>
        <v>12</v>
      </c>
      <c r="AD19" s="2">
        <f t="shared" si="5"/>
        <v>108</v>
      </c>
      <c r="AE19" s="2">
        <v>0</v>
      </c>
    </row>
    <row r="20" spans="1:31" x14ac:dyDescent="0.3">
      <c r="A20" s="5">
        <v>13</v>
      </c>
      <c r="B20" s="5" t="s">
        <v>36</v>
      </c>
      <c r="C20" s="5">
        <v>1</v>
      </c>
      <c r="D20" s="5">
        <v>900512</v>
      </c>
      <c r="E20" s="5">
        <f t="shared" si="0"/>
        <v>27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2</v>
      </c>
      <c r="S20" s="5">
        <v>2</v>
      </c>
      <c r="T20" s="5">
        <v>2</v>
      </c>
      <c r="U20" s="5">
        <v>2</v>
      </c>
      <c r="V20" s="5">
        <v>2</v>
      </c>
      <c r="W20" s="5">
        <v>2</v>
      </c>
      <c r="X20" s="5">
        <v>3</v>
      </c>
      <c r="Y20" s="11">
        <f t="shared" si="1"/>
        <v>28</v>
      </c>
      <c r="Z20" s="9">
        <f t="shared" si="2"/>
        <v>9</v>
      </c>
      <c r="AA20" s="2">
        <f t="shared" si="3"/>
        <v>81</v>
      </c>
      <c r="AB20" s="2">
        <v>0</v>
      </c>
      <c r="AC20" s="9">
        <f t="shared" si="4"/>
        <v>19</v>
      </c>
      <c r="AD20" s="2">
        <f t="shared" si="5"/>
        <v>171</v>
      </c>
      <c r="AE20" s="2">
        <v>0</v>
      </c>
    </row>
    <row r="21" spans="1:31" x14ac:dyDescent="0.3">
      <c r="A21" s="5">
        <v>12</v>
      </c>
      <c r="B21" s="5" t="s">
        <v>35</v>
      </c>
      <c r="C21" s="5">
        <v>2</v>
      </c>
      <c r="D21" s="5">
        <v>900917</v>
      </c>
      <c r="E21" s="5">
        <f t="shared" si="0"/>
        <v>27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11">
        <f t="shared" si="1"/>
        <v>18</v>
      </c>
      <c r="Z21" s="9">
        <f t="shared" si="2"/>
        <v>9</v>
      </c>
      <c r="AA21" s="2">
        <f t="shared" si="3"/>
        <v>81</v>
      </c>
      <c r="AB21" s="2">
        <v>0</v>
      </c>
      <c r="AC21" s="9">
        <f t="shared" si="4"/>
        <v>9</v>
      </c>
      <c r="AD21" s="2">
        <f t="shared" si="5"/>
        <v>81</v>
      </c>
      <c r="AE21" s="2">
        <v>0</v>
      </c>
    </row>
    <row r="22" spans="1:31" x14ac:dyDescent="0.3">
      <c r="Z22" s="9"/>
    </row>
    <row r="24" spans="1:31" x14ac:dyDescent="0.3">
      <c r="D24" s="19" t="s">
        <v>75</v>
      </c>
      <c r="E24" s="22" t="s">
        <v>76</v>
      </c>
      <c r="F24" s="23"/>
      <c r="G24" s="24"/>
      <c r="I24"/>
    </row>
    <row r="25" spans="1:31" x14ac:dyDescent="0.3">
      <c r="D25" s="20"/>
      <c r="E25" s="12" t="s">
        <v>77</v>
      </c>
      <c r="F25" s="14" t="s">
        <v>79</v>
      </c>
      <c r="G25" s="12" t="s">
        <v>80</v>
      </c>
    </row>
    <row r="26" spans="1:31" x14ac:dyDescent="0.3">
      <c r="D26" s="21"/>
      <c r="E26" s="13" t="s">
        <v>78</v>
      </c>
      <c r="F26" s="13" t="s">
        <v>68</v>
      </c>
      <c r="G26" s="13" t="s">
        <v>81</v>
      </c>
    </row>
    <row r="27" spans="1:31" x14ac:dyDescent="0.3">
      <c r="D27" s="15">
        <v>0</v>
      </c>
      <c r="E27" s="15">
        <v>0</v>
      </c>
      <c r="F27" s="15">
        <v>0</v>
      </c>
      <c r="G27" s="15">
        <v>0</v>
      </c>
    </row>
    <row r="28" spans="1:31" x14ac:dyDescent="0.3">
      <c r="D28" s="15">
        <v>10</v>
      </c>
      <c r="E28" s="15">
        <v>0</v>
      </c>
      <c r="F28" s="15">
        <v>0</v>
      </c>
      <c r="G28" s="15">
        <v>0.8</v>
      </c>
    </row>
    <row r="29" spans="1:31" x14ac:dyDescent="0.3">
      <c r="D29" s="15">
        <v>20</v>
      </c>
      <c r="E29" s="15">
        <v>2</v>
      </c>
      <c r="F29" s="15">
        <v>1</v>
      </c>
      <c r="G29" s="15">
        <v>3</v>
      </c>
    </row>
    <row r="30" spans="1:31" x14ac:dyDescent="0.3">
      <c r="D30" s="15">
        <v>30</v>
      </c>
      <c r="E30" s="15">
        <v>4</v>
      </c>
      <c r="F30" s="15">
        <v>1.3</v>
      </c>
      <c r="G30" s="15">
        <v>7</v>
      </c>
    </row>
    <row r="31" spans="1:31" x14ac:dyDescent="0.3">
      <c r="D31" s="15">
        <v>40</v>
      </c>
      <c r="E31" s="15">
        <v>5.6</v>
      </c>
      <c r="F31" s="15">
        <v>2.6</v>
      </c>
      <c r="G31" s="15">
        <v>9</v>
      </c>
    </row>
    <row r="32" spans="1:31" x14ac:dyDescent="0.3">
      <c r="D32" s="15">
        <v>50</v>
      </c>
      <c r="E32" s="15">
        <v>7</v>
      </c>
      <c r="F32" s="15">
        <v>3.7</v>
      </c>
      <c r="G32" s="15">
        <v>11.3</v>
      </c>
    </row>
    <row r="33" spans="4:7" x14ac:dyDescent="0.3">
      <c r="D33" s="15">
        <v>60</v>
      </c>
      <c r="E33" s="15">
        <v>9</v>
      </c>
      <c r="F33" s="15">
        <v>6</v>
      </c>
      <c r="G33" s="15">
        <v>14.1</v>
      </c>
    </row>
    <row r="34" spans="4:7" x14ac:dyDescent="0.3">
      <c r="D34" s="15">
        <v>70</v>
      </c>
      <c r="E34" s="15">
        <v>11</v>
      </c>
      <c r="F34" s="15">
        <v>7</v>
      </c>
      <c r="G34" s="15">
        <v>17.899999999999999</v>
      </c>
    </row>
    <row r="35" spans="4:7" x14ac:dyDescent="0.3">
      <c r="D35" s="15">
        <v>80</v>
      </c>
      <c r="E35" s="15">
        <v>13</v>
      </c>
      <c r="F35" s="15">
        <v>9</v>
      </c>
      <c r="G35" s="15">
        <v>21.6</v>
      </c>
    </row>
    <row r="36" spans="4:7" x14ac:dyDescent="0.3">
      <c r="D36" s="15">
        <v>90</v>
      </c>
      <c r="E36" s="15">
        <v>16</v>
      </c>
      <c r="F36" s="15">
        <v>12</v>
      </c>
      <c r="G36" s="15">
        <v>25.9</v>
      </c>
    </row>
    <row r="37" spans="4:7" x14ac:dyDescent="0.3">
      <c r="D37" s="15">
        <v>95</v>
      </c>
      <c r="E37" s="15">
        <v>20</v>
      </c>
      <c r="F37" s="15">
        <v>150</v>
      </c>
      <c r="G37" s="15">
        <v>30.4</v>
      </c>
    </row>
    <row r="38" spans="4:7" x14ac:dyDescent="0.3">
      <c r="D38" s="15">
        <v>100</v>
      </c>
      <c r="E38" s="15">
        <v>23.6</v>
      </c>
      <c r="F38" s="15">
        <v>21</v>
      </c>
      <c r="G38" s="15">
        <v>44.6</v>
      </c>
    </row>
    <row r="39" spans="4:7" x14ac:dyDescent="0.3">
      <c r="D39" s="16"/>
      <c r="E39" s="17"/>
      <c r="F39" s="17"/>
      <c r="G39" s="17"/>
    </row>
    <row r="40" spans="4:7" x14ac:dyDescent="0.3">
      <c r="D40" s="15" t="s">
        <v>82</v>
      </c>
      <c r="E40" s="15">
        <v>7.75</v>
      </c>
      <c r="F40" s="15">
        <v>5.1100000000000003</v>
      </c>
      <c r="G40" s="15">
        <v>12.9</v>
      </c>
    </row>
    <row r="41" spans="4:7" ht="24" x14ac:dyDescent="0.3">
      <c r="D41" s="15" t="s">
        <v>83</v>
      </c>
      <c r="E41" s="15">
        <v>5.94</v>
      </c>
      <c r="F41" s="15">
        <v>4.84</v>
      </c>
      <c r="G41" s="15">
        <v>9.9</v>
      </c>
    </row>
  </sheetData>
  <autoFilter ref="A1:AE1">
    <sortState ref="A2:AE21">
      <sortCondition ref="B1"/>
    </sortState>
  </autoFilter>
  <mergeCells count="2">
    <mergeCell ref="D24:D26"/>
    <mergeCell ref="E24:G2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A. 멀미설문지(SSQ)_1</vt:lpstr>
      <vt:lpstr>A. 멀미설문지(SSQ)_2</vt:lpstr>
      <vt:lpstr>B. 멀미민감도설문지(MSSQ)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2016-04-14T05:39:46Z</dcterms:created>
  <dcterms:modified xsi:type="dcterms:W3CDTF">2017-04-13T02:13:47Z</dcterms:modified>
</cp:coreProperties>
</file>