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vis\Documents\riskanalsysisproj\"/>
    </mc:Choice>
  </mc:AlternateContent>
  <xr:revisionPtr revIDLastSave="0" documentId="13_ncr:1_{30DAACB1-47DA-4FF0-A064-9C849181A19D}" xr6:coauthVersionLast="47" xr6:coauthVersionMax="47" xr10:uidLastSave="{00000000-0000-0000-0000-000000000000}"/>
  <bookViews>
    <workbookView xWindow="-110" yWindow="-110" windowWidth="19420" windowHeight="11020" xr2:uid="{1AD0B631-D30E-4B0A-A67F-910CA8E1D8FF}"/>
  </bookViews>
  <sheets>
    <sheet name="Sheet1" sheetId="1" r:id="rId1"/>
  </sheets>
  <definedNames>
    <definedName name="solver_adj" localSheetId="0" hidden="1">Sheet1!$B$28:$E$28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Sheet1!$F$32</definedName>
    <definedName name="solver_lhs2" localSheetId="0" hidden="1">Sheet1!$F$33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Sheet1!$B$35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3</definedName>
    <definedName name="solver_rhs1" localSheetId="0" hidden="1">Sheet1!$H$32</definedName>
    <definedName name="solver_rhs2" localSheetId="0" hidden="1">Sheet1!$H$33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H16" i="1" s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I16" i="1" s="1"/>
  <c r="J13" i="1"/>
  <c r="G3" i="1"/>
  <c r="G4" i="1"/>
  <c r="G5" i="1"/>
  <c r="G6" i="1"/>
  <c r="G7" i="1"/>
  <c r="G8" i="1"/>
  <c r="G9" i="1"/>
  <c r="G10" i="1"/>
  <c r="G11" i="1"/>
  <c r="G12" i="1"/>
  <c r="G13" i="1"/>
  <c r="G2" i="1"/>
  <c r="J16" i="1"/>
  <c r="G16" i="1"/>
  <c r="F32" i="1"/>
  <c r="B35" i="1"/>
  <c r="N19" i="1"/>
  <c r="O20" i="1"/>
  <c r="P21" i="1"/>
  <c r="M18" i="1"/>
  <c r="B17" i="1"/>
  <c r="C21" i="1" l="1"/>
  <c r="D21" i="1"/>
  <c r="E21" i="1"/>
  <c r="B21" i="1"/>
  <c r="C17" i="1"/>
  <c r="C19" i="1" s="1"/>
  <c r="D17" i="1"/>
  <c r="D19" i="1" s="1"/>
  <c r="E17" i="1"/>
  <c r="E19" i="1" s="1"/>
  <c r="B19" i="1"/>
  <c r="C33" i="1"/>
  <c r="D33" i="1" l="1"/>
  <c r="E33" i="1"/>
  <c r="B33" i="1"/>
  <c r="F33" i="1" s="1"/>
</calcChain>
</file>

<file path=xl/sharedStrings.xml><?xml version="1.0" encoding="utf-8"?>
<sst xmlns="http://schemas.openxmlformats.org/spreadsheetml/2006/main" count="40" uniqueCount="21">
  <si>
    <t>wlmt</t>
  </si>
  <si>
    <t>amazon</t>
  </si>
  <si>
    <t>mcrsfty</t>
  </si>
  <si>
    <t>chevron</t>
  </si>
  <si>
    <t>Variances:</t>
  </si>
  <si>
    <t>Mean:</t>
  </si>
  <si>
    <t>STD:</t>
  </si>
  <si>
    <t>Correlation matrix</t>
  </si>
  <si>
    <t>Covariance matrix</t>
  </si>
  <si>
    <t>Lp model</t>
  </si>
  <si>
    <t>%to invest</t>
  </si>
  <si>
    <t>mcrsft</t>
  </si>
  <si>
    <t>total prop</t>
  </si>
  <si>
    <t>obj func</t>
  </si>
  <si>
    <t>Mon.Ret.</t>
  </si>
  <si>
    <t>usage</t>
  </si>
  <si>
    <t>actual</t>
  </si>
  <si>
    <t>=</t>
  </si>
  <si>
    <t>&gt;=</t>
  </si>
  <si>
    <t>Averages:</t>
  </si>
  <si>
    <t>month-over month returns(percents)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</si>
</sst>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Prices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wlmt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</c:f>
              <c:numCache>
                <c:formatCode>General</c:formatCode>
                <c:ptCount val="13"/>
                <c:pt idx="0">
                  <c:v>141.78999300000001</c:v>
                </c:pt>
                <c:pt idx="1">
                  <c:v>143.86999499999999</c:v>
                </c:pt>
                <c:pt idx="2">
                  <c:v>142.13000500000001</c:v>
                </c:pt>
                <c:pt idx="3">
                  <c:v>147.449997</c:v>
                </c:pt>
                <c:pt idx="4">
                  <c:v>150.970001</c:v>
                </c:pt>
                <c:pt idx="5">
                  <c:v>146.86999499999999</c:v>
                </c:pt>
                <c:pt idx="6">
                  <c:v>157.179993</c:v>
                </c:pt>
                <c:pt idx="7">
                  <c:v>159.86000100000001</c:v>
                </c:pt>
                <c:pt idx="8">
                  <c:v>162.61000100000001</c:v>
                </c:pt>
                <c:pt idx="9">
                  <c:v>159.929993</c:v>
                </c:pt>
                <c:pt idx="10">
                  <c:v>163.41000399999999</c:v>
                </c:pt>
                <c:pt idx="11">
                  <c:v>163.91999799999999</c:v>
                </c:pt>
                <c:pt idx="12">
                  <c:v>164.67570499999999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5-438E-9201-5A586EFD4A9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</c:f>
              <c:numCache>
                <c:formatCode>General</c:formatCode>
                <c:ptCount val="13"/>
                <c:pt idx="0">
                  <c:v>84</c:v>
                </c:pt>
                <c:pt idx="1">
                  <c:v>103.129997</c:v>
                </c:pt>
                <c:pt idx="2">
                  <c:v>94.230002999999996</c:v>
                </c:pt>
                <c:pt idx="3">
                  <c:v>103.290001</c:v>
                </c:pt>
                <c:pt idx="4">
                  <c:v>105.449997</c:v>
                </c:pt>
                <c:pt idx="5">
                  <c:v>120.58000199999999</c:v>
                </c:pt>
                <c:pt idx="6">
                  <c:v>130.36000100000001</c:v>
                </c:pt>
                <c:pt idx="7">
                  <c:v>133.679993</c:v>
                </c:pt>
                <c:pt idx="8">
                  <c:v>138.009995</c:v>
                </c:pt>
                <c:pt idx="9">
                  <c:v>127.120003</c:v>
                </c:pt>
                <c:pt idx="10">
                  <c:v>133.08999600000001</c:v>
                </c:pt>
                <c:pt idx="11">
                  <c:v>140.60000600000001</c:v>
                </c:pt>
                <c:pt idx="12">
                  <c:v>140.80990600000001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5-438E-9201-5A586EFD4A9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mcrsft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Sheet1!$D$2:$D$14</c:f>
              <c:numCache>
                <c:formatCode>General</c:formatCode>
                <c:ptCount val="13"/>
                <c:pt idx="0">
                  <c:v>239.820007</c:v>
                </c:pt>
                <c:pt idx="1">
                  <c:v>247.80999800000001</c:v>
                </c:pt>
                <c:pt idx="2">
                  <c:v>249.41999799999999</c:v>
                </c:pt>
                <c:pt idx="3">
                  <c:v>288.29998799999998</c:v>
                </c:pt>
                <c:pt idx="4">
                  <c:v>307.26001000000002</c:v>
                </c:pt>
                <c:pt idx="5">
                  <c:v>328.39001500000001</c:v>
                </c:pt>
                <c:pt idx="6">
                  <c:v>340.540009</c:v>
                </c:pt>
                <c:pt idx="7">
                  <c:v>335.92001299999998</c:v>
                </c:pt>
                <c:pt idx="8">
                  <c:v>327.76001000000002</c:v>
                </c:pt>
                <c:pt idx="9">
                  <c:v>315.75</c:v>
                </c:pt>
                <c:pt idx="10">
                  <c:v>338.10998499999999</c:v>
                </c:pt>
                <c:pt idx="11">
                  <c:v>360.69000199999999</c:v>
                </c:pt>
                <c:pt idx="12">
                  <c:v>363.73001099999999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5-438E-9201-5A586EFD4A9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chevron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Sheet1!$E$2:$E$14</c:f>
              <c:numCache>
                <c:formatCode>General</c:formatCode>
                <c:ptCount val="13"/>
                <c:pt idx="0">
                  <c:v>179.490005</c:v>
                </c:pt>
                <c:pt idx="1">
                  <c:v>174.020004</c:v>
                </c:pt>
                <c:pt idx="2">
                  <c:v>160.770004</c:v>
                </c:pt>
                <c:pt idx="3">
                  <c:v>163.16000399999999</c:v>
                </c:pt>
                <c:pt idx="4">
                  <c:v>168.58000200000001</c:v>
                </c:pt>
                <c:pt idx="5">
                  <c:v>150.61999499999999</c:v>
                </c:pt>
                <c:pt idx="6">
                  <c:v>157.35000600000001</c:v>
                </c:pt>
                <c:pt idx="7">
                  <c:v>163.66000399999999</c:v>
                </c:pt>
                <c:pt idx="8">
                  <c:v>161.10000600000001</c:v>
                </c:pt>
                <c:pt idx="9">
                  <c:v>168.61999499999999</c:v>
                </c:pt>
                <c:pt idx="10">
                  <c:v>145.729996</c:v>
                </c:pt>
                <c:pt idx="11">
                  <c:v>141.94000199999999</c:v>
                </c:pt>
                <c:pt idx="12">
                  <c:v>142.46000699999999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5-438E-9201-5A586EFD4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196880"/>
        <c:axId val="573555280"/>
      </c:lineChart>
      <c:catAx>
        <c:axId val="55519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55280"/>
        <c:crosses val="autoZero"/>
        <c:auto val="1"/>
        <c:lblAlgn val="ctr"/>
        <c:lblOffset val="100"/>
        <c:noMultiLvlLbl val="0"/>
      </c:catAx>
      <c:valAx>
        <c:axId val="5735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103288</xdr:colOff>
      <xdr:row>4</xdr:row>
      <xdr:rowOff>43312</xdr:rowOff>
    </xdr:from>
    <xdr:to>
      <xdr:col>24</xdr:col>
      <xdr:colOff>419193</xdr:colOff>
      <xdr:row>18</xdr:row>
      <xdr:rowOff>166624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0D31AC-6721-2BC3-5B27-CE7872562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EEE4-CE9A-4852-849A-782978B4523D}">
  <dimension ref="A1:P35"/>
  <sheetViews>
    <sheetView tabSelected="1" zoomScale="74" workbookViewId="0">
      <selection activeCell="K14" sqref="K14"/>
    </sheetView>
  </sheetViews>
  <sheetFormatPr defaultRowHeight="14.5" x14ac:dyDescent="0.35"/>
  <sheetData>
    <row r="1" spans="2:16" x14ac:dyDescent="0.35">
      <c r="B1" t="s">
        <v>0</v>
      </c>
      <c r="C1" t="s">
        <v>1</v>
      </c>
      <c r="D1" t="s">
        <v>11</v>
      </c>
      <c r="E1" t="s">
        <v>3</v>
      </c>
      <c r="G1" t="s">
        <v>20</v>
      </c>
      <c r="L1" t="s">
        <v>7</v>
      </c>
    </row>
    <row r="2" spans="2:16" ht="15" thickBot="1" x14ac:dyDescent="0.4">
      <c r="B2">
        <v>141.78999300000001</v>
      </c>
      <c r="C2">
        <v>84</v>
      </c>
      <c r="D2">
        <v>239.820007</v>
      </c>
      <c r="E2">
        <v>179.490005</v>
      </c>
      <c r="G2">
        <f>((B3-B2)/B2)*100</f>
        <v>1.4669596605452817</v>
      </c>
      <c r="H2">
        <f t="shared" ref="H2:J13" si="0">((C3-C2)/C2)*100</f>
        <v>22.773805952380958</v>
      </c>
      <c r="I2">
        <f t="shared" si="0"/>
        <v>3.3316615656674564</v>
      </c>
      <c r="J2">
        <f t="shared" si="0"/>
        <v>-3.0475240111559394</v>
      </c>
    </row>
    <row r="3" spans="2:16" x14ac:dyDescent="0.35">
      <c r="B3">
        <v>143.86999499999999</v>
      </c>
      <c r="C3">
        <v>103.129997</v>
      </c>
      <c r="D3">
        <v>247.80999800000001</v>
      </c>
      <c r="E3">
        <v>174.020004</v>
      </c>
      <c r="G3">
        <f t="shared" ref="G3:G13" si="1">((B4-B3)/B3)*100</f>
        <v>-1.209418266817885</v>
      </c>
      <c r="H3">
        <f t="shared" si="0"/>
        <v>-8.6298790447943148</v>
      </c>
      <c r="I3">
        <f t="shared" si="0"/>
        <v>0.649691300994234</v>
      </c>
      <c r="J3">
        <f t="shared" si="0"/>
        <v>-7.6140671735647132</v>
      </c>
      <c r="L3" s="2"/>
      <c r="M3" s="2" t="s">
        <v>0</v>
      </c>
      <c r="N3" s="2" t="s">
        <v>1</v>
      </c>
      <c r="O3" s="2" t="s">
        <v>2</v>
      </c>
      <c r="P3" s="2" t="s">
        <v>3</v>
      </c>
    </row>
    <row r="4" spans="2:16" x14ac:dyDescent="0.35">
      <c r="B4">
        <v>142.13000500000001</v>
      </c>
      <c r="C4">
        <v>94.230002999999996</v>
      </c>
      <c r="D4">
        <v>249.41999799999999</v>
      </c>
      <c r="E4">
        <v>160.770004</v>
      </c>
      <c r="G4">
        <f t="shared" si="1"/>
        <v>3.743046375042332</v>
      </c>
      <c r="H4">
        <f t="shared" si="0"/>
        <v>9.6147699369170212</v>
      </c>
      <c r="I4">
        <f t="shared" si="0"/>
        <v>15.588160657430523</v>
      </c>
      <c r="J4">
        <f t="shared" si="0"/>
        <v>1.486595720928132</v>
      </c>
      <c r="L4" t="s">
        <v>0</v>
      </c>
      <c r="M4">
        <v>1</v>
      </c>
    </row>
    <row r="5" spans="2:16" x14ac:dyDescent="0.35">
      <c r="B5">
        <v>147.449997</v>
      </c>
      <c r="C5">
        <v>103.290001</v>
      </c>
      <c r="D5">
        <v>288.29998799999998</v>
      </c>
      <c r="E5">
        <v>163.16000399999999</v>
      </c>
      <c r="G5">
        <f t="shared" si="1"/>
        <v>2.3872526765802515</v>
      </c>
      <c r="H5">
        <f t="shared" si="0"/>
        <v>2.0911956424513853</v>
      </c>
      <c r="I5">
        <f t="shared" si="0"/>
        <v>6.5764907350603279</v>
      </c>
      <c r="J5">
        <f t="shared" si="0"/>
        <v>3.3218913135108905</v>
      </c>
      <c r="L5" t="s">
        <v>1</v>
      </c>
      <c r="M5">
        <v>0.93931074441139595</v>
      </c>
      <c r="N5">
        <v>1</v>
      </c>
    </row>
    <row r="6" spans="2:16" x14ac:dyDescent="0.35">
      <c r="B6">
        <v>150.970001</v>
      </c>
      <c r="C6">
        <v>105.449997</v>
      </c>
      <c r="D6">
        <v>307.26001000000002</v>
      </c>
      <c r="E6">
        <v>168.58000200000001</v>
      </c>
      <c r="G6">
        <f t="shared" si="1"/>
        <v>-2.7157753016110848</v>
      </c>
      <c r="H6">
        <f t="shared" si="0"/>
        <v>14.348037392547292</v>
      </c>
      <c r="I6">
        <f t="shared" si="0"/>
        <v>6.8769134649185171</v>
      </c>
      <c r="J6">
        <f t="shared" si="0"/>
        <v>-10.653699600739131</v>
      </c>
      <c r="L6" t="s">
        <v>2</v>
      </c>
      <c r="M6">
        <v>0.88585025079272472</v>
      </c>
      <c r="N6">
        <v>0.93484249284341825</v>
      </c>
      <c r="O6">
        <v>1</v>
      </c>
    </row>
    <row r="7" spans="2:16" ht="15" thickBot="1" x14ac:dyDescent="0.4">
      <c r="B7">
        <v>146.86999499999999</v>
      </c>
      <c r="C7">
        <v>120.58000199999999</v>
      </c>
      <c r="D7">
        <v>328.39001500000001</v>
      </c>
      <c r="E7">
        <v>150.61999499999999</v>
      </c>
      <c r="G7">
        <f t="shared" si="1"/>
        <v>7.0198123176895377</v>
      </c>
      <c r="H7">
        <f t="shared" si="0"/>
        <v>8.1107968467275509</v>
      </c>
      <c r="I7">
        <f t="shared" si="0"/>
        <v>3.6998670620359735</v>
      </c>
      <c r="J7">
        <f t="shared" si="0"/>
        <v>4.468205565934336</v>
      </c>
      <c r="L7" s="1" t="s">
        <v>3</v>
      </c>
      <c r="M7" s="1">
        <v>-0.6295366940765631</v>
      </c>
      <c r="N7" s="1">
        <v>-0.71879805973843192</v>
      </c>
      <c r="O7" s="1">
        <v>-0.78636885806222023</v>
      </c>
      <c r="P7" s="1">
        <v>1</v>
      </c>
    </row>
    <row r="8" spans="2:16" x14ac:dyDescent="0.35">
      <c r="B8">
        <v>157.179993</v>
      </c>
      <c r="C8">
        <v>130.36000100000001</v>
      </c>
      <c r="D8">
        <v>340.540009</v>
      </c>
      <c r="E8">
        <v>157.35000600000001</v>
      </c>
      <c r="G8">
        <f t="shared" si="1"/>
        <v>1.7050566989146101</v>
      </c>
      <c r="H8">
        <f t="shared" si="0"/>
        <v>2.5467873385487199</v>
      </c>
      <c r="I8">
        <f t="shared" si="0"/>
        <v>-1.3566676096493597</v>
      </c>
      <c r="J8">
        <f t="shared" si="0"/>
        <v>4.0101669903971775</v>
      </c>
    </row>
    <row r="9" spans="2:16" x14ac:dyDescent="0.35">
      <c r="B9">
        <v>159.86000100000001</v>
      </c>
      <c r="C9">
        <v>133.679993</v>
      </c>
      <c r="D9">
        <v>335.92001299999998</v>
      </c>
      <c r="E9">
        <v>163.66000399999999</v>
      </c>
      <c r="G9">
        <f t="shared" si="1"/>
        <v>1.7202552125593944</v>
      </c>
      <c r="H9">
        <f t="shared" si="0"/>
        <v>3.2390800618907929</v>
      </c>
      <c r="I9">
        <f t="shared" si="0"/>
        <v>-2.429150596633241</v>
      </c>
      <c r="J9">
        <f t="shared" si="0"/>
        <v>-1.5642172414953497</v>
      </c>
    </row>
    <row r="10" spans="2:16" x14ac:dyDescent="0.35">
      <c r="B10">
        <v>162.61000100000001</v>
      </c>
      <c r="C10">
        <v>138.009995</v>
      </c>
      <c r="D10">
        <v>327.76001000000002</v>
      </c>
      <c r="E10">
        <v>161.10000600000001</v>
      </c>
      <c r="G10">
        <f t="shared" si="1"/>
        <v>-1.6481200316824394</v>
      </c>
      <c r="H10">
        <f t="shared" si="0"/>
        <v>-7.8907270448057094</v>
      </c>
      <c r="I10">
        <f t="shared" si="0"/>
        <v>-3.6642694757057219</v>
      </c>
      <c r="J10">
        <f t="shared" si="0"/>
        <v>4.6679011296870971</v>
      </c>
    </row>
    <row r="11" spans="2:16" x14ac:dyDescent="0.35">
      <c r="B11">
        <v>159.929993</v>
      </c>
      <c r="C11">
        <v>127.120003</v>
      </c>
      <c r="D11">
        <v>315.75</v>
      </c>
      <c r="E11">
        <v>168.61999499999999</v>
      </c>
      <c r="G11">
        <f t="shared" si="1"/>
        <v>2.1759589522398031</v>
      </c>
      <c r="H11">
        <f t="shared" si="0"/>
        <v>4.6963442881605477</v>
      </c>
      <c r="I11">
        <f t="shared" si="0"/>
        <v>7.0815471100554221</v>
      </c>
      <c r="J11">
        <f t="shared" si="0"/>
        <v>-13.574901956318994</v>
      </c>
    </row>
    <row r="12" spans="2:16" x14ac:dyDescent="0.35">
      <c r="B12">
        <v>163.41000399999999</v>
      </c>
      <c r="C12">
        <v>133.08999600000001</v>
      </c>
      <c r="D12">
        <v>338.10998499999999</v>
      </c>
      <c r="E12">
        <v>145.729996</v>
      </c>
      <c r="G12">
        <f t="shared" si="1"/>
        <v>0.31209472340506528</v>
      </c>
      <c r="H12">
        <f t="shared" si="0"/>
        <v>5.6428057898506463</v>
      </c>
      <c r="I12">
        <f t="shared" si="0"/>
        <v>6.6783052857785314</v>
      </c>
      <c r="J12">
        <f t="shared" si="0"/>
        <v>-2.6006958786988559</v>
      </c>
    </row>
    <row r="13" spans="2:16" x14ac:dyDescent="0.35">
      <c r="B13">
        <v>163.91999799999999</v>
      </c>
      <c r="C13">
        <v>140.60000600000001</v>
      </c>
      <c r="D13">
        <v>360.69000199999999</v>
      </c>
      <c r="E13">
        <v>141.94000199999999</v>
      </c>
      <c r="G13">
        <f t="shared" si="1"/>
        <v>0.46102184554687531</v>
      </c>
      <c r="H13">
        <f t="shared" si="0"/>
        <v>0.1492887560758743</v>
      </c>
      <c r="I13">
        <f t="shared" si="0"/>
        <v>0.84283151269604584</v>
      </c>
      <c r="J13">
        <f t="shared" si="0"/>
        <v>0.36635549716280663</v>
      </c>
    </row>
    <row r="14" spans="2:16" x14ac:dyDescent="0.35">
      <c r="B14">
        <v>164.67570499999999</v>
      </c>
      <c r="C14">
        <v>140.80990600000001</v>
      </c>
      <c r="D14">
        <v>363.73001099999999</v>
      </c>
      <c r="E14">
        <v>142.46000699999999</v>
      </c>
    </row>
    <row r="15" spans="2:16" x14ac:dyDescent="0.35">
      <c r="F15" t="s">
        <v>19</v>
      </c>
    </row>
    <row r="16" spans="2:16" ht="15" thickBot="1" x14ac:dyDescent="0.4">
      <c r="G16">
        <f>AVERAGE(G2:G13)</f>
        <v>1.2848454052009786</v>
      </c>
      <c r="H16">
        <f t="shared" ref="H16:J16" si="2">AVERAGE(H2:H13)</f>
        <v>4.7243588263292304</v>
      </c>
      <c r="I16">
        <f t="shared" si="2"/>
        <v>3.6562817510540593</v>
      </c>
      <c r="J16">
        <f t="shared" si="2"/>
        <v>-1.7278324703627117</v>
      </c>
      <c r="L16" t="s">
        <v>8</v>
      </c>
    </row>
    <row r="17" spans="1:16" x14ac:dyDescent="0.35">
      <c r="A17" t="s">
        <v>4</v>
      </c>
      <c r="B17">
        <f>_xlfn.VAR.S(B2:B14)</f>
        <v>79.137164006800418</v>
      </c>
      <c r="C17">
        <f>_xlfn.VAR.S(C2:C14)</f>
        <v>369.31531341518229</v>
      </c>
      <c r="D17">
        <f>_xlfn.VAR.S(D2:D14)</f>
        <v>1788.7430933594394</v>
      </c>
      <c r="E17">
        <f>_xlfn.VAR.S(E2:E14)</f>
        <v>140.12498581399225</v>
      </c>
      <c r="L17" s="2"/>
      <c r="M17" s="2" t="s">
        <v>0</v>
      </c>
      <c r="N17" s="2" t="s">
        <v>1</v>
      </c>
      <c r="O17" s="2" t="s">
        <v>2</v>
      </c>
      <c r="P17" s="2" t="s">
        <v>3</v>
      </c>
    </row>
    <row r="18" spans="1:16" ht="15" thickBot="1" x14ac:dyDescent="0.4">
      <c r="L18" t="s">
        <v>0</v>
      </c>
      <c r="M18">
        <f>VARP(Sheet1!$B$2:$B$14)</f>
        <v>73.049689852431158</v>
      </c>
      <c r="N18">
        <v>148.22999127092243</v>
      </c>
      <c r="O18">
        <v>307.65390541214265</v>
      </c>
      <c r="P18" s="1">
        <v>-61.193736904625737</v>
      </c>
    </row>
    <row r="19" spans="1:16" ht="15" thickBot="1" x14ac:dyDescent="0.4">
      <c r="A19" t="s">
        <v>6</v>
      </c>
      <c r="B19">
        <f>SQRT(B17)</f>
        <v>8.8959071491782336</v>
      </c>
      <c r="C19">
        <f t="shared" ref="C19:E19" si="3">SQRT(C17)</f>
        <v>19.217578240121263</v>
      </c>
      <c r="D19">
        <f t="shared" si="3"/>
        <v>42.293534888437023</v>
      </c>
      <c r="E19">
        <f t="shared" si="3"/>
        <v>11.837440002550901</v>
      </c>
      <c r="L19" t="s">
        <v>1</v>
      </c>
      <c r="M19">
        <v>148.22999127092243</v>
      </c>
      <c r="N19">
        <f>VARP(Sheet1!$C$2:$C$14)</f>
        <v>340.90644315247749</v>
      </c>
      <c r="O19">
        <v>701.37290001769361</v>
      </c>
      <c r="P19" s="1">
        <v>-150.93892013264036</v>
      </c>
    </row>
    <row r="20" spans="1:16" ht="15" thickBot="1" x14ac:dyDescent="0.4">
      <c r="L20" t="s">
        <v>2</v>
      </c>
      <c r="M20">
        <v>307.65390541214265</v>
      </c>
      <c r="N20">
        <v>701.37290001769361</v>
      </c>
      <c r="O20">
        <f>VARP(Sheet1!$D$2:$D$14)</f>
        <v>1651.1474707933287</v>
      </c>
      <c r="P20" s="1">
        <v>-363.40924854934013</v>
      </c>
    </row>
    <row r="21" spans="1:16" ht="15" thickBot="1" x14ac:dyDescent="0.4">
      <c r="A21" t="s">
        <v>5</v>
      </c>
      <c r="B21">
        <f>AVERAGE(B2:B14)</f>
        <v>154.20505238461541</v>
      </c>
      <c r="C21">
        <f t="shared" ref="C21:E21" si="4">AVERAGE(C2:C14)</f>
        <v>119.5653769230769</v>
      </c>
      <c r="D21">
        <f t="shared" si="4"/>
        <v>311.0384650769231</v>
      </c>
      <c r="E21">
        <f t="shared" si="4"/>
        <v>159.80769461538463</v>
      </c>
      <c r="L21" s="1" t="s">
        <v>3</v>
      </c>
      <c r="M21" s="1">
        <v>-61.193736904625737</v>
      </c>
      <c r="N21" s="1">
        <v>-150.93892013264036</v>
      </c>
      <c r="O21" s="1">
        <v>-363.40924854934013</v>
      </c>
      <c r="P21" s="1">
        <f>VARP(Sheet1!$E$2:$E$14)</f>
        <v>129.34614075137748</v>
      </c>
    </row>
    <row r="25" spans="1:16" x14ac:dyDescent="0.35">
      <c r="A25" t="s">
        <v>9</v>
      </c>
    </row>
    <row r="27" spans="1:16" x14ac:dyDescent="0.35">
      <c r="A27" t="s">
        <v>10</v>
      </c>
      <c r="B27" t="s">
        <v>0</v>
      </c>
      <c r="C27" t="s">
        <v>1</v>
      </c>
      <c r="D27" t="s">
        <v>11</v>
      </c>
      <c r="E27" t="s">
        <v>3</v>
      </c>
    </row>
    <row r="28" spans="1:16" x14ac:dyDescent="0.35">
      <c r="B28">
        <v>0.59011758838570916</v>
      </c>
      <c r="C28">
        <v>0</v>
      </c>
      <c r="D28">
        <v>0</v>
      </c>
      <c r="E28">
        <v>0.40988341161429048</v>
      </c>
    </row>
    <row r="31" spans="1:16" x14ac:dyDescent="0.35">
      <c r="F31" t="s">
        <v>15</v>
      </c>
      <c r="H31" t="s">
        <v>16</v>
      </c>
    </row>
    <row r="32" spans="1:16" x14ac:dyDescent="0.35">
      <c r="A32" t="s">
        <v>12</v>
      </c>
      <c r="B32">
        <v>1</v>
      </c>
      <c r="C32">
        <v>1</v>
      </c>
      <c r="D32">
        <v>1</v>
      </c>
      <c r="E32">
        <v>1</v>
      </c>
      <c r="F32">
        <f>SUMPRODUCT(B28:E28,B32:E32)</f>
        <v>1.0000009999999997</v>
      </c>
      <c r="G32" t="s">
        <v>17</v>
      </c>
      <c r="H32">
        <v>1</v>
      </c>
    </row>
    <row r="33" spans="1:8" x14ac:dyDescent="0.35">
      <c r="A33" t="s">
        <v>14</v>
      </c>
      <c r="B33">
        <f>AVERAGE(G2:G13)</f>
        <v>1.2848454052009786</v>
      </c>
      <c r="C33">
        <f t="shared" ref="C33:E33" si="5">AVERAGE(H2:H13)</f>
        <v>4.7243588263292304</v>
      </c>
      <c r="D33">
        <f t="shared" si="5"/>
        <v>3.6562817510540593</v>
      </c>
      <c r="E33">
        <f t="shared" si="5"/>
        <v>-1.7278324703627117</v>
      </c>
      <c r="F33">
        <f>SUMPRODUCT(B33:E33,B28:E28)</f>
        <v>5.0000004315445046E-2</v>
      </c>
      <c r="G33" t="s">
        <v>18</v>
      </c>
      <c r="H33">
        <v>0.05</v>
      </c>
    </row>
    <row r="35" spans="1:8" x14ac:dyDescent="0.35">
      <c r="A35" t="s">
        <v>13</v>
      </c>
      <c r="B35">
        <f>SUMPRODUCT(MMULT(B28:E28,M18:P21),B28:E28)</f>
        <v>17.566446210035007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 Atitsogbui</dc:creator>
  <cp:lastModifiedBy>Jeffery Atitsogbui</cp:lastModifiedBy>
  <dcterms:created xsi:type="dcterms:W3CDTF">2024-01-04T20:07:39Z</dcterms:created>
  <dcterms:modified xsi:type="dcterms:W3CDTF">2024-01-06T00:18:29Z</dcterms:modified>
</cp:coreProperties>
</file>