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enn0\Documents\216B\project\"/>
    </mc:Choice>
  </mc:AlternateContent>
  <xr:revisionPtr revIDLastSave="0" documentId="13_ncr:1_{B9853603-1591-4EDE-A04B-C0D06D2E0E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v" sheetId="1" r:id="rId1"/>
    <sheet name="config" sheetId="2" r:id="rId2"/>
    <sheet name="dataIn_3x3" sheetId="3" r:id="rId3"/>
    <sheet name="dataIn_layer1" sheetId="5" r:id="rId4"/>
    <sheet name="dataIn_layer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48" i="5" l="1"/>
  <c r="CV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B48" i="5"/>
  <c r="CA48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AS40" i="5"/>
  <c r="AS39" i="5"/>
  <c r="AS38" i="5"/>
  <c r="AS37" i="5"/>
  <c r="AS36" i="5"/>
  <c r="AS35" i="5"/>
  <c r="AS34" i="5"/>
  <c r="AS33" i="5"/>
  <c r="AS32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" i="5"/>
  <c r="H51" i="5"/>
  <c r="I51" i="5"/>
  <c r="H52" i="5" s="1"/>
  <c r="I52" i="5" s="1"/>
  <c r="H53" i="5" s="1"/>
  <c r="I53" i="5" s="1"/>
  <c r="H54" i="5" s="1"/>
  <c r="I54" i="5" s="1"/>
  <c r="H55" i="5" s="1"/>
  <c r="I55" i="5" s="1"/>
  <c r="I47" i="5"/>
  <c r="H48" i="5" s="1"/>
  <c r="I48" i="5" s="1"/>
  <c r="H49" i="5" s="1"/>
  <c r="I49" i="5" s="1"/>
  <c r="H50" i="5" s="1"/>
  <c r="I50" i="5" s="1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6" i="5"/>
  <c r="I4" i="5"/>
  <c r="H5" i="5" s="1"/>
  <c r="I5" i="5" s="1"/>
  <c r="H6" i="5" s="1"/>
  <c r="I6" i="5" s="1"/>
  <c r="H7" i="5" s="1"/>
  <c r="I7" i="5" s="1"/>
  <c r="H8" i="5" s="1"/>
  <c r="I8" i="5" s="1"/>
  <c r="H9" i="5" s="1"/>
  <c r="I9" i="5" s="1"/>
  <c r="H10" i="5" s="1"/>
  <c r="I10" i="5" s="1"/>
  <c r="H11" i="5" s="1"/>
  <c r="I11" i="5" s="1"/>
  <c r="H12" i="5" s="1"/>
  <c r="I12" i="5" s="1"/>
  <c r="H13" i="5" s="1"/>
  <c r="I13" i="5" s="1"/>
  <c r="H14" i="5" s="1"/>
  <c r="I14" i="5" s="1"/>
  <c r="H15" i="5" s="1"/>
  <c r="I15" i="5" s="1"/>
  <c r="H16" i="5" s="1"/>
  <c r="I16" i="5" s="1"/>
  <c r="H17" i="5" s="1"/>
  <c r="I17" i="5" s="1"/>
  <c r="H18" i="5" s="1"/>
  <c r="I18" i="5" s="1"/>
  <c r="H19" i="5" s="1"/>
  <c r="I19" i="5" s="1"/>
  <c r="H20" i="5" s="1"/>
  <c r="I20" i="5" s="1"/>
  <c r="H21" i="5" s="1"/>
  <c r="I21" i="5" s="1"/>
  <c r="H22" i="5" s="1"/>
  <c r="I22" i="5" s="1"/>
  <c r="H23" i="5" s="1"/>
  <c r="I23" i="5" s="1"/>
  <c r="H24" i="5" s="1"/>
  <c r="I24" i="5" s="1"/>
  <c r="H25" i="5" s="1"/>
  <c r="I25" i="5" s="1"/>
  <c r="H26" i="5" s="1"/>
  <c r="I26" i="5" s="1"/>
  <c r="H27" i="5" s="1"/>
  <c r="I27" i="5" s="1"/>
  <c r="H28" i="5" s="1"/>
  <c r="I28" i="5" s="1"/>
  <c r="H29" i="5" s="1"/>
  <c r="I29" i="5" s="1"/>
  <c r="H30" i="5" s="1"/>
  <c r="I30" i="5" s="1"/>
  <c r="H31" i="5" s="1"/>
  <c r="I31" i="5" s="1"/>
  <c r="H32" i="5" s="1"/>
  <c r="I32" i="5" s="1"/>
  <c r="H33" i="5" s="1"/>
  <c r="I33" i="5" s="1"/>
  <c r="H34" i="5" s="1"/>
  <c r="I34" i="5" s="1"/>
  <c r="H35" i="5" s="1"/>
  <c r="I35" i="5" s="1"/>
  <c r="H36" i="5" s="1"/>
  <c r="I36" i="5" s="1"/>
  <c r="H37" i="5" s="1"/>
  <c r="I37" i="5" s="1"/>
  <c r="H38" i="5" s="1"/>
  <c r="I38" i="5" s="1"/>
  <c r="H39" i="5" s="1"/>
  <c r="I39" i="5" s="1"/>
  <c r="P23" i="4"/>
  <c r="O24" i="4" s="1"/>
  <c r="P24" i="4" s="1"/>
  <c r="O25" i="4" s="1"/>
  <c r="P25" i="4" s="1"/>
  <c r="O26" i="4" s="1"/>
  <c r="P26" i="4" s="1"/>
  <c r="O27" i="4" s="1"/>
  <c r="P27" i="4" s="1"/>
  <c r="O28" i="4" s="1"/>
  <c r="P28" i="4" s="1"/>
  <c r="O29" i="4" s="1"/>
  <c r="P29" i="4" s="1"/>
  <c r="O30" i="4" s="1"/>
  <c r="P30" i="4" s="1"/>
  <c r="O31" i="4" s="1"/>
  <c r="P31" i="4" s="1"/>
  <c r="O32" i="4" s="1"/>
  <c r="P32" i="4" s="1"/>
  <c r="O33" i="4" s="1"/>
  <c r="P33" i="4" s="1"/>
  <c r="O34" i="4" s="1"/>
  <c r="P34" i="4" s="1"/>
  <c r="O35" i="4" s="1"/>
  <c r="P35" i="4" s="1"/>
  <c r="O36" i="4" s="1"/>
  <c r="P36" i="4" s="1"/>
  <c r="O37" i="4" s="1"/>
  <c r="P37" i="4" s="1"/>
  <c r="O38" i="4" s="1"/>
  <c r="P38" i="4" s="1"/>
  <c r="V23" i="4"/>
  <c r="U24" i="4" s="1"/>
  <c r="V24" i="4" s="1"/>
  <c r="U25" i="4" s="1"/>
  <c r="V25" i="4" s="1"/>
  <c r="U26" i="4" s="1"/>
  <c r="V26" i="4" s="1"/>
  <c r="F11" i="4"/>
  <c r="F12" i="4"/>
  <c r="F13" i="4"/>
  <c r="F14" i="4"/>
  <c r="F15" i="4"/>
  <c r="F16" i="4"/>
  <c r="F17" i="4"/>
  <c r="F10" i="4"/>
  <c r="V32" i="2"/>
  <c r="U33" i="2"/>
  <c r="U32" i="2"/>
  <c r="U31" i="2"/>
  <c r="W21" i="2"/>
  <c r="W22" i="2"/>
  <c r="W23" i="2"/>
  <c r="W24" i="2"/>
  <c r="W25" i="2"/>
  <c r="W26" i="2"/>
  <c r="W27" i="2"/>
  <c r="W20" i="2"/>
  <c r="E16" i="3"/>
  <c r="S6" i="1"/>
  <c r="T6" i="1"/>
  <c r="U6" i="1"/>
  <c r="S7" i="1"/>
  <c r="T7" i="1"/>
  <c r="U7" i="1"/>
  <c r="S8" i="1"/>
  <c r="T8" i="1"/>
  <c r="U8" i="1"/>
  <c r="S9" i="1"/>
  <c r="T9" i="1"/>
  <c r="U9" i="1"/>
  <c r="R7" i="1"/>
  <c r="R8" i="1"/>
  <c r="R9" i="1"/>
  <c r="R6" i="1"/>
  <c r="AE6" i="1" l="1"/>
  <c r="AD6" i="1"/>
  <c r="AE7" i="1"/>
  <c r="AD7" i="1"/>
  <c r="AR6" i="1" l="1"/>
</calcChain>
</file>

<file path=xl/sharedStrings.xml><?xml version="1.0" encoding="utf-8"?>
<sst xmlns="http://schemas.openxmlformats.org/spreadsheetml/2006/main" count="768" uniqueCount="254">
  <si>
    <t>3x3 kernel</t>
  </si>
  <si>
    <t>stride = 1</t>
  </si>
  <si>
    <t>layer 1 input</t>
  </si>
  <si>
    <t>layer 1 output = layer 2</t>
  </si>
  <si>
    <t>2x2 kernel</t>
  </si>
  <si>
    <t>stride = 2</t>
  </si>
  <si>
    <t>layer 2 output = layer 3</t>
  </si>
  <si>
    <t>dense layer weight</t>
  </si>
  <si>
    <t xml:space="preserve">no stride </t>
  </si>
  <si>
    <t>layer 3 output = final result</t>
  </si>
  <si>
    <t xml:space="preserve">configIn =7'b0000000; </t>
  </si>
  <si>
    <t xml:space="preserve">controlIn =36'b110100110000100100000000000000000000; </t>
  </si>
  <si>
    <t>#2</t>
  </si>
  <si>
    <t xml:space="preserve">configIn =7'b0100100; </t>
  </si>
  <si>
    <t xml:space="preserve">controlIn =36'b001000000000001000000000000000000000; </t>
  </si>
  <si>
    <t xml:space="preserve">configIn =7'b1101000; </t>
  </si>
  <si>
    <t xml:space="preserve">controlIn =36'b000000001000010000000000000000000000; </t>
  </si>
  <si>
    <t xml:space="preserve">configIn =7'b0000001; </t>
  </si>
  <si>
    <t xml:space="preserve">controlIn =36'b000000000100000000000000111100000000; </t>
  </si>
  <si>
    <t xml:space="preserve">configIn =7'b0100010; </t>
  </si>
  <si>
    <t xml:space="preserve">controlIn =36'b000000000000000000111100000000000000; </t>
  </si>
  <si>
    <t xml:space="preserve">controlIn =36'b100000000000000000000000000000000000; </t>
  </si>
  <si>
    <t xml:space="preserve">controlIn =36'b010000000000000000000000000000000000; </t>
  </si>
  <si>
    <t xml:space="preserve">controlIn =36'b000000000000110000000000000000000000; </t>
  </si>
  <si>
    <t xml:space="preserve">controlIn =36'b000000110000000000000000000000000000; </t>
  </si>
  <si>
    <t>resource binding:</t>
  </si>
  <si>
    <t>unique config:</t>
  </si>
  <si>
    <t>3x3 conv tree:</t>
  </si>
  <si>
    <t>2x2 conv tree:</t>
  </si>
  <si>
    <t>configIn =   send in bit streams</t>
  </si>
  <si>
    <t>controlIn = send in position where bit streams are going to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</si>
  <si>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</si>
  <si>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</si>
  <si>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</si>
  <si>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</si>
  <si>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</si>
  <si>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</si>
  <si>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</si>
  <si>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</si>
  <si>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</si>
  <si>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</si>
  <si>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</si>
  <si>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</si>
  <si>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</si>
  <si>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</si>
  <si>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</si>
  <si>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</si>
  <si>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</si>
  <si>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</si>
  <si>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 xml:space="preserve">16'd0,16'd0,16'd0,  16'd0,16'd0,16'd0,  16'd0,16'd0,16'd0,  16'd0,16'd0,16'd0,  16'd0,16'd0,16'd0,  16'd0,16'd0,16'd0,  </t>
  </si>
  <si>
    <t>16'd0,16'd0,16'd0,  16'd0,16'd0,16'd0,  16'd0,16'd0,16'd0,  16'd0,16'd0,16'd0,  16'd0,16'd0,16'd0,  16'd0,16'd0,16'd0};</t>
  </si>
  <si>
    <t>inputVIdxX</t>
  </si>
  <si>
    <t>inputVIdxY</t>
  </si>
  <si>
    <t>inputModuleID</t>
  </si>
  <si>
    <t>NEW inputVIdxX</t>
  </si>
  <si>
    <t>Y</t>
  </si>
  <si>
    <t>X</t>
  </si>
  <si>
    <t>TRANLATE INPUT FOR UPPER RIGHT 2X2 CONV TREE</t>
  </si>
  <si>
    <t>Input</t>
  </si>
  <si>
    <t>Latency</t>
  </si>
  <si>
    <t>K2</t>
  </si>
  <si>
    <t>L2in</t>
  </si>
  <si>
    <t>row</t>
  </si>
  <si>
    <t>col</t>
  </si>
  <si>
    <t>INPUT</t>
  </si>
  <si>
    <t>CLK</t>
  </si>
  <si>
    <t>out1</t>
  </si>
  <si>
    <t>out2</t>
  </si>
  <si>
    <t>out3</t>
  </si>
  <si>
    <t>out4</t>
  </si>
  <si>
    <t># cycles needed LATE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</si>
  <si>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</si>
  <si>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</si>
  <si>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</si>
  <si>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</si>
  <si>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</si>
  <si>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</si>
  <si>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</si>
  <si>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</si>
  <si>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</si>
  <si>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</si>
  <si>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</si>
  <si>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</si>
  <si>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</si>
  <si>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</si>
  <si>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</si>
  <si>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</si>
  <si>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dataIn</t>
  </si>
  <si>
    <t>x</t>
  </si>
  <si>
    <t>ROWS</t>
  </si>
  <si>
    <t>COLS</t>
  </si>
  <si>
    <t>other 4 inputs are just fixed to appropriate 2x2 kernel value</t>
  </si>
  <si>
    <t>so note that inputs 2 and 6 need arrive 1 cycle later for the same input block</t>
  </si>
  <si>
    <t>to get new output every cycle after initial latency period</t>
  </si>
  <si>
    <t>LATENCY MEANS THAT INPUT SHOULD ARRIVE LATER!!</t>
  </si>
  <si>
    <t>if output of layer 1 is in the correct order, can just grab it from memory according to wherever it starts just like did in the test bench</t>
  </si>
  <si>
    <t>L1in</t>
  </si>
  <si>
    <t>k11</t>
  </si>
  <si>
    <t>in11</t>
  </si>
  <si>
    <t>k12</t>
  </si>
  <si>
    <t>in12</t>
  </si>
  <si>
    <t>k13</t>
  </si>
  <si>
    <t>in13</t>
  </si>
  <si>
    <t>k21</t>
  </si>
  <si>
    <t>in21</t>
  </si>
  <si>
    <t>k22</t>
  </si>
  <si>
    <t>in22</t>
  </si>
  <si>
    <t>k23</t>
  </si>
  <si>
    <t>in23</t>
  </si>
  <si>
    <t>k31</t>
  </si>
  <si>
    <t>in31</t>
  </si>
  <si>
    <t>k32</t>
  </si>
  <si>
    <t>in32</t>
  </si>
  <si>
    <t>k33</t>
  </si>
  <si>
    <t>in33</t>
  </si>
  <si>
    <t>in14</t>
  </si>
  <si>
    <t>in15</t>
  </si>
  <si>
    <t>in24</t>
  </si>
  <si>
    <t>in34</t>
  </si>
  <si>
    <t>out A</t>
  </si>
  <si>
    <t>out B</t>
  </si>
  <si>
    <t>out C</t>
  </si>
  <si>
    <t>out D</t>
  </si>
  <si>
    <t>out E</t>
  </si>
  <si>
    <t>out F</t>
  </si>
  <si>
    <t>out G</t>
  </si>
  <si>
    <t>out H</t>
  </si>
  <si>
    <t xml:space="preserve">out I </t>
  </si>
  <si>
    <t>out J</t>
  </si>
  <si>
    <t xml:space="preserve">out K </t>
  </si>
  <si>
    <t xml:space="preserve">out L </t>
  </si>
  <si>
    <t>out M</t>
  </si>
  <si>
    <t>out N</t>
  </si>
  <si>
    <t xml:space="preserve">out O </t>
  </si>
  <si>
    <t>out P</t>
  </si>
  <si>
    <t>in25</t>
  </si>
  <si>
    <t>in35</t>
  </si>
  <si>
    <t>in16</t>
  </si>
  <si>
    <t>in26</t>
  </si>
  <si>
    <t>in36</t>
  </si>
  <si>
    <t>in41</t>
  </si>
  <si>
    <t>in61</t>
  </si>
  <si>
    <t>in52</t>
  </si>
  <si>
    <t>in43</t>
  </si>
  <si>
    <t>in42</t>
  </si>
  <si>
    <t>in44</t>
  </si>
  <si>
    <t>in45</t>
  </si>
  <si>
    <t>in46</t>
  </si>
  <si>
    <t>in51</t>
  </si>
  <si>
    <t>in62</t>
  </si>
  <si>
    <t>in53</t>
  </si>
  <si>
    <t>in54</t>
  </si>
  <si>
    <t>in55</t>
  </si>
  <si>
    <t>in56</t>
  </si>
  <si>
    <t>in63</t>
  </si>
  <si>
    <t>in64</t>
  </si>
  <si>
    <t>in65</t>
  </si>
  <si>
    <t>in66</t>
  </si>
  <si>
    <t>K1</t>
  </si>
  <si>
    <t>INPUT DATA</t>
  </si>
  <si>
    <t>KERNEL 1</t>
  </si>
  <si>
    <t>575:560</t>
  </si>
  <si>
    <t>559:544</t>
  </si>
  <si>
    <t>543:528</t>
  </si>
  <si>
    <t>527:512</t>
  </si>
  <si>
    <t>511:496</t>
  </si>
  <si>
    <t>495:480</t>
  </si>
  <si>
    <t>479:464</t>
  </si>
  <si>
    <t>463:448</t>
  </si>
  <si>
    <t>447:432</t>
  </si>
  <si>
    <t>431:416</t>
  </si>
  <si>
    <t>415:400</t>
  </si>
  <si>
    <t>399:384</t>
  </si>
  <si>
    <t>383:368</t>
  </si>
  <si>
    <t>367:352</t>
  </si>
  <si>
    <t>351:336</t>
  </si>
  <si>
    <t>335:320</t>
  </si>
  <si>
    <t>319:304</t>
  </si>
  <si>
    <t>303:288</t>
  </si>
  <si>
    <t>287:272</t>
  </si>
  <si>
    <t>271:256</t>
  </si>
  <si>
    <t>255:240</t>
  </si>
  <si>
    <t>239:224</t>
  </si>
  <si>
    <t>223:208</t>
  </si>
  <si>
    <t>207:192</t>
  </si>
  <si>
    <t>191:176</t>
  </si>
  <si>
    <t>175:160</t>
  </si>
  <si>
    <t>159:144</t>
  </si>
  <si>
    <t>143:128</t>
  </si>
  <si>
    <t>127:112</t>
  </si>
  <si>
    <t>111:96</t>
  </si>
  <si>
    <t>95:80</t>
  </si>
  <si>
    <t>79:64</t>
  </si>
  <si>
    <t>63:48</t>
  </si>
  <si>
    <t>47:32</t>
  </si>
  <si>
    <t>31:16</t>
  </si>
  <si>
    <t>15:0</t>
  </si>
  <si>
    <t>dataIn = {</t>
  </si>
  <si>
    <t>KERNEL 2</t>
  </si>
  <si>
    <t xml:space="preserve">16'd0,16'd0,16'd0,  16'd0,16'd0,16'd0,  K1[31:16],IN16,16'd0,    K1[63:48],IN12,16'd0,   K1[95:80],IN8,16'd0,     K1[127:112],IN4,16'd0,  </t>
  </si>
  <si>
    <t xml:space="preserve">16'd0,16'd0,16'd0,  16'd0,16'd0,16'd0,  K1[15:0],IN18,16'd0,    16'd0,16'd0,16'd0,  16'd0,16'd0,16'd0,  16'd0,16'd0,16'd0,  </t>
  </si>
  <si>
    <t>16'd0</t>
  </si>
  <si>
    <t>IN16</t>
  </si>
  <si>
    <t>IN12</t>
  </si>
  <si>
    <t>IN8</t>
  </si>
  <si>
    <t>IN4</t>
  </si>
  <si>
    <t>IN14</t>
  </si>
  <si>
    <t>IN10</t>
  </si>
  <si>
    <t>IN6</t>
  </si>
  <si>
    <t>IN2</t>
  </si>
  <si>
    <t>IN18</t>
  </si>
  <si>
    <t>16'd0,16'd0,16'd0,  16'd0,16'd0,16'd0,  K1[31:16],</t>
  </si>
  <si>
    <t>,16'd0,    K1[63:48],</t>
  </si>
  <si>
    <t>,16'd0,   K1[95:80],</t>
  </si>
  <si>
    <t>,16'd0,     K1[127:112],</t>
  </si>
  <si>
    <t xml:space="preserve">,16'd0,  </t>
  </si>
  <si>
    <t>16'd0,16'd0,16'd0,  16'd0,16'd0,16'd0,  K1[47:32],</t>
  </si>
  <si>
    <t>,16'd0,    K1[111:96],</t>
  </si>
  <si>
    <t>,16'd0,      K1[143:128],</t>
  </si>
  <si>
    <t xml:space="preserve">,16'd0, </t>
  </si>
  <si>
    <t>16'd0,16'd0,16'd0,  16'd0,16'd0,16'd0,  K1[15:0],</t>
  </si>
  <si>
    <t xml:space="preserve">,16'd0,    16'd0,16'd0,16'd0,  16'd0,16'd0,16'd0,  16'd0,16'd0,16'd0,  </t>
  </si>
  <si>
    <t>mid here</t>
  </si>
  <si>
    <t>start</t>
  </si>
  <si>
    <t xml:space="preserve">16'd0,16'd0,16'd0,  16'd0,16'd0,16'd0,  K1[47:32],IN14,16'd0,   K1[79:64],IN10,16'd0,    K1[111:96],IN6,16'd0,      K1[143:128],IN2,16'd0,  </t>
  </si>
  <si>
    <t>,16'd0,   K1[79:64],</t>
  </si>
  <si>
    <t>dataIn = {16'd0,16'd0,16'd0,  16'd0,16'd0,16'd0,  16'd0,16'd0,16'd0,  16'd0,16'd0,16'd0,  16'd0,16'd0,16'd0,  16'd0,16'd0,16'd0,  16'd0,16'd0,16'd0,  16'd0,16'd0,16'd0,  K1[31:16],in32,16'd0,    K1[63:48],in23,16'd0,   K1[95:80],in21,16'd0,     K1[127:112],in12,16'd0,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</si>
  <si>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K1[31:16],in33,16'd0,    K1[63:48],in24,16'd0,   K1[95:80],in22,16'd0,     K1[127:112],in13,16'd0,  16'd0,16'd0,16'd0,  16'd0,16'd0,16'd0,  K1[47:32],in31,16'd0,   K1[79:64],in22,16'd0,    K1[111:96],in13,16'd0,      K1[143:128],in11,16'd0,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</si>
  <si>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K1[31:16],in34,16'd0,    K1[63:48],in25,16'd0,   K1[95:80],in23,16'd0,     K1[127:112],in14,16'd0,  16'd0,16'd0,16'd0,  16'd0,16'd0,16'd0,  K1[47:32],in32,16'd0,   K1[79:64],in23,16'd0,    K1[111:96],in14,16'd0,      K1[143:128],in12,16'd0,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</si>
  <si>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K1[31:16],in35,16'd0,    K1[63:48],in26,16'd0,   K1[95:80],in24,16'd0,     K1[127:112],in15,16'd0,  16'd0,16'd0,16'd0,  16'd0,16'd0,16'd0,  K1[47:32],in33,16'd0,   K1[79:64],in24,16'd0,    K1[111:96],in15,16'd0,      K1[143:128],in13,16'd0,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</si>
  <si>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K1[31:16],in42,16'd0,    K1[63:48],in33,16'd0,   K1[95:80],in31,16'd0,     K1[127:112],in22,16'd0,  16'd0,16'd0,16'd0,  16'd0,16'd0,16'd0,  K1[47:32],in34,16'd0,   K1[79:64],in25,16'd0,    K1[111:96],in16,16'd0,      K1[143:128],in14,16'd0,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</si>
  <si>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K1[31:16],in43,16'd0,    K1[63:48],in34,16'd0,   K1[95:80],in32,16'd0,     K1[127:112],in23,16'd0,  16'd0,16'd0,16'd0,  16'd0,16'd0,16'd0,  K1[47:32],in41,16'd0,   K1[79:64],in32,16'd0,    K1[111:96],in23,16'd0,      K1[143:128],in21,16'd0,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</si>
  <si>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K1[31:16],in44,16'd0,    K1[63:48],in35,16'd0,   K1[95:80],in33,16'd0,     K1[127:112],in24,16'd0,  16'd0,16'd0,16'd0,  16'd0,16'd0,16'd0,  K1[47:32],in42,16'd0,   K1[79:64],in33,16'd0,    K1[111:96],in24,16'd0,      K1[143:128],in22,16'd0, 16'd0,16'd0,16'd0,  16'd0,16'd0,16'd0,  16'd0,16'd0,16'd0,  16'd0,16'd0,16'd0,  16'd0,16'd0,16'd0,  16'd0,16'd0,16'd0,  16'd0,16'd0,16'd0,  16'd0,16'd0,16'd0,  K1[15:0],in33,16'd0,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</si>
  <si>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K1[31:16],in45,16'd0,    K1[63:48],in36,16'd0,   K1[95:80],in34,16'd0,     K1[127:112],in25,16'd0,  16'd0,16'd0,16'd0,  16'd0,16'd0,16'd0,  K1[47:32],in43,16'd0,   K1[79:64],in34,16'd0,    K1[111:96],in25,16'd0,      K1[143:128],in23,16'd0, 16'd0,16'd0,16'd0,  16'd0,16'd0,16'd0,  16'd0,16'd0,16'd0,  16'd0,16'd0,16'd0,  16'd0,16'd0,16'd0,  16'd0,16'd0,16'd0,  16'd0,16'd0,16'd0,  16'd0,16'd0,16'd0,  K1[15:0],in34,16'd0,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</si>
  <si>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K1[31:16],in52,16'd0,    K1[63:48],in43,16'd0,   K1[95:80],in41,16'd0,     K1[127:112],in32,16'd0,  16'd0,16'd0,16'd0,  16'd0,16'd0,16'd0,  K1[47:32],in44,16'd0,   K1[79:64],in35,16'd0,    K1[111:96],in26,16'd0,      K1[143:128],in24,16'd0, 16'd0,16'd0,16'd0,  16'd0,16'd0,16'd0,  16'd0,16'd0,16'd0,  16'd0,16'd0,16'd0,  16'd0,16'd0,16'd0,  16'd0,16'd0,16'd0,  16'd0,16'd0,16'd0,  16'd0,16'd0,16'd0,  K1[15:0],in35,16'd0,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</si>
  <si>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K1[31:16],in53,16'd0,    K1[63:48],in44,16'd0,   K1[95:80],in42,16'd0,     K1[127:112],in33,16'd0,  16'd0,16'd0,16'd0,  16'd0,16'd0,16'd0,  K1[47:32],in51,16'd0,   K1[79:64],in42,16'd0,    K1[111:96],in33,16'd0,      K1[143:128],in31,16'd0, 16'd0,16'd0,16'd0,  16'd0,16'd0,16'd0,  16'd0,16'd0,16'd0,  16'd0,16'd0,16'd0,  16'd0,16'd0,16'd0,  16'd0,16'd0,16'd0,  16'd0,16'd0,16'd0,  16'd0,16'd0,16'd0,  K1[15:0],in36,16'd0,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</si>
  <si>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K1[31:16],in54,16'd0,    K1[63:48],in45,16'd0,   K1[95:80],in43,16'd0,     K1[127:112],in34,16'd0,  16'd0,16'd0,16'd0,  16'd0,16'd0,16'd0,  K1[47:32],in52,16'd0,   K1[79:64],in43,16'd0,    K1[111:96],in34,16'd0,      K1[143:128],in32,16'd0, 16'd0,16'd0,16'd0,  16'd0,16'd0,16'd0,  16'd0,16'd0,16'd0,  16'd0,16'd0,16'd0,  16'd0,16'd0,16'd0,  16'd0,16'd0,16'd0,  16'd0,16'd0,16'd0,  16'd0,16'd0,16'd0,  K1[15:0],in43,16'd0,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</si>
  <si>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K1[31:16],in55,16'd0,    K1[63:48],in46,16'd0,   K1[95:80],in44,16'd0,     K1[127:112],in35,16'd0,  16'd0,16'd0,16'd0,  16'd0,16'd0,16'd0,  K1[47:32],in53,16'd0,   K1[79:64],in44,16'd0,    K1[111:96],in35,16'd0,      K1[143:128],in33,16'd0, 16'd0,16'd0,16'd0,  16'd0,16'd0,16'd0,  16'd0,16'd0,16'd0,  16'd0,16'd0,16'd0,  16'd0,16'd0,16'd0,  16'd0,16'd0,16'd0,  16'd0,16'd0,16'd0,  16'd0,16'd0,16'd0,  K1[15:0],in44,16'd0,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</si>
  <si>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K1[31:16],in62,16'd0,    K1[63:48],in53,16'd0,   K1[95:80],in51,16'd0,     K1[127:112],in42,16'd0,  16'd0,16'd0,16'd0,  16'd0,16'd0,16'd0,  K1[47:32],in54,16'd0,   K1[79:64],in45,16'd0,    K1[111:96],in36,16'd0,      K1[143:128],in34,16'd0, 16'd0,16'd0,16'd0,  16'd0,16'd0,16'd0,  16'd0,16'd0,16'd0,  16'd0,16'd0,16'd0,  16'd0,16'd0,16'd0,  16'd0,16'd0,16'd0,  16'd0,16'd0,16'd0,  16'd0,16'd0,16'd0,  K1[15:0],in45,16'd0,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</si>
  <si>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K1[31:16],in63,16'd0,    K1[63:48],in54,16'd0,   K1[95:80],in52,16'd0,     K1[127:112],in43,16'd0,  16'd0,16'd0,16'd0,  16'd0,16'd0,16'd0,  K1[47:32],in61,16'd0,   K1[79:64],in52,16'd0,    K1[111:96],in43,16'd0,      K1[143:128],in41,16'd0, 16'd0,16'd0,16'd0,  16'd0,16'd0,16'd0,  16'd0,16'd0,16'd0,  16'd0,16'd0,16'd0,  16'd0,16'd0,16'd0,  16'd0,16'd0,16'd0,  16'd0,16'd0,16'd0,  16'd0,16'd0,16'd0,  K1[15:0],in46,16'd0,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</si>
  <si>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K1[31:16],in64,16'd0,    K1[63:48],in55,16'd0,   K1[95:80],in53,16'd0,     K1[127:112],in44,16'd0,  16'd0,16'd0,16'd0,  16'd0,16'd0,16'd0,  K1[47:32],in62,16'd0,   K1[79:64],in53,16'd0,    K1[111:96],in44,16'd0,      K1[143:128],in42,16'd0, 16'd0,16'd0,16'd0,  16'd0,16'd0,16'd0,  16'd0,16'd0,16'd0,  16'd0,16'd0,16'd0,  16'd0,16'd0,16'd0,  16'd0,16'd0,16'd0,  16'd0,16'd0,16'd0,  16'd0,16'd0,16'd0,  K1[15:0],in53,16'd0,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</si>
  <si>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K1[31:16],in65,16'd0,    K1[63:48],in56,16'd0,   K1[95:80],in54,16'd0,     K1[127:112],in45,16'd0,  16'd0,16'd0,16'd0,  16'd0,16'd0,16'd0,  K1[47:32],in63,16'd0,   K1[79:64],in54,16'd0,    K1[111:96],in45,16'd0,      K1[143:128],in43,16'd0, 16'd0,16'd0,16'd0,  16'd0,16'd0,16'd0,  16'd0,16'd0,16'd0,  16'd0,16'd0,16'd0,  16'd0,16'd0,16'd0,  16'd0,16'd0,16'd0,  16'd0,16'd0,16'd0,  16'd0,16'd0,16'd0,  K1[15:0],in54,16'd0,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</si>
  <si>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K1[47:32],in64,16'd0,   K1[79:64],in55,16'd0,    K1[111:96],in46,16'd0,      K1[143:128],in44,16'd0, 16'd0,16'd0,16'd0,  16'd0,16'd0,16'd0,  16'd0,16'd0,16'd0,  16'd0,16'd0,16'd0,  16'd0,16'd0,16'd0,  16'd0,16'd0,16'd0,  16'd0,16'd0,16'd0,  16'd0,16'd0,16'd0,  K1[15:0],in55,16'd0,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</si>
  <si>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K1[15:0],in56,16'd0,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</si>
  <si>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K1[15:0],in63,16'd0,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</si>
  <si>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K1[15:0],in64,16'd0,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</si>
  <si>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K1[15:0],in65,16'd0,    16'd0,16'd0,16'd0,  16'd0,16'd0,16'd0,  16'd0,16'd0,16'd0,  16'd0,16'd0,16'd0,  16'd0,16'd0,16'd0,  16'd0,16'd0,16'd0,  16'd0,16'd0,16'd0,  16'd0,16'd0,16'd0,  16'd0,16'd0,16'd0};</t>
  </si>
  <si>
    <t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K1[15:0],in66,16'd0,    16'd0,16'd0,16'd0,  16'd0,16'd0,16'd0,  16'd0,16'd0,16'd0,  16'd0,16'd0,16'd0,  16'd0,16'd0,16'd0,  16'd0,16'd0,16'd0,  16'd0,16'd0,16'd0,  16'd0,16'd0,16'd0,  16'd0,16'd0,16'd0};</t>
  </si>
  <si>
    <t>THIS DATA PASTED INTO</t>
  </si>
  <si>
    <t>TB WORKED!</t>
  </si>
  <si>
    <t>WORKSPACE TO CREATE INPUTS FOR TB</t>
  </si>
  <si>
    <t>CYCLE BY CYCLE, NEEDED LATENCY</t>
  </si>
  <si>
    <t>BIT POSITIONS</t>
  </si>
  <si>
    <t>WOKSPACE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</si>
</sst>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0" borderId="0" xfId="0" quotePrefix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10" Type="http://schemas.openxmlformats.org/officeDocument/2006/relationships/image" Target="../media/image6.png"/><Relationship Id="rId19" Type="http://schemas.openxmlformats.org/officeDocument/2006/relationships/customXml" Target="../ink/ink9.xml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66</xdr:row>
      <xdr:rowOff>187897</xdr:rowOff>
    </xdr:from>
    <xdr:to>
      <xdr:col>58</xdr:col>
      <xdr:colOff>183490</xdr:colOff>
      <xdr:row>92</xdr:row>
      <xdr:rowOff>76922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A98B77-B4DA-889A-2AAD-D4918494E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2760897"/>
          <a:ext cx="16871290" cy="4842025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93</xdr:row>
      <xdr:rowOff>104775</xdr:rowOff>
    </xdr:from>
    <xdr:to>
      <xdr:col>36</xdr:col>
      <xdr:colOff>48508</xdr:colOff>
      <xdr:row>107</xdr:row>
      <xdr:rowOff>114674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151F23-5A2D-35C2-0230-6F3A07A04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821275"/>
          <a:ext cx="6325483" cy="2676899"/>
        </a:xfrm>
        <a:prstGeom prst="rect">
          <a:avLst/>
        </a:prstGeom>
      </xdr:spPr>
    </xdr:pic>
    <xdr:clientData/>
  </xdr:twoCellAnchor>
  <xdr:twoCellAnchor editAs="oneCell">
    <xdr:from>
      <xdr:col>14</xdr:col>
      <xdr:colOff>157500</xdr:colOff>
      <xdr:row>86</xdr:row>
      <xdr:rowOff>56760</xdr:rowOff>
    </xdr:from>
    <xdr:to>
      <xdr:col>32</xdr:col>
      <xdr:colOff>324045</xdr:colOff>
      <xdr:row>98</xdr:row>
      <xdr:rowOff>38400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E8BDE47-9B68-2845-9F2E-3A003AE62C2C}"/>
                </a:ext>
              </a:extLst>
            </xdr14:cNvPr>
            <xdr14:cNvContentPartPr/>
          </xdr14:nvContentPartPr>
          <xdr14:nvPr macro=""/>
          <xdr14:xfrm>
            <a:off x="4158000" y="16439760"/>
            <a:ext cx="5452920" cy="226764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1E8BDE47-9B68-2845-9F2E-3A003AE62C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49360" y="16431119"/>
              <a:ext cx="5470560" cy="22852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9375</xdr:colOff>
      <xdr:row>86</xdr:row>
      <xdr:rowOff>119400</xdr:rowOff>
    </xdr:from>
    <xdr:to>
      <xdr:col>39</xdr:col>
      <xdr:colOff>278385</xdr:colOff>
      <xdr:row>98</xdr:row>
      <xdr:rowOff>28680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F3ABE37-CFFA-23B3-D4C1-CDB8CCA986B8}"/>
                </a:ext>
              </a:extLst>
            </xdr14:cNvPr>
            <xdr14:cNvContentPartPr/>
          </xdr14:nvContentPartPr>
          <xdr14:nvPr macro=""/>
          <xdr14:xfrm>
            <a:off x="9963000" y="16502400"/>
            <a:ext cx="1697760" cy="219528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F3ABE37-CFFA-23B3-D4C1-CDB8CCA986B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954360" y="16493400"/>
              <a:ext cx="1715400" cy="221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314370</xdr:colOff>
      <xdr:row>86</xdr:row>
      <xdr:rowOff>118680</xdr:rowOff>
    </xdr:from>
    <xdr:to>
      <xdr:col>48</xdr:col>
      <xdr:colOff>123555</xdr:colOff>
      <xdr:row>105</xdr:row>
      <xdr:rowOff>183780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CBD214B7-BF33-D885-C8C5-930D9BF00CDA}"/>
                </a:ext>
              </a:extLst>
            </xdr14:cNvPr>
            <xdr14:cNvContentPartPr/>
          </xdr14:nvContentPartPr>
          <xdr14:nvPr macro=""/>
          <xdr14:xfrm>
            <a:off x="8601120" y="16501680"/>
            <a:ext cx="5628960" cy="368460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CBD214B7-BF33-D885-C8C5-930D9BF00CD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592120" y="16492680"/>
              <a:ext cx="5646600" cy="370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76005</xdr:colOff>
      <xdr:row>86</xdr:row>
      <xdr:rowOff>113640</xdr:rowOff>
    </xdr:from>
    <xdr:to>
      <xdr:col>56</xdr:col>
      <xdr:colOff>273315</xdr:colOff>
      <xdr:row>102</xdr:row>
      <xdr:rowOff>182520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D27827E-63B6-5D94-9F87-B370CF397F26}"/>
                </a:ext>
              </a:extLst>
            </xdr14:cNvPr>
            <xdr14:cNvContentPartPr/>
          </xdr14:nvContentPartPr>
          <xdr14:nvPr macro=""/>
          <xdr14:xfrm>
            <a:off x="9362880" y="16496640"/>
            <a:ext cx="7302960" cy="311688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D27827E-63B6-5D94-9F87-B370CF397F2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354240" y="16487640"/>
              <a:ext cx="7320600" cy="31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47430</xdr:colOff>
      <xdr:row>70</xdr:row>
      <xdr:rowOff>9120</xdr:rowOff>
    </xdr:from>
    <xdr:to>
      <xdr:col>11</xdr:col>
      <xdr:colOff>57510</xdr:colOff>
      <xdr:row>72</xdr:row>
      <xdr:rowOff>155520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19E8AD4-F447-7596-7DDE-D2610A0F1A96}"/>
                </a:ext>
              </a:extLst>
            </xdr14:cNvPr>
            <xdr14:cNvContentPartPr/>
          </xdr14:nvContentPartPr>
          <xdr14:nvPr macro=""/>
          <xdr14:xfrm>
            <a:off x="3190680" y="13344120"/>
            <a:ext cx="10080" cy="52740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19E8AD4-F447-7596-7DDE-D2610A0F1A9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182040" y="13335480"/>
              <a:ext cx="27720" cy="54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99270</xdr:colOff>
      <xdr:row>71</xdr:row>
      <xdr:rowOff>151980</xdr:rowOff>
    </xdr:from>
    <xdr:to>
      <xdr:col>22</xdr:col>
      <xdr:colOff>153180</xdr:colOff>
      <xdr:row>85</xdr:row>
      <xdr:rowOff>133860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8BE7E8FB-A07F-62E1-D2E4-7554C0AB139D}"/>
                </a:ext>
              </a:extLst>
            </xdr14:cNvPr>
            <xdr14:cNvContentPartPr/>
          </xdr14:nvContentPartPr>
          <xdr14:nvPr macro=""/>
          <xdr14:xfrm>
            <a:off x="3242520" y="13677480"/>
            <a:ext cx="3197160" cy="264888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8BE7E8FB-A07F-62E1-D2E4-7554C0AB139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233521" y="13668839"/>
              <a:ext cx="3214798" cy="26665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245595</xdr:colOff>
      <xdr:row>80</xdr:row>
      <xdr:rowOff>39120</xdr:rowOff>
    </xdr:from>
    <xdr:to>
      <xdr:col>30</xdr:col>
      <xdr:colOff>315075</xdr:colOff>
      <xdr:row>86</xdr:row>
      <xdr:rowOff>57120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A11F357-20DD-6B82-B833-5B80F9220973}"/>
                </a:ext>
              </a:extLst>
            </xdr14:cNvPr>
            <xdr14:cNvContentPartPr/>
          </xdr14:nvContentPartPr>
          <xdr14:nvPr macro=""/>
          <xdr14:xfrm>
            <a:off x="8865720" y="15279120"/>
            <a:ext cx="69480" cy="116100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A11F357-20DD-6B82-B833-5B80F922097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856720" y="15270480"/>
              <a:ext cx="87120" cy="117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48300</xdr:colOff>
      <xdr:row>80</xdr:row>
      <xdr:rowOff>149640</xdr:rowOff>
    </xdr:from>
    <xdr:to>
      <xdr:col>39</xdr:col>
      <xdr:colOff>59145</xdr:colOff>
      <xdr:row>86</xdr:row>
      <xdr:rowOff>47760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D812779-930B-5AE2-D0D7-9B344516CF59}"/>
                </a:ext>
              </a:extLst>
            </xdr14:cNvPr>
            <xdr14:cNvContentPartPr/>
          </xdr14:nvContentPartPr>
          <xdr14:nvPr macro=""/>
          <xdr14:xfrm>
            <a:off x="9001800" y="15389640"/>
            <a:ext cx="2439720" cy="104112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D812779-930B-5AE2-D0D7-9B344516CF5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992800" y="15381000"/>
              <a:ext cx="2457360" cy="1058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9524</xdr:colOff>
      <xdr:row>72</xdr:row>
      <xdr:rowOff>180975</xdr:rowOff>
    </xdr:from>
    <xdr:to>
      <xdr:col>18</xdr:col>
      <xdr:colOff>152399</xdr:colOff>
      <xdr:row>74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6BE864C-D5F4-3568-5212-E6B85AC049E2}"/>
            </a:ext>
          </a:extLst>
        </xdr:cNvPr>
        <xdr:cNvSpPr txBox="1"/>
      </xdr:nvSpPr>
      <xdr:spPr>
        <a:xfrm>
          <a:off x="4295774" y="13896975"/>
          <a:ext cx="100012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9 clk cycles</a:t>
          </a:r>
        </a:p>
      </xdr:txBody>
    </xdr:sp>
    <xdr:clientData/>
  </xdr:twoCellAnchor>
  <xdr:twoCellAnchor>
    <xdr:from>
      <xdr:col>34</xdr:col>
      <xdr:colOff>276224</xdr:colOff>
      <xdr:row>80</xdr:row>
      <xdr:rowOff>57150</xdr:rowOff>
    </xdr:from>
    <xdr:to>
      <xdr:col>38</xdr:col>
      <xdr:colOff>133349</xdr:colOff>
      <xdr:row>81</xdr:row>
      <xdr:rowOff>66675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7E7ECD2-2FA5-4A8C-8CCF-D3039D67B249}"/>
            </a:ext>
          </a:extLst>
        </xdr:cNvPr>
        <xdr:cNvSpPr txBox="1"/>
      </xdr:nvSpPr>
      <xdr:spPr>
        <a:xfrm>
          <a:off x="10229849" y="15297150"/>
          <a:ext cx="100012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7 clk cycles</a:t>
          </a:r>
        </a:p>
      </xdr:txBody>
    </xdr:sp>
    <xdr:clientData/>
  </xdr:twoCellAnchor>
  <xdr:twoCellAnchor editAs="oneCell">
    <xdr:from>
      <xdr:col>28</xdr:col>
      <xdr:colOff>189720</xdr:colOff>
      <xdr:row>69</xdr:row>
      <xdr:rowOff>37980</xdr:rowOff>
    </xdr:from>
    <xdr:to>
      <xdr:col>36</xdr:col>
      <xdr:colOff>229155</xdr:colOff>
      <xdr:row>73</xdr:row>
      <xdr:rowOff>89580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2AB30F2-6197-4191-00BE-1230EBBD4990}"/>
                </a:ext>
              </a:extLst>
            </xdr14:cNvPr>
            <xdr14:cNvContentPartPr/>
          </xdr14:nvContentPartPr>
          <xdr14:nvPr macro=""/>
          <xdr14:xfrm>
            <a:off x="8190720" y="13182480"/>
            <a:ext cx="2563560" cy="81360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2AB30F2-6197-4191-00BE-1230EBBD499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81721" y="13173840"/>
              <a:ext cx="2581198" cy="831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152399</xdr:colOff>
      <xdr:row>72</xdr:row>
      <xdr:rowOff>114300</xdr:rowOff>
    </xdr:from>
    <xdr:to>
      <xdr:col>34</xdr:col>
      <xdr:colOff>152399</xdr:colOff>
      <xdr:row>73</xdr:row>
      <xdr:rowOff>123825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E07229FD-52C8-4EFA-8EAA-3034046BB70E}"/>
            </a:ext>
          </a:extLst>
        </xdr:cNvPr>
        <xdr:cNvSpPr txBox="1"/>
      </xdr:nvSpPr>
      <xdr:spPr>
        <a:xfrm>
          <a:off x="9105899" y="13830300"/>
          <a:ext cx="100012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7 clk cycles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7</xdr:col>
      <xdr:colOff>514847</xdr:colOff>
      <xdr:row>39</xdr:row>
      <xdr:rowOff>19505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DB7EFA-9CDB-1348-69C1-98896DADE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333500"/>
          <a:ext cx="3562847" cy="325800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15</xdr:col>
      <xdr:colOff>524374</xdr:colOff>
      <xdr:row>39</xdr:row>
      <xdr:rowOff>105242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9F009A-39F6-6DD3-8DB8-D4A950CE4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333500"/>
          <a:ext cx="3572374" cy="3343742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2</xdr:row>
      <xdr:rowOff>180975</xdr:rowOff>
    </xdr:from>
    <xdr:to>
      <xdr:col>15</xdr:col>
      <xdr:colOff>467221</xdr:colOff>
      <xdr:row>20</xdr:row>
      <xdr:rowOff>9980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CFF6A6-28EA-E7D6-FDFB-88E5A649F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561975"/>
          <a:ext cx="3553321" cy="325800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3</xdr:row>
      <xdr:rowOff>76200</xdr:rowOff>
    </xdr:from>
    <xdr:to>
      <xdr:col>7</xdr:col>
      <xdr:colOff>290634</xdr:colOff>
      <xdr:row>19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DC019E-F7ED-CF6E-DB36-949C30AC4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7775" y="647700"/>
          <a:ext cx="3310059" cy="31242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9T09:23:52.637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13295 6298 24575,'-6'-7'0,"0"-1"0,1 0 0,0 0 0,0 0 0,1 0 0,-6-18 0,-6-10 0,-21-27 0,-2 2 0,-64-76 0,45 62 0,-35-65 0,-15-18 0,-176-150 0,153 174 0,76 70 0,36 41 0,0 0 0,-25-21 0,-31-17 0,-1 3 0,-125-71 0,185 119 0,1 0 0,-25-23 0,27 21 0,0 1 0,-1 0 0,-19-10 0,-98-40 0,79 39 0,-61-37 0,75 38 0,-1 1 0,-1 2 0,-1 2 0,-65-17 0,-178-27 0,198 45 0,-721-96 0,516 78 0,-556-101 0,419 55 0,-281-67 0,575 114 0,0 7 0,-152-10 0,-274 8 0,546 26 0,-119-1 0,16 1 0,0-5 0,-183-32 0,-595-192 0,617 153 0,244 68 0,-3-2 0,-47-23 0,-13-3 0,-509-133 0,192 60 0,351 89 0,0-2 0,-105-57 0,-113-86 0,41 23 0,205 120 0,2-1 0,0-1 0,1-2 0,2-1 0,-33-39 0,21 22 0,-60-48 0,45 48 0,2-2 0,-77-85 0,21 19 0,45 49 0,2-9 0,46 51 0,-2 0 0,0 1 0,-1 1 0,-31-23 0,-58-40 0,3-4 0,-114-122 0,99 99 0,-33-34 0,75 62 0,-46-55 0,106 114 0,-1 1 0,-1 1 0,-1 0 0,0 2 0,-1 1 0,-2 0 0,-33-16 0,40 22 0,1-1 0,1-1 0,-21-20 0,-8-6 0,25 23 0,-7-5 0,-43-43 0,60 51 0,1 0 0,0-1 0,-8-16 0,10 16 0,-1 0 0,0 0 0,-16-17 0,-4-9 0,-14-17 0,41 55 0,0 1 0,0 0 0,0 0 0,-1 0 0,1 0 0,-1 0 0,1 0 0,-1 1 0,0-1 0,0 1 0,1 0 0,-1 0 0,0 0 0,0 0 0,0 1 0,0-1 0,0 1 0,-4-1 0,5 2 0,0-1 0,0 1 0,-1 0 0,1 0 0,0 0 0,0 0 0,0 0 0,0 1 0,1-1 0,-1 0 0,0 1 0,0 0 0,1-1 0,-1 1 0,1 0 0,-1 0 0,1 0 0,0 0 0,0 0 0,0 0 0,0 0 0,0 0 0,0 3 0,-18 61 0,15-50 0,-2 4-1365,-1-4-5461</inkml:trace>
  <inkml:trace contextRef="#ctx0" brushRef="#br0" timeOffset="1066.74">92 28 24575,'4'0'0,"7"0"0,9 0 0,7 0 0,3 0 0,0 0 0,1 0 0,-1 0 0,-6 4 0,-2 2 0,4 0 0,2-2 0,1 0 0,0-2 0,-1-1 0,0-1 0,-5 0-8191</inkml:trace>
  <inkml:trace contextRef="#ctx0" brushRef="#br0" timeOffset="5491.86">14194 6245 24575,'-2'-27'0,"-2"0"0,0 1 0,-1-1 0,-2 1 0,-1 1 0,-12-30 0,-11-10 0,-76-118 0,77 135 0,22 36 0,-1 0 0,0 1 0,-1 0 0,0 0 0,-1 1 0,0 0 0,0 1 0,-1 0 0,0 1 0,-1 0 0,0 1 0,0 0 0,-1 1 0,1 1 0,-1 0 0,-15-3 0,-23-7 0,-40-13 0,-159-71 0,-377-221 0,612 311 0,1-1 0,0 0 0,0-1 0,1-1 0,-15-16 0,-23-19 0,24 25 0,0-1 0,2-2 0,1-1 0,1-1 0,1-1 0,1-1 0,2 0 0,-20-40 0,6 5 0,-47-65 0,-16-28 0,-17-21 0,86 137 0,-53-65 0,-5 5 0,-114-105 0,115 120 0,55 58 0,-2 1 0,0 1 0,-1 2 0,-2 1 0,0 2 0,-41-18 0,51 25 0,0-1 0,-37-29 0,39 25 0,-2 2 0,-42-23 0,-533-318 0,430 248 0,-471-292 0,418 279 0,-5-3 0,50 29 0,143 79 0,-51-36 0,65 38 0,-2 1 0,-38-18 0,-292-134 0,247 116 0,2-4 0,-157-113 0,209 137 0,-12-8 0,-12-23 0,4-3 0,-97-112 0,136 132 0,2-1 0,2-2 0,-34-77 0,-24-40 0,70 137 0,1-1 0,2-1 0,0-1 0,-17-62 0,-35-148 0,60 224 0,0 1 0,-1 0 0,-1 0 0,-17-26 0,-9-17 0,32 55 0,0 1 0,0-1 0,0 1 0,0 0 0,-1-1 0,0 1 0,0 1 0,0-1 0,0 0 0,0 1 0,0-1 0,0 1 0,-1 0 0,0 0 0,1 0 0,-1 1 0,0-1 0,0 1 0,0 0 0,1 0 0,-1 0 0,0 1 0,0-1 0,-1 1 0,1 0 0,-5 1 0,1-1 0,1 1 0,0 1 0,-1-1 0,1 1 0,0 1 0,0-1 0,0 1 0,1 0 0,-1 1 0,1-1 0,-1 1 0,1 1 0,-9 7 0,-4 7-120,-99 104-1125,108-110-5581</inkml:trace>
  <inkml:trace contextRef="#ctx0" brushRef="#br0" timeOffset="6592.95">6945 1 24575,'4'0'0,"6"0"0,11 0 0,6 0 0,3 0 0,0 0 0,1 0 0,-1 0 0,-6 5 0,-3 1 0,5-1 0,2 0 0,1 3 0,0 0 0,-5-1-8191</inkml:trace>
  <inkml:trace contextRef="#ctx0" brushRef="#br0" timeOffset="13494.04">15147 6272 24575,'-1'-12'0,"0"1"0,-1-1 0,0 1 0,0 0 0,-1 0 0,-9-21 0,-37-65 0,5 10 0,37 71 0,4 6 0,0 1 0,-1 0 0,0 0 0,-1 0 0,0 0 0,0 1 0,-1 0 0,0 0 0,-1 0 0,0 1 0,-11-10 0,-136-111 0,122 101 0,-2 1 0,-71-42 0,62 43 0,-62-50 0,94 66 0,-4-5 0,0 1 0,-1 1 0,0 0 0,-1 2 0,-1-1 0,-30-12 0,-22-6 0,1-3 0,2-3 0,-79-56 0,22 14 0,76 48 0,29 16 0,0 1 0,-1 1 0,-1 1 0,0 0 0,0 1 0,-45-10 0,-19 6 0,57 10 0,0-1 0,0-1 0,0-1 0,0-2 0,1-1 0,0 0 0,-25-15 0,18 5 0,-33-20 0,2-2 0,-73-58 0,87 58 0,36 31 0,1 0 0,0-1 0,1-1 0,0 0 0,0-1 0,2 0 0,-1-1 0,2-1 0,-15-25 0,11 6 0,2 0 0,-11-48 0,0 17 0,18 53 0,0 0 0,0 0 0,1-1 0,1 1 0,-2-14 0,0-63 0,6-105 0,3 54 0,-4 129 0,-2-31 0,2 0 0,3 1 0,1-1 0,1 1 0,20-69 0,-7 62 0,30-54 0,2-5 0,-36 76 0,31-48 0,-31 57 0,-1-1 0,-1 0 0,17-46 0,56-247 0,-65 252 0,2 0 0,34-63 0,-31 64 0,30-110 0,5-13 0,-23 98 0,-17 43 0,29-93 0,-36 94 0,3 1 0,34-68 0,-29 68 0,-1-1 0,17-60 0,12-129 0,-36 167 0,10-10 0,-17 59 0,0-1 0,-1 0 0,3-21 0,41-275 0,-45 287 0,-1 1 0,1-52 0,-4 48 0,1 1 0,7-34 0,-5 46 0,1 3 0,-1-1 0,0 0 0,-1 0 0,-1 0 0,0 0 0,-1 0 0,-1-1 0,-4-26 0,3 40 0,1-1 0,-1 0 0,0 1 0,0-1 0,0 1 0,-1 0 0,1-1 0,-1 1 0,1 0 0,-1 0 0,0 1 0,1-1 0,-1 1 0,0-1 0,0 1 0,0 0 0,0 0 0,0 0 0,-1 0 0,1 1 0,0-1 0,0 1 0,0 0 0,-1 0 0,-5 1 0,-5-1 0,-1 1 0,1 1 0,0 0 0,-21 7 0,-40 7-1365,49-14-5461</inkml:trace>
  <inkml:trace contextRef="#ctx0" brushRef="#br0" timeOffset="15120.05">13877 133 24575,'0'5'0,"0"5"0,4 2 0,6 7 0,7 1 0,-1 1 0,2-2 0,7-6 0,8 1 0,12-3 0,3 2 0,-3-2 0,-3-2 0,-10 1 0,-10-1-8191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9T09:24:11.852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6098 24575,'1'0'0,"1"-1"0,0 1 0,-1-1 0,1 1 0,-1-1 0,1 1 0,0-1 0,-1 0 0,1 0 0,-1 0 0,0 0 0,1 0 0,-1 0 0,0 0 0,0 0 0,1-1 0,-1 1 0,0-1 0,0 1 0,0 0 0,-1-1 0,1 1 0,1-3 0,15-45 0,-11 30 0,0 8 0,1 1 0,0 0 0,0 0 0,1 1 0,1 0 0,-1 1 0,1 0 0,1 0 0,-1 1 0,18-11 0,7-6 0,7-8 0,0-1 0,1 1 0,81-44 0,115-52 0,-50 52 0,9-5 0,-25 8 0,23-12 0,8-33 0,-98 53 0,3 7 0,-75 43 0,-1-2 0,0-1 0,-2-1 0,0-2 0,-1-1 0,28-28 0,-9-4 0,-25 26 0,1 2 0,52-44 0,-23 31 0,124-103 0,-154 120 0,0-1 0,-2-1 0,-1 0 0,-1-2 0,19-34 0,-14 17 0,-13 21 0,0 1 0,2 0 0,0 1 0,32-36 0,106-122 0,-8 7 0,-109 132 0,-3-1 0,-1-2 0,27-49 0,-26 38 0,61-75 0,-51 81 0,-16 19 0,0-1 0,35-58 0,-29 39 0,3 2 0,1 0 0,45-42 0,-45 50 0,0-2 0,-3 0 0,-1-2 0,26-49 0,49-143 0,-94 211 0,0 0 0,-2-1 0,0 0 0,-2 0 0,-1-1 0,-1 0 0,4-34 0,-6 35 0,2 0 0,0 1 0,10-25 0,-6 22 0,10-53 0,13-105 0,24-160 0,-45 271 0,30-96 0,-26 112 0,-2-1 0,12-115 0,-10 11 0,36-162 0,-51 317 0,8-59 0,-7 44 0,1 1 0,1-1 0,9-30 0,3 2 0,-3-1 0,12-92 0,-25 141 0,1 0 0,-1 0 0,0-1 0,0 1 0,1 0 0,-2-1 0,1 1 0,0 0 0,0-1 0,-1 1 0,1 0 0,-1-1 0,0 1 0,0 0 0,0 0 0,0 0 0,0 0 0,0 0 0,0 0 0,-1 0 0,-1-3 0,1 4 0,0 0 0,-1 1 0,1-1 0,0 0 0,0 1 0,-1-1 0,1 1 0,0 0 0,-1 0 0,1-1 0,0 2 0,-1-1 0,1 0 0,0 0 0,-1 1 0,1-1 0,0 1 0,0 0 0,-1 0 0,1 0 0,0 0 0,-2 1 0,-144 76-1365,126-66-5461</inkml:trace>
  <inkml:trace contextRef="#ctx0" brushRef="#br0" timeOffset="1707.45">4419 92 24575,'4'0'0,"7"0"0,5 0 0,5 0 0,-2 4 0,2 2 0,-4 4 0,4 5 0,-1 9 0,-4 5 0,0-2 0,2-7 0,1-5 0,3-6 0,-2-1 0,-1 0 0,-3-3-8191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9T09:24:22.025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635 6920 24575,'-4'0'0,"0"1"0,1 0 0,-1-1 0,1 1 0,-1 1 0,1-1 0,0 0 0,-1 1 0,1 0 0,0 0 0,0 0 0,-3 3 0,-9 4 0,-43 24 0,14-8 0,1 1 0,-41 32 0,73-49 0,0 1 0,1 0 0,0 0 0,0 1 0,1 0 0,0 1 0,1 0 0,0 0 0,1 1 0,1-1 0,-9 26 0,-53 140 0,5-17 0,35-56 0,5 2 0,4 0 0,5 1 0,-1 141 0,16 336 0,9-492 0,3-1 0,4 0 0,37 111 0,-45-181 0,1 0 0,1-1 0,1 0 0,1 0 0,1-2 0,28 33 0,-14-17 0,-28-35 0,137 163 0,-116-141 0,1-2 0,1 0 0,1-1 0,0-2 0,31 17 0,24 4 0,122 41 0,21 8 0,-4 3 0,-181-79 0,0 0 0,0-3 0,1-1 0,49 2 0,268 9-114,965 19-795,-955-56 909,-269 9 0,161-40 0,51-21-995,141-41-2640,329-203 2177,-383 144 7439,-7 14-4851,121-24-1130,-90 36 0,-305 99 0,175-97 0,-210 96 0,-3-4 0,135-115 0,-183 141 0,2 2 0,1 1 0,1 1 0,34-16 0,142-56 0,-147 69 0,0-3 0,-1-3 0,91-61 0,-108 55 0,-1-3 0,-3-1 0,-1-2 0,41-59 0,-56 73 0,2 1 0,0 2 0,57-45 0,97-51 0,-159 108 0,125-79 0,166-110 0,-248 156 0,-3-3 0,96-99 0,13-61-4895,27-29 3006,-126 175 1696,43-21 4919,21-18-2475,-105 75-2251,-1-1 0,-2-2 0,0 0 0,-3-1 0,0-2 0,24-48 0,-14 29 0,3 2 0,1 1 0,87-87 0,-12 15 0,741-888 0,-731 857 0,137-223 0,-104 144 0,272-314 0,-363 465 0,100-166 0,-133 196 0,135-188 0,-132 196 0,3 2 0,1 2 0,58-47 0,-71 67 0,-1-2 0,-1-1 0,-1 0 0,0-2 0,34-49 0,-30 37 0,2 0 0,56-54 0,1 0 0,-36 34 0,1 2 0,98-78 0,-133 118 0,-1-1 0,0 0 0,-1-1 0,0 0 0,-2-1 0,14-23 0,-13 20 0,0 0 0,2 1 0,0 1 0,25-25 0,57-35 0,43-39 0,-124 101 0,-1 0 0,0-1 0,-2-1 0,0 0 0,0 0 0,14-32 0,-18 30 0,1 1 0,0 0 0,1 0 0,1 1 0,1 1 0,0 0 0,16-15 0,-4 2 0,-1-1 0,-1-1 0,-2-1 0,28-59 0,34-54 0,-63 115 0,-2-1 0,0-1 0,-2 0 0,13-43 0,29-142 0,-43 117 0,-12 73 0,2 1 0,0 0 0,16-49 0,-11 51 0,-4 14 0,-1 0 0,0-1 0,-1 0 0,0 1 0,0-1 0,-1-1 0,-1 1 0,1-13 0,-2 23 0,0 0 0,0 0 0,0-1 0,-1 1 0,1 0 0,0 0 0,0 0 0,-1 0 0,1 1 0,-1-1 0,1 0 0,-1 0 0,1 0 0,-1 0 0,0 0 0,1 0 0,-1 1 0,0-1 0,1 0 0,-1 1 0,0-1 0,0 0 0,0 1 0,0-1 0,0 1 0,0-1 0,0 1 0,1 0 0,-1-1 0,0 1 0,-1 0 0,1 0 0,0 0 0,0-1 0,0 1 0,0 0 0,0 0 0,0 1 0,0-1 0,0 0 0,0 0 0,0 0 0,0 1 0,0-1 0,0 1 0,0-1 0,0 0 0,1 1 0,-1 0 0,0-1 0,-1 2 0,-10 4 0,1 0 0,0 2 0,-12 9 0,13-9 0,-159 94-1365,153-92-5461</inkml:trace>
  <inkml:trace contextRef="#ctx0" brushRef="#br0" timeOffset="1201.15">15320 67 24575,'4'0'0,"6"0"0,7 0 0,3 0 0,4 0 0,7 0 0,2 0 0,0 0 0,-1 0 0,-1 0 0,-2 9 0,-1 3 0,-5-1-8191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9T09:24:32.910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 7119 24575,'0'6'0,"1"0"0,0-1 0,1 1 0,0 0 0,-1 0 0,2-1 0,3 7 0,5 15 0,19 56 0,3-2 0,54 92 0,-52-113 0,-24-44 0,-1 1 0,-1 0 0,0 0 0,-1 1 0,-1 0 0,0 1 0,-1-1 0,-2 1 0,0 0 0,2 20 0,6 85 0,2 45 0,-17-70 0,0-50 0,2 0 0,11 91 0,-8-134 0,0 0 0,0-1 0,0 1 0,1 0 0,0 0 0,0-1 0,0 0 0,1 0 0,0 0 0,0 0 0,0 0 0,1-1 0,-1 1 0,1-1 0,0-1 0,0 1 0,1-1 0,-1 1 0,10 3 0,11 4 0,1-1 0,54 14 0,-67-20 0,57 15 0,2-3 0,0-4 0,0-2 0,97 0 0,193-10 0,263-4 0,-608 4 0,0-1 0,0-1 0,0 0 0,0-2 0,0 0 0,0-1 0,-1 0 0,31-16 0,25-14 105,1 3 1,98-29-1,162-27-2450,-228 62-1279,-67 15 3286,-2-1-1,1-1 1,-1-3-1,44-25 1,60-52 6553,-99 66-5840,1 1 1,66-29-1,-8 5-371,-60 26-4,-1-1 0,0-2 0,-2-2 0,-2-2 0,46-48 0,-28 29 0,84-61 0,-24 21 0,72-53 0,-129 100 0,-25 19 0,29-29 0,-15 12 0,1 2 0,90-58 0,114-46 0,-10 6 0,-195 105 0,-2-2 0,78-79 0,40-31 0,164-138 0,-190 158 0,39-44 0,-92 86 0,138-108 0,-156 144 0,-3-4 0,-2-2 0,76-87 0,-96 97 0,2 2 0,2 2 0,59-40 0,26-22 0,118-108 0,-193 161 0,-28 24 0,53-37 0,11 1 0,147-129 0,-211 167 0,0 1 0,1 2 0,1 1 0,0 1 0,2 1 0,48-17 0,-72 31 0,0-1 0,1 1 0,-1-1 0,1 2 0,-1-1 0,1 1 0,-1 0 0,1 0 0,-1 1 0,1 0 0,-1 0 0,0 0 0,1 1 0,-1 0 0,0 0 0,0 1 0,0 0 0,0 0 0,-1 0 0,1 1 0,-1-1 0,0 1 0,0 1 0,0-1 0,0 1 0,5 7 0,6 8 0,-1 0 0,-1 1 0,-1 1 0,-1 0 0,14 35 0,64 117 0,-68-137 0,-1 1 0,-2 0 0,-2 1 0,-1 1 0,-2 1 0,11 53 0,-11-18 0,-6-36 0,-2 0 0,3 62 0,-12 80 0,5 185 0,-1-358 0,0-1 0,0 1 0,1 0 0,0-1 0,1 0 0,-1 0 0,2 1 0,-1-2 0,1 1 0,0 0 0,1-1 0,-1 0 0,9 9 0,-4-7 0,0 0 0,0-1 0,1 0 0,1-1 0,-1 0 0,1-1 0,1 0 0,17 7 0,15 7 0,52 33 0,-73-38 0,0-1 0,1-1 0,1-1 0,0-1 0,1-2 0,0 0 0,38 7 0,146 29 0,-145-27 0,106 13 0,-140-27 0,18 2 0,1-1 0,-1-3 0,1-2 0,78-10 0,-87 0 0,68-28 0,-9 3 0,-17 10-173,225-73 275,-241 72-2339,0-2-1,91-55 0,-111 55 2238,1 3 0,1 1 0,103-33 0,-24 18 1233,332-111 3836,-354 109-4908,-1-5-1,121-72 1,176-88-161,-259 139 0,187-117 0,-168 84 49,224-102 0,-142 90-5800,-188 87 5562,-1-1 1,-1-3 0,-2-3-1,-1-1 1,73-63-1,105-85 6064,-158 130-5420,121-113-1,-174 148-454,0 2 0,2 0 0,0 1 0,0 0 0,1 2 0,30-12 0,-23 11 0,-1-2 0,-1-1 0,31-21 0,-38 20 0,-2-1 0,28-34 0,-31 34 0,1 0 0,1 2 0,27-23 0,19-9 0,-35 24 0,2 2 0,0 1 0,1 1 0,45-20 0,206-85 0,-253 108 0,0 0 0,-2-2 0,30-25 0,24-18 0,-9 12 0,-24 16 0,83-45 0,224-87 0,-228 112 0,-88 40 0,-1-3 0,0-1 0,-1-1 0,45-32 0,-31 5 0,-41 34 0,2 1 0,-1 1 0,1 0 0,23-14 0,52-19 0,-65 34 0,0-1 0,-1-1 0,-1 0 0,0-2 0,0 0 0,-1-1 0,28-27 0,-33 25 0,0 1 0,1 1 0,1 0 0,0 1 0,1 0 0,0 1 0,1 1 0,24-11 0,-21 10 0,0 0 0,-1-2 0,-1 0 0,30-27 0,-32 25 0,1 1 0,1 0 0,0 1 0,1 1 0,21-10 0,-2 6 0,-8 5 0,-2-2 0,1-1 0,-2-1 0,0-1 0,29-24 0,90-101 0,-78 72 0,-9 13 0,-22 22 0,54-64 0,-62 60 0,-11 13 0,1 1 0,0 0 0,2 1 0,1 2 0,1 0 0,42-30 0,-42 37 0,0 0 0,-1-1 0,-1-2 0,-1 0 0,0-1 0,26-31 0,26-30 0,-49 57 0,-1-1 0,25-35 0,-18 19 0,39-40 0,24-32 0,-71 83 0,2 2 0,0 0 0,2 2 0,1 0 0,45-31 0,-62 48 0,-1-1 0,0-1 0,0 0 0,-1 0 0,8-12 0,-8 10 0,0 1 0,1 0 0,16-15 0,55-38 0,-37 29 0,39-38 0,-68 59 0,-1 0 0,-1-1 0,0 0 0,-1-1 0,0 0 0,-2-1 0,9-18 0,-12 20 0,5-13 0,1 1 0,2 1 0,0 0 0,19-26 0,-31 50 0,-1 0 0,1 0 0,0 1 0,0-1 0,0 0 0,-1 0 0,1 0 0,0 0 0,-1 0 0,1 0 0,-1 0 0,0 0 0,1 0 0,-1 0 0,0-1 0,1 1 0,-1 0 0,0 0 0,0 0 0,0 0 0,0 0 0,0-1 0,0 1 0,0 0 0,-1 0 0,1 0 0,-1-2 0,0 3 0,0-1 0,0 0 0,-1 0 0,1 1 0,0-1 0,-1 0 0,1 1 0,0-1 0,-1 1 0,1 0 0,-1-1 0,1 1 0,-1 0 0,1 0 0,-1 0 0,1 0 0,-3 1 0,-9 0 0,-1 1 0,1 1 0,-17 5 0,12-2 0,-288 102 0,301-106-97,-1 1-1,0 0 1,0 0-1,1 0 1,0 1-1,-1-1 1,1 1-1,1 0 1,-1 1-1,1-1 1,-1 1-1,1 0 0,-3 6 1,-3 10-6729</inkml:trace>
  <inkml:trace contextRef="#ctx0" brushRef="#br0" timeOffset="1321.48">19951 81 24575,'4'0'0,"6"0"0,11 0 0,6 0 0,2 0 0,2 0 0,-5 5 0,-2 1 0,-6 4 0,-1 0 0,-3 4 0,0-1 0,-2 6 0,6 0 0,4-3 0,3-5 0,-2-3-8191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9T09:29:37.568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1 1 24575,'0'929'0,"1"-901"0,11 56 0,-7-54 0,3 48 0,-7-43 0,-3 197 0,-2-205-1365,-2-6-5461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9T09:29:44.28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8826 7357 24575,'-2'-64'0,"-17"-118"0,12 115 0,3 0 0,7-93 0,0 37 0,-3-450 0,1 547 0,1-1 0,8-29 0,-5 28 0,3-46 0,-7-465 0,-2 258 0,15 99 0,0-5 0,5-184 0,-11 255 0,-8-146 0,-2 104 0,2-1385 0,-3 1493 0,-2-1 0,-14-62 0,-6-50 0,12 49 0,5 62 0,0-62 0,10-996 0,-4 1073 0,-10-58 0,6 56 0,-2-45 0,6 53 61,-9-44-1,1 7-1546,8 47-5340</inkml:trace>
  <inkml:trace contextRef="#ctx0" brushRef="#br0" timeOffset="2600.58">201 1 24575,'-6'13'0,"-1"0"0,0 0 0,-1-1 0,0 0 0,-1-1 0,0 1 0,-1-2 0,0 1 0,0-1 0,-17 11 0,17-13 0,0-1 0,0 2 0,1-1 0,0 2 0,1-1 0,-12 18 0,18-24 0,0-1 0,1 1 0,-1-1 0,1 1 0,0 0 0,0 0 0,0-1 0,0 1 0,0 0 0,1 0 0,-1 0 0,1 0 0,0 0 0,0 0 0,0 0 0,0 0 0,1 0 0,-1 0 0,1 0 0,0 0 0,0 0 0,0-1 0,0 1 0,0 0 0,0 0 0,1-1 0,-1 1 0,1-1 0,0 1 0,0-1 0,0 0 0,0 0 0,4 4 0,61 43 0,-52-40 0,0 1 0,-1 1 0,0 0 0,-1 1 0,0 1 0,17 22 0,-23-26-227,0 0-1,1 0 1,-1-1-1,1 0 1,18 13-1,-3-5-6598</inkml:trace>
  <inkml:trace contextRef="#ctx0" brushRef="#br0" timeOffset="5451.52">95 372 24575,'531'16'0,"182"-4"0,-437-14 0,610 2 0,-706-14 0,-3 1 0,139 15 0,214-4 0,-247-24 0,179 26 0,-420 2 0,0 3 0,60 13 0,34 5 0,203-2 0,57 7 0,-337-22 0,74 19 0,-41-5 0,0-4 0,164 8 0,195-24 0,-204-3 0,-21 5 0,237-5 0,-443 3 0,-1-2 0,1 0 0,-1-1 0,1-1 0,-1-1 0,0-1 0,-1 0 0,0-2 0,0 0 0,23-14 0,-27 15 0,0 0 0,1 0 0,0 2 0,0-1 0,1 2 0,0 0 0,0 1 0,-1 1 0,19-1 0,29-5 0,12-1 0,1 4 0,114 7 0,-56 1 0,76-3-1365,-182 0-5461</inkml:trace>
  <inkml:trace contextRef="#ctx0" brushRef="#br0" timeOffset="7017.93">8509 134 24575,'1'8'0,"2"0"0,-1 0 0,1-1 0,0 1 0,1-1 0,0 0 0,0 0 0,0 0 0,10 11 0,-1 1 0,31 44 0,53 58 0,-59-75 0,-36-44 0,0 1 0,-1-1 0,1 0 0,-1 0 0,1 1 0,-1-1 0,0 0 0,0 1 0,0-1 0,0 1 0,-1 0 0,1-1 0,-1 1 0,1-1 0,-1 1 0,0 0 0,0 0 0,0-1 0,-1 1 0,1 0 0,0-1 0,-1 1 0,0-1 0,0 1 0,0-1 0,0 1 0,0-1 0,0 1 0,0-1 0,-1 0 0,1 0 0,-1 0 0,-2 3 0,-8 7 0,1-1 0,-2 0 0,1-1 0,-23 13 0,3-1 0,-45 36-1365,53-42-5461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9T09:31:44.81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165 3225 24575,'1'-111'0,"-3"-123"0,-1 212 0,0 0 0,-2 0 0,0 0 0,-1 1 0,-12-26 0,-54-96 0,58 117 0,8 13 0,-1-2 0,2 1 0,0-1 0,1 1 0,0-2 0,2 1 0,-3-28 0,7-113 0,2 61 0,-4 92 0,-1-22 0,0 0 0,3-1 0,0 1 0,1 0 0,1 0 0,2 0 0,11-34 0,-7 34 0,-1 0 0,-1-1 0,-1 1 0,-2-2 0,0 1 0,-2-1 0,0-35 0,2-23 0,3 1 0,30-133 0,-36 210 0,20-77 0,-15 59 0,0 1 0,-1-1 0,3-40 0,-11-249 0,-11 192 0,-1-50 0,-5-90 0,11 97-1365,9 139-5461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9T09:31:48.02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6719 2892 24575,'20'-57'0,"2"-184"0,-12 144 0,-5 1 0,-7-106 0,0 52 0,2-520 0,-2 650 0,0-1 0,-1 0 0,-2 1 0,-10-35 0,7 33 0,2-1 0,1 0 0,-4-36 0,10-111 0,-1-26 0,-12 97 0,5 56 0,-1-55 0,10-373-1365,-2 434-5461</inkml:trace>
  <inkml:trace contextRef="#ctx0" brushRef="#br0" timeOffset="1807.18">316 140 24575,'-106'94'0,"95"-85"0,-1-2 0,0 1 0,-1-1 0,1-1 0,-18 6 0,19-8 0,1 0 0,-1 1 0,1 0 0,0 1 0,0 0 0,1 0 0,0 1 0,-16 15 0,23-20 0,1 0 0,-1 0 0,1 0 0,0 0 0,0 1 0,-1-1 0,1 0 0,1 1 0,-1-1 0,0 1 0,1-1 0,-1 1 0,1-1 0,-1 1 0,1-1 0,0 1 0,0 0 0,1-1 0,-1 1 0,0-1 0,1 1 0,0-1 0,-1 1 0,1-1 0,0 1 0,0-1 0,0 0 0,1 0 0,-1 1 0,1-1 0,-1 0 0,1 0 0,0 0 0,-1-1 0,1 1 0,0 0 0,3 1 0,2 3 0,1 0 0,0-1 0,-1 0 0,2 0 0,-1-1 0,0 0 0,1 0 0,0-1 0,11 2 0,26 4 0,-1 1 0,0 2 0,71 30 0,-99-35-227,0-1-1,0 0 1,1-2-1,-1 1 1,22 0-1,-14-2-6598</inkml:trace>
  <inkml:trace contextRef="#ctx0" brushRef="#br0" timeOffset="3930.95">157 405 24575,'72'3'0,"81"15"0,-54-5 0,124 4 0,55 7 0,-212-14 0,1-3 0,0-2 0,1-4 0,-1-3 0,117-17 0,135-30 0,70 44 0,-217 8 0,-157-2 0,1 1 0,-1 0 0,0 1 0,0 1 0,21 8 0,-17-6 0,0 0 0,39 6 0,224-3 0,19 3 0,-135-1 0,174-10 0,-146-3 0,-100 2 0,39 2 0,204-25 0,86-11 0,1 34 0,-168 3 0,-157-1 0,109-5 0,-192 1 0,0-1 0,-1-1 0,1-1 0,16-6 0,-16 4 0,0 2 0,0 0 0,24-3 0,43 2 0,121 7 0,-70 2 0,-49-3-1365,-62 0-5461</inkml:trace>
  <inkml:trace contextRef="#ctx0" brushRef="#br0" timeOffset="6083.21">6375 167 24575,'1'2'0,"0"0"0,0 0 0,0 0 0,1-1 0,-1 1 0,1 0 0,-1 0 0,1-1 0,0 1 0,-1-1 0,1 0 0,0 0 0,4 2 0,5 5 0,43 48 0,-33-34 0,38 32 0,-46-43 0,17 12 0,31 31 0,-54-47 0,0 1 0,0 0 0,-1 0 0,1 1 0,-2 0 0,1 0 0,-2 0 0,9 20 0,-13-26 0,1-1 0,-1 1 0,0-1 0,0 1 0,0-1 0,0 1 0,0-1 0,0 1 0,-1-1 0,1 0 0,-1 1 0,0-1 0,1 1 0,-1-1 0,0 0 0,-1 0 0,1 0 0,0 1 0,0-1 0,-1 0 0,0 0 0,1-1 0,-1 1 0,0 0 0,0-1 0,0 1 0,0-1 0,0 1 0,0-1 0,0 0 0,0 0 0,-5 2 0,-8 3 0,0 0 0,0-1 0,-29 5 0,34-7 0,-10 2-124,-1 1 0,1 2 0,0 0 0,1 1 0,0 1 0,0 1-1,1 0 1,1 1 0,0 1 0,-19 19 0,22-17-6702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29T09:47:52.69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3 477 24575,'-3'169'0,"6"184"0,23-174 0,-2-52 0,-13-84 0,5 61 0,-14-91 0,1 0 0,0-1 0,0 1 0,2 0 0,6 13 0,-6-13 0,1 0 0,-2 0 0,0 0 0,4 26 0,-5 267 67,-6-157-1499,4-123-5394</inkml:trace>
  <inkml:trace contextRef="#ctx0" brushRef="#br0" timeOffset="2709.88">347 1403 24575,'-84'97'0,"72"-85"0,2-2 0,0 0 0,0 0 0,1 0 0,1 1 0,-10 15 0,17-24 0,0 0 0,0 0 0,0 0 0,0 1 0,1-1 0,-1 0 0,1 0 0,-1 1 0,1-1 0,0 0 0,-1 0 0,1 1 0,0-1 0,1 0 0,-1 1 0,0-1 0,1 0 0,-1 1 0,1-1 0,0 0 0,0 0 0,0 0 0,0 0 0,0 0 0,0 0 0,0 0 0,1 0 0,-1 0 0,1 0 0,-1-1 0,1 1 0,0-1 0,0 1 0,-1-1 0,1 0 0,0 1 0,4 1 0,68 29 49,-62-29-225,-1 1-1,0 1 0,1 0 0,-1 1 0,-1 0 1,1 0-1,17 16 0,-11-6-6649</inkml:trace>
  <inkml:trace contextRef="#ctx0" brushRef="#br0" timeOffset="5499.62">320 1641 24575,'113'0'0,"75"2"0,298-36 0,102-15 0,1 48 0,-266 4 0,166 12 0,102-3 0,-392-13 0,-160 3 0,0 2 0,53 11 0,30 5 0,204-6 0,79 9 0,-255-5 0,1-7 0,232-13 0,-137-24 0,-86 13 0,-102 6 0,0 3 0,103 6 0,-106 3 0,192 29 0,-210-28-30,0-2-1,0-1 1,65-5-1,-37 1-1212,-42 1-5583</inkml:trace>
  <inkml:trace contextRef="#ctx0" brushRef="#br0" timeOffset="6822.63">6776 1429 24575,'0'4'0,"1"0"0,-1-1 0,1 1 0,0 0 0,0 0 0,1-1 0,-1 1 0,1-1 0,0 1 0,0-1 0,0 0 0,0 1 0,1-1 0,3 3 0,45 41 0,-33-32 0,-12-10 0,0-1 0,1 0 0,0 0 0,0-1 0,0 0 0,1 0 0,-1-1 0,0 0 0,1 0 0,0 0 0,-1-1 0,12 0 0,-11 0 0,1 0 0,0 0 0,0 1 0,0 0 0,-1 1 0,1 0 0,-1 0 0,9 5 0,-16-7 0,1 0 0,-1 0 0,0 0 0,1 0 0,-1 0 0,0 0 0,0 0 0,0 0 0,1 1 0,-1-1 0,0 1 0,-1-1 0,1 1 0,0-1 0,0 1 0,-1-1 0,1 1 0,-1 0 0,1-1 0,-1 1 0,0 0 0,0-1 0,1 1 0,-1 0 0,0-1 0,-1 1 0,1 0 0,0-1 0,0 1 0,-1 0 0,1-1 0,-1 1 0,1 0 0,-1-1 0,0 1 0,0-1 0,0 1 0,0-1 0,0 0 0,-1 2 0,-6 8 0,-1 0 0,0-1 0,0 0 0,-13 9 0,8-6 0,-62 54 0,-41 44 0,68-72-1365,25-25-5461</inkml:trace>
  <inkml:trace contextRef="#ctx0" brushRef="#br0" timeOffset="8398.47">6908 1 24575,'-2'156'0,"5"175"0,23-136 0,-15-126 0,6 114 0,-19-73 0,-1-66 0,2 0 0,2 0 0,2 1 0,17 85 0,6-39 0,-5 2 0,16 161 0,-33-217 0,19 74 0,-13-72 0,7 65 0,-15 47-1365,-3-123-5461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R15"/>
  <sheetViews>
    <sheetView showGridLines="0" tabSelected="1" workbookViewId="0">
      <selection activeCell="AT11" sqref="AT11"/>
    </sheetView>
  </sheetViews>
  <sheetFormatPr defaultRowHeight="15" x14ac:dyDescent="0.25"/>
  <cols>
    <col min="1" max="29" width="4.28515625" customWidth="1"/>
    <col min="30" max="31" width="5" bestFit="1" customWidth="1"/>
    <col min="32" max="33" width="5" customWidth="1"/>
    <col min="34" max="34" width="5" bestFit="1" customWidth="1"/>
    <col min="35" max="43" width="4.28515625" customWidth="1"/>
    <col min="44" max="44" width="6.5703125" customWidth="1"/>
    <col min="45" max="81" width="4.28515625" customWidth="1"/>
  </cols>
  <sheetData>
    <row r="1" spans="3:44" x14ac:dyDescent="0.25">
      <c r="J1" s="1"/>
      <c r="P1" s="1"/>
      <c r="W1" s="1"/>
      <c r="AB1" s="1"/>
      <c r="AI1" s="1"/>
      <c r="AP1" s="1"/>
    </row>
    <row r="2" spans="3:44" x14ac:dyDescent="0.25">
      <c r="C2" s="3" t="s">
        <v>2</v>
      </c>
      <c r="J2" s="1"/>
      <c r="L2" s="3" t="s">
        <v>0</v>
      </c>
      <c r="P2" s="1"/>
      <c r="R2" s="3" t="s">
        <v>3</v>
      </c>
      <c r="W2" s="1"/>
      <c r="Y2" s="3" t="s">
        <v>4</v>
      </c>
      <c r="AB2" s="1"/>
      <c r="AD2" s="3" t="s">
        <v>6</v>
      </c>
      <c r="AI2" s="1"/>
      <c r="AK2" s="3" t="s">
        <v>4</v>
      </c>
      <c r="AP2" s="1"/>
      <c r="AR2" s="3" t="s">
        <v>9</v>
      </c>
    </row>
    <row r="3" spans="3:44" x14ac:dyDescent="0.25">
      <c r="J3" s="1"/>
      <c r="L3" s="3" t="s">
        <v>1</v>
      </c>
      <c r="P3" s="1"/>
      <c r="R3" s="2"/>
      <c r="W3" s="1"/>
      <c r="Y3" s="3" t="s">
        <v>5</v>
      </c>
      <c r="AB3" s="1"/>
      <c r="AI3" s="1"/>
      <c r="AK3" s="3" t="s">
        <v>7</v>
      </c>
      <c r="AP3" s="1"/>
    </row>
    <row r="4" spans="3:44" x14ac:dyDescent="0.25">
      <c r="J4" s="1"/>
      <c r="P4" s="1"/>
      <c r="W4" s="1"/>
      <c r="AB4" s="1"/>
      <c r="AI4" s="1"/>
      <c r="AK4" s="3" t="s">
        <v>8</v>
      </c>
      <c r="AP4" s="1"/>
    </row>
    <row r="5" spans="3:44" x14ac:dyDescent="0.25">
      <c r="J5" s="1"/>
      <c r="P5" s="1"/>
      <c r="W5" s="1"/>
      <c r="AB5" s="1"/>
      <c r="AI5" s="1"/>
      <c r="AP5" s="1"/>
    </row>
    <row r="6" spans="3:44" x14ac:dyDescent="0.25"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J6" s="1"/>
      <c r="L6">
        <v>2</v>
      </c>
      <c r="M6">
        <v>3</v>
      </c>
      <c r="N6">
        <v>4</v>
      </c>
      <c r="P6" s="1"/>
      <c r="R6">
        <f>C6*$L$6+D6*$M$6+E6*$N$6+C7*$L$7+D7*$M$7+E7*$N$7+C8*$L$8+D8*$M$8+E8*$N$8</f>
        <v>156</v>
      </c>
      <c r="S6">
        <f>D6*$L$6+E6*$M$6+F6*$N$6+D7*$L$7+E7*$M$7+F7*$N$7+D8*$L$8+E8*$M$8+F8*$N$8</f>
        <v>192</v>
      </c>
      <c r="T6">
        <f>E6*$L$6+F6*$M$6+G6*$N$6+E7*$L$7+F7*$M$7+G7*$N$7+E8*$L$8+F8*$M$8+G8*$N$8</f>
        <v>228</v>
      </c>
      <c r="U6">
        <f>F6*$L$6+G6*$M$6+H6*$N$6+F7*$L$7+G7*$M$7+H7*$N$7+F8*$L$8+G8*$M$8+H8*$N$8</f>
        <v>264</v>
      </c>
      <c r="W6" s="1"/>
      <c r="Y6">
        <v>2</v>
      </c>
      <c r="Z6">
        <v>3</v>
      </c>
      <c r="AB6" s="1"/>
      <c r="AD6">
        <f>R6*$Y$6+S6*$Z$6+R7*$Y$7+S7*$Z$7</f>
        <v>2376</v>
      </c>
      <c r="AE6">
        <f>T6*$Y$6+U6*$Z$6+T7*$Y$7+U7*$Z$7</f>
        <v>3240</v>
      </c>
      <c r="AI6" s="1"/>
      <c r="AK6">
        <v>1</v>
      </c>
      <c r="AL6">
        <v>2</v>
      </c>
      <c r="AP6" s="1"/>
      <c r="AR6">
        <f>AD6*$AK$6+AE6*$AL$6+AD7*$AK$7+AE7*$AL$7</f>
        <v>19440</v>
      </c>
    </row>
    <row r="7" spans="3:44" x14ac:dyDescent="0.25"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J7" s="1"/>
      <c r="L7">
        <v>3</v>
      </c>
      <c r="M7">
        <v>4</v>
      </c>
      <c r="N7">
        <v>5</v>
      </c>
      <c r="P7" s="1"/>
      <c r="R7">
        <f>C7*$L$6+D7*$M$6+E7*$N$6+C8*$L$7+D8*$M$7+E8*$N$7+C9*$L$8+D9*$M$8+E9*$N$8</f>
        <v>192</v>
      </c>
      <c r="S7">
        <f>D7*$L$6+E7*$M$6+F7*$N$6+D8*$L$7+E8*$M$7+F8*$N$7+D9*$L$8+E9*$M$8+F9*$N$8</f>
        <v>228</v>
      </c>
      <c r="T7">
        <f>E7*$L$6+F7*$M$6+G7*$N$6+E8*$L$7+F8*$M$7+G8*$N$7+E9*$L$8+F9*$M$8+G9*$N$8</f>
        <v>264</v>
      </c>
      <c r="U7">
        <f>F7*$L$6+G7*$M$6+H7*$N$6+F8*$L$7+G8*$M$7+H8*$N$7+F9*$L$8+G9*$M$8+H9*$N$8</f>
        <v>300</v>
      </c>
      <c r="W7" s="1"/>
      <c r="Y7">
        <v>3</v>
      </c>
      <c r="Z7">
        <v>4</v>
      </c>
      <c r="AB7" s="1"/>
      <c r="AD7">
        <f>R8*$Y$6+S8*$Z$6+R9*$Y$7+S9*$Z$7</f>
        <v>3240</v>
      </c>
      <c r="AE7">
        <f>T8*$Y$6+U8*$Z$6+T9*$Y$7+U9*$Z$7</f>
        <v>4104</v>
      </c>
      <c r="AI7" s="1"/>
      <c r="AK7">
        <v>2</v>
      </c>
      <c r="AL7">
        <v>1</v>
      </c>
      <c r="AP7" s="1"/>
    </row>
    <row r="8" spans="3:44" x14ac:dyDescent="0.25">
      <c r="C8">
        <v>4</v>
      </c>
      <c r="D8">
        <v>5</v>
      </c>
      <c r="E8">
        <v>6</v>
      </c>
      <c r="F8">
        <v>7</v>
      </c>
      <c r="G8">
        <v>8</v>
      </c>
      <c r="H8">
        <v>9</v>
      </c>
      <c r="J8" s="1"/>
      <c r="L8">
        <v>4</v>
      </c>
      <c r="M8">
        <v>5</v>
      </c>
      <c r="N8">
        <v>6</v>
      </c>
      <c r="P8" s="1"/>
      <c r="R8">
        <f>C8*$L$6+D8*$M$6+E8*$N$6+C9*$L$7+D9*$M$7+E9*$N$7+C10*$L$8+D10*$M$8+E10*$N$8</f>
        <v>228</v>
      </c>
      <c r="S8">
        <f>D8*$L$6+E8*$M$6+F8*$N$6+D9*$L$7+E9*$M$7+F9*$N$7+D10*$L$8+E10*$M$8+F10*$N$8</f>
        <v>264</v>
      </c>
      <c r="T8">
        <f>E8*$L$6+F8*$M$6+G8*$N$6+E9*$L$7+F9*$M$7+G9*$N$7+E10*$L$8+F10*$M$8+G10*$N$8</f>
        <v>300</v>
      </c>
      <c r="U8">
        <f>F8*$L$6+G8*$M$6+H8*$N$6+F9*$L$7+G9*$M$7+H9*$N$7+F10*$L$8+G10*$M$8+H10*$N$8</f>
        <v>336</v>
      </c>
      <c r="W8" s="1"/>
      <c r="AB8" s="1"/>
      <c r="AI8" s="1"/>
      <c r="AP8" s="1"/>
    </row>
    <row r="9" spans="3:44" x14ac:dyDescent="0.25">
      <c r="C9">
        <v>5</v>
      </c>
      <c r="D9">
        <v>6</v>
      </c>
      <c r="E9">
        <v>7</v>
      </c>
      <c r="F9">
        <v>8</v>
      </c>
      <c r="G9">
        <v>9</v>
      </c>
      <c r="H9">
        <v>10</v>
      </c>
      <c r="J9" s="1"/>
      <c r="P9" s="1"/>
      <c r="R9">
        <f>C9*$L$6+D9*$M$6+E9*$N$6+C10*$L$7+D10*$M$7+E10*$N$7+C11*$L$8+D11*$M$8+E11*$N$8</f>
        <v>264</v>
      </c>
      <c r="S9">
        <f>D9*$L$6+E9*$M$6+F9*$N$6+D10*$L$7+E10*$M$7+F10*$N$7+D11*$L$8+E11*$M$8+F11*$N$8</f>
        <v>300</v>
      </c>
      <c r="T9">
        <f>E9*$L$6+F9*$M$6+G9*$N$6+E10*$L$7+F10*$M$7+G10*$N$7+E11*$L$8+F11*$M$8+G11*$N$8</f>
        <v>336</v>
      </c>
      <c r="U9">
        <f>F9*$L$6+G9*$M$6+H9*$N$6+F10*$L$7+G10*$M$7+H10*$N$7+F11*$L$8+G11*$M$8+H11*$N$8</f>
        <v>372</v>
      </c>
      <c r="W9" s="1"/>
      <c r="AB9" s="1"/>
      <c r="AI9" s="1"/>
      <c r="AP9" s="1"/>
    </row>
    <row r="10" spans="3:44" x14ac:dyDescent="0.25">
      <c r="C10">
        <v>6</v>
      </c>
      <c r="D10">
        <v>7</v>
      </c>
      <c r="E10">
        <v>8</v>
      </c>
      <c r="F10">
        <v>9</v>
      </c>
      <c r="G10">
        <v>10</v>
      </c>
      <c r="H10">
        <v>11</v>
      </c>
      <c r="J10" s="1"/>
      <c r="P10" s="1"/>
      <c r="W10" s="1"/>
      <c r="AB10" s="1"/>
      <c r="AI10" s="1"/>
      <c r="AP10" s="1"/>
    </row>
    <row r="11" spans="3:44" x14ac:dyDescent="0.25">
      <c r="C11">
        <v>7</v>
      </c>
      <c r="D11">
        <v>8</v>
      </c>
      <c r="E11">
        <v>9</v>
      </c>
      <c r="F11">
        <v>10</v>
      </c>
      <c r="G11">
        <v>11</v>
      </c>
      <c r="H11">
        <v>12</v>
      </c>
      <c r="J11" s="1"/>
      <c r="P11" s="1"/>
      <c r="W11" s="1"/>
      <c r="AB11" s="1"/>
      <c r="AI11" s="1"/>
      <c r="AP11" s="1"/>
    </row>
    <row r="12" spans="3:44" x14ac:dyDescent="0.25">
      <c r="J12" s="1"/>
      <c r="P12" s="1"/>
      <c r="W12" s="1"/>
      <c r="AB12" s="1"/>
      <c r="AI12" s="1"/>
      <c r="AP12" s="1"/>
    </row>
    <row r="13" spans="3:44" x14ac:dyDescent="0.25">
      <c r="J13" s="1"/>
      <c r="P13" s="1"/>
      <c r="W13" s="1"/>
      <c r="AB13" s="1"/>
      <c r="AI13" s="1"/>
      <c r="AP13" s="1"/>
    </row>
    <row r="14" spans="3:44" x14ac:dyDescent="0.25">
      <c r="J14" s="1"/>
      <c r="P14" s="1"/>
      <c r="W14" s="1"/>
      <c r="AB14" s="1"/>
      <c r="AI14" s="1"/>
      <c r="AP14" s="1"/>
    </row>
    <row r="15" spans="3:44" x14ac:dyDescent="0.25">
      <c r="J15" s="1"/>
      <c r="P15" s="1"/>
      <c r="W15" s="1"/>
      <c r="AB15" s="1"/>
      <c r="AI15" s="1"/>
      <c r="AP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58AF-EEE2-4AED-9F2A-5B6B5C3DF4A6}">
  <dimension ref="A1:W69"/>
  <sheetViews>
    <sheetView topLeftCell="A25" workbookViewId="0">
      <selection activeCell="V33" sqref="V33"/>
    </sheetView>
  </sheetViews>
  <sheetFormatPr defaultRowHeight="15" x14ac:dyDescent="0.25"/>
  <cols>
    <col min="20" max="20" width="10.85546875" bestFit="1" customWidth="1"/>
    <col min="21" max="21" width="10.7109375" bestFit="1" customWidth="1"/>
    <col min="22" max="22" width="14.5703125" bestFit="1" customWidth="1"/>
    <col min="23" max="23" width="15.7109375" bestFit="1" customWidth="1"/>
  </cols>
  <sheetData>
    <row r="1" spans="3:19" x14ac:dyDescent="0.25">
      <c r="C1" t="s">
        <v>28</v>
      </c>
      <c r="K1" t="s">
        <v>27</v>
      </c>
    </row>
    <row r="3" spans="3:19" x14ac:dyDescent="0.25">
      <c r="C3" t="s">
        <v>26</v>
      </c>
      <c r="K3" t="s">
        <v>26</v>
      </c>
    </row>
    <row r="6" spans="3:19" x14ac:dyDescent="0.25">
      <c r="S6" t="s">
        <v>29</v>
      </c>
    </row>
    <row r="7" spans="3:19" x14ac:dyDescent="0.25">
      <c r="S7" t="s">
        <v>30</v>
      </c>
    </row>
    <row r="17" spans="1:23" x14ac:dyDescent="0.25">
      <c r="T17" t="s">
        <v>57</v>
      </c>
    </row>
    <row r="19" spans="1:23" x14ac:dyDescent="0.25">
      <c r="T19" t="s">
        <v>51</v>
      </c>
      <c r="U19" t="s">
        <v>52</v>
      </c>
      <c r="V19" t="s">
        <v>53</v>
      </c>
      <c r="W19" t="s">
        <v>54</v>
      </c>
    </row>
    <row r="20" spans="1:23" x14ac:dyDescent="0.25">
      <c r="T20">
        <v>0</v>
      </c>
      <c r="U20">
        <v>1</v>
      </c>
      <c r="V20">
        <v>3</v>
      </c>
      <c r="W20">
        <f>T20+4</f>
        <v>4</v>
      </c>
    </row>
    <row r="21" spans="1:23" x14ac:dyDescent="0.25">
      <c r="T21">
        <v>0</v>
      </c>
      <c r="U21">
        <v>1</v>
      </c>
      <c r="V21">
        <v>2</v>
      </c>
      <c r="W21">
        <f t="shared" ref="W21:W27" si="0">T21+4</f>
        <v>4</v>
      </c>
    </row>
    <row r="22" spans="1:23" x14ac:dyDescent="0.25">
      <c r="C22" t="s">
        <v>25</v>
      </c>
      <c r="K22" t="s">
        <v>25</v>
      </c>
      <c r="T22">
        <v>0</v>
      </c>
      <c r="U22">
        <v>2</v>
      </c>
      <c r="V22">
        <v>3</v>
      </c>
      <c r="W22">
        <f t="shared" si="0"/>
        <v>4</v>
      </c>
    </row>
    <row r="23" spans="1:23" x14ac:dyDescent="0.25">
      <c r="T23">
        <v>0</v>
      </c>
      <c r="U23">
        <v>2</v>
      </c>
      <c r="V23">
        <v>2</v>
      </c>
      <c r="W23">
        <f t="shared" si="0"/>
        <v>4</v>
      </c>
    </row>
    <row r="24" spans="1:23" x14ac:dyDescent="0.25">
      <c r="A24" t="s">
        <v>55</v>
      </c>
      <c r="B24">
        <v>0</v>
      </c>
      <c r="T24">
        <v>1</v>
      </c>
      <c r="U24">
        <v>1</v>
      </c>
      <c r="V24">
        <v>3</v>
      </c>
      <c r="W24">
        <f t="shared" si="0"/>
        <v>5</v>
      </c>
    </row>
    <row r="25" spans="1:23" x14ac:dyDescent="0.25">
      <c r="T25">
        <v>1</v>
      </c>
      <c r="U25">
        <v>1</v>
      </c>
      <c r="V25">
        <v>2</v>
      </c>
      <c r="W25">
        <f t="shared" si="0"/>
        <v>5</v>
      </c>
    </row>
    <row r="26" spans="1:23" x14ac:dyDescent="0.25">
      <c r="T26">
        <v>1</v>
      </c>
      <c r="U26">
        <v>2</v>
      </c>
      <c r="V26">
        <v>3</v>
      </c>
      <c r="W26">
        <f t="shared" si="0"/>
        <v>5</v>
      </c>
    </row>
    <row r="27" spans="1:23" x14ac:dyDescent="0.25">
      <c r="B27">
        <v>1</v>
      </c>
      <c r="T27">
        <v>1</v>
      </c>
      <c r="U27">
        <v>2</v>
      </c>
      <c r="V27">
        <v>2</v>
      </c>
      <c r="W27">
        <f t="shared" si="0"/>
        <v>5</v>
      </c>
    </row>
    <row r="30" spans="1:23" x14ac:dyDescent="0.25">
      <c r="B30">
        <v>2</v>
      </c>
    </row>
    <row r="31" spans="1:23" x14ac:dyDescent="0.25">
      <c r="U31">
        <f>15+16</f>
        <v>31</v>
      </c>
    </row>
    <row r="32" spans="1:23" x14ac:dyDescent="0.25">
      <c r="B32">
        <v>3</v>
      </c>
      <c r="U32">
        <f>U31+16</f>
        <v>47</v>
      </c>
      <c r="V32">
        <f>U32-15</f>
        <v>32</v>
      </c>
    </row>
    <row r="33" spans="2:21" x14ac:dyDescent="0.25">
      <c r="U33">
        <f>31-16</f>
        <v>15</v>
      </c>
    </row>
    <row r="40" spans="2:21" x14ac:dyDescent="0.25">
      <c r="B40" t="s">
        <v>56</v>
      </c>
      <c r="C40">
        <v>0</v>
      </c>
      <c r="D40">
        <v>1</v>
      </c>
      <c r="E40">
        <v>2</v>
      </c>
      <c r="F40">
        <v>3</v>
      </c>
      <c r="G40">
        <v>4</v>
      </c>
      <c r="H40">
        <v>5</v>
      </c>
    </row>
    <row r="43" spans="2:21" x14ac:dyDescent="0.25">
      <c r="C43" t="s">
        <v>10</v>
      </c>
      <c r="K43" t="s">
        <v>10</v>
      </c>
    </row>
    <row r="45" spans="2:21" x14ac:dyDescent="0.25">
      <c r="C45" t="s">
        <v>21</v>
      </c>
      <c r="K45" t="s">
        <v>11</v>
      </c>
    </row>
    <row r="47" spans="2:21" x14ac:dyDescent="0.25">
      <c r="C47" t="s">
        <v>12</v>
      </c>
      <c r="K47" t="s">
        <v>12</v>
      </c>
    </row>
    <row r="49" spans="3:11" x14ac:dyDescent="0.25">
      <c r="C49" t="s">
        <v>15</v>
      </c>
      <c r="K49" t="s">
        <v>13</v>
      </c>
    </row>
    <row r="51" spans="3:11" x14ac:dyDescent="0.25">
      <c r="C51" t="s">
        <v>22</v>
      </c>
      <c r="K51" t="s">
        <v>14</v>
      </c>
    </row>
    <row r="53" spans="3:11" x14ac:dyDescent="0.25">
      <c r="C53" t="s">
        <v>12</v>
      </c>
      <c r="K53" t="s">
        <v>12</v>
      </c>
    </row>
    <row r="55" spans="3:11" x14ac:dyDescent="0.25">
      <c r="C55" t="s">
        <v>17</v>
      </c>
      <c r="K55" t="s">
        <v>15</v>
      </c>
    </row>
    <row r="57" spans="3:11" x14ac:dyDescent="0.25">
      <c r="C57" t="s">
        <v>23</v>
      </c>
      <c r="K57" t="s">
        <v>16</v>
      </c>
    </row>
    <row r="59" spans="3:11" x14ac:dyDescent="0.25">
      <c r="C59" t="s">
        <v>12</v>
      </c>
      <c r="K59" t="s">
        <v>12</v>
      </c>
    </row>
    <row r="61" spans="3:11" x14ac:dyDescent="0.25">
      <c r="C61" t="s">
        <v>19</v>
      </c>
      <c r="K61" t="s">
        <v>17</v>
      </c>
    </row>
    <row r="63" spans="3:11" x14ac:dyDescent="0.25">
      <c r="C63" t="s">
        <v>24</v>
      </c>
      <c r="K63" t="s">
        <v>18</v>
      </c>
    </row>
    <row r="65" spans="11:11" x14ac:dyDescent="0.25">
      <c r="K65" t="s">
        <v>12</v>
      </c>
    </row>
    <row r="67" spans="11:11" x14ac:dyDescent="0.25">
      <c r="K67" t="s">
        <v>19</v>
      </c>
    </row>
    <row r="69" spans="11:11" x14ac:dyDescent="0.25">
      <c r="K69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3907-4AE8-4178-A6CF-A35E842FECD7}">
  <dimension ref="C4:U16"/>
  <sheetViews>
    <sheetView workbookViewId="0">
      <selection activeCell="I16" sqref="I16"/>
    </sheetView>
  </sheetViews>
  <sheetFormatPr defaultRowHeight="15" x14ac:dyDescent="0.25"/>
  <cols>
    <col min="4" max="21" width="5.28515625" customWidth="1"/>
  </cols>
  <sheetData>
    <row r="4" spans="3:21" x14ac:dyDescent="0.25"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</row>
    <row r="5" spans="3:21" x14ac:dyDescent="0.25"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3:21" x14ac:dyDescent="0.25"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3</v>
      </c>
      <c r="L6">
        <v>0</v>
      </c>
      <c r="M6">
        <v>3</v>
      </c>
      <c r="N6">
        <v>3</v>
      </c>
      <c r="O6">
        <v>0</v>
      </c>
      <c r="P6">
        <v>3</v>
      </c>
      <c r="Q6">
        <v>3</v>
      </c>
      <c r="R6">
        <v>0</v>
      </c>
      <c r="S6">
        <v>3</v>
      </c>
      <c r="T6">
        <v>3</v>
      </c>
      <c r="U6">
        <v>0</v>
      </c>
    </row>
    <row r="7" spans="3:21" x14ac:dyDescent="0.25"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K7">
        <v>3</v>
      </c>
      <c r="L7">
        <v>0</v>
      </c>
      <c r="M7">
        <v>3</v>
      </c>
      <c r="N7">
        <v>3</v>
      </c>
      <c r="O7">
        <v>0</v>
      </c>
      <c r="P7">
        <v>3</v>
      </c>
      <c r="Q7">
        <v>3</v>
      </c>
      <c r="R7">
        <v>0</v>
      </c>
      <c r="S7">
        <v>3</v>
      </c>
      <c r="T7">
        <v>3</v>
      </c>
      <c r="U7">
        <v>0</v>
      </c>
    </row>
    <row r="8" spans="3:21" x14ac:dyDescent="0.25">
      <c r="C8">
        <v>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3:21" x14ac:dyDescent="0.25">
      <c r="C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3:21" x14ac:dyDescent="0.25"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6" spans="3:21" x14ac:dyDescent="0.25">
      <c r="E16">
        <f>COUNTIF(D5:U10,"=3")</f>
        <v>18</v>
      </c>
    </row>
  </sheetData>
  <conditionalFormatting sqref="D5:U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0842-56B3-4BE6-9BF6-159FEC629944}">
  <dimension ref="B1:FN78"/>
  <sheetViews>
    <sheetView zoomScaleNormal="100" workbookViewId="0">
      <selection activeCell="AA3" sqref="AA3"/>
    </sheetView>
  </sheetViews>
  <sheetFormatPr defaultRowHeight="15" x14ac:dyDescent="0.25"/>
  <cols>
    <col min="6" max="9" width="9.140625" style="13"/>
    <col min="10" max="25" width="3.140625" style="13" customWidth="1"/>
    <col min="30" max="30" width="19.85546875" bestFit="1" customWidth="1"/>
    <col min="33" max="65" width="9.140625" style="13"/>
  </cols>
  <sheetData>
    <row r="1" spans="2:66" ht="15.75" thickBot="1" x14ac:dyDescent="0.3"/>
    <row r="2" spans="2:66" x14ac:dyDescent="0.25">
      <c r="B2" s="22"/>
      <c r="C2" s="25"/>
      <c r="F2" s="41" t="s">
        <v>159</v>
      </c>
      <c r="G2" s="42"/>
      <c r="H2" s="42" t="s">
        <v>252</v>
      </c>
      <c r="I2" s="42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43"/>
      <c r="AF2" s="22"/>
      <c r="AG2" s="24"/>
      <c r="AH2" s="35" t="s">
        <v>251</v>
      </c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5"/>
    </row>
    <row r="3" spans="2:66" x14ac:dyDescent="0.25">
      <c r="B3" s="40" t="s">
        <v>253</v>
      </c>
      <c r="C3" s="28"/>
      <c r="F3" s="44" t="s">
        <v>62</v>
      </c>
      <c r="G3" s="19" t="s">
        <v>63</v>
      </c>
      <c r="H3" s="19" t="s">
        <v>96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45"/>
      <c r="AF3" s="26"/>
      <c r="AG3" s="19"/>
      <c r="AH3" s="19" t="s">
        <v>65</v>
      </c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28"/>
    </row>
    <row r="4" spans="2:66" x14ac:dyDescent="0.25">
      <c r="B4" s="26" t="s">
        <v>161</v>
      </c>
      <c r="C4" s="28" t="str">
        <f>_xlfn.CONCAT(H4,":",I4)</f>
        <v>575:560</v>
      </c>
      <c r="F4" s="44">
        <v>1</v>
      </c>
      <c r="G4" s="19">
        <v>1</v>
      </c>
      <c r="H4" s="19">
        <v>575</v>
      </c>
      <c r="I4" s="19">
        <f>H4-15</f>
        <v>560</v>
      </c>
      <c r="J4" s="36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45"/>
      <c r="AF4" s="26"/>
      <c r="AG4" s="19"/>
      <c r="AH4" s="19">
        <v>1</v>
      </c>
      <c r="AI4" s="19">
        <v>2</v>
      </c>
      <c r="AJ4" s="19">
        <v>3</v>
      </c>
      <c r="AK4" s="19">
        <v>4</v>
      </c>
      <c r="AL4" s="19">
        <v>5</v>
      </c>
      <c r="AM4" s="19">
        <v>6</v>
      </c>
      <c r="AN4" s="19">
        <v>7</v>
      </c>
      <c r="AO4" s="19">
        <v>8</v>
      </c>
      <c r="AP4" s="19">
        <v>9</v>
      </c>
      <c r="AQ4" s="19">
        <v>10</v>
      </c>
      <c r="AR4" s="19">
        <v>11</v>
      </c>
      <c r="AS4" s="19">
        <v>12</v>
      </c>
      <c r="AT4" s="19">
        <v>13</v>
      </c>
      <c r="AU4" s="19">
        <v>14</v>
      </c>
      <c r="AV4" s="19">
        <v>15</v>
      </c>
      <c r="AW4" s="19">
        <v>16</v>
      </c>
      <c r="AX4" s="19">
        <v>17</v>
      </c>
      <c r="AY4" s="19">
        <v>18</v>
      </c>
      <c r="AZ4" s="19">
        <v>19</v>
      </c>
      <c r="BA4" s="19">
        <v>20</v>
      </c>
      <c r="BB4" s="19">
        <v>21</v>
      </c>
      <c r="BC4" s="19">
        <v>22</v>
      </c>
      <c r="BD4" s="19">
        <v>23</v>
      </c>
      <c r="BE4" s="19">
        <v>24</v>
      </c>
      <c r="BF4" s="19">
        <v>25</v>
      </c>
      <c r="BG4" s="19">
        <v>26</v>
      </c>
      <c r="BH4" s="19">
        <v>27</v>
      </c>
      <c r="BI4" s="19">
        <v>28</v>
      </c>
      <c r="BJ4" s="19">
        <v>29</v>
      </c>
      <c r="BK4" s="19">
        <v>30</v>
      </c>
      <c r="BL4" s="19">
        <v>31</v>
      </c>
      <c r="BM4" s="19">
        <v>32</v>
      </c>
      <c r="BN4" s="28"/>
    </row>
    <row r="5" spans="2:66" x14ac:dyDescent="0.25">
      <c r="B5" s="26" t="s">
        <v>162</v>
      </c>
      <c r="C5" s="28" t="str">
        <f t="shared" ref="C5:C39" si="0">_xlfn.CONCAT(H5,":",I5)</f>
        <v>559:544</v>
      </c>
      <c r="F5" s="44">
        <v>1</v>
      </c>
      <c r="G5" s="19">
        <v>2</v>
      </c>
      <c r="H5" s="19">
        <f>I4-1</f>
        <v>559</v>
      </c>
      <c r="I5" s="19">
        <f>H5-15</f>
        <v>544</v>
      </c>
      <c r="J5" s="36" t="s">
        <v>71</v>
      </c>
      <c r="K5" s="37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45"/>
      <c r="AB5" s="16" t="s">
        <v>58</v>
      </c>
      <c r="AC5" s="16" t="s">
        <v>59</v>
      </c>
      <c r="AD5" s="16" t="s">
        <v>70</v>
      </c>
      <c r="AF5" s="26"/>
      <c r="AG5" s="19" t="s">
        <v>58</v>
      </c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28"/>
    </row>
    <row r="6" spans="2:66" x14ac:dyDescent="0.25">
      <c r="B6" s="26" t="s">
        <v>163</v>
      </c>
      <c r="C6" s="28" t="str">
        <f t="shared" si="0"/>
        <v>543:528</v>
      </c>
      <c r="F6" s="44">
        <v>1</v>
      </c>
      <c r="G6" s="19">
        <v>3</v>
      </c>
      <c r="H6" s="19">
        <f t="shared" ref="H6:H38" si="1">I5-1</f>
        <v>543</v>
      </c>
      <c r="I6" s="19">
        <f t="shared" ref="I6:I38" si="2">H6-15</f>
        <v>528</v>
      </c>
      <c r="J6" s="36"/>
      <c r="K6" s="37" t="s">
        <v>72</v>
      </c>
      <c r="L6" s="38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45"/>
      <c r="AB6" s="17">
        <v>1</v>
      </c>
      <c r="AC6" s="18">
        <v>2</v>
      </c>
      <c r="AD6" s="17">
        <f>AC6-MIN($AC$6:$AC$23)</f>
        <v>1</v>
      </c>
      <c r="AF6" s="26"/>
      <c r="AG6" s="20">
        <v>1</v>
      </c>
      <c r="AH6" s="19" t="s">
        <v>201</v>
      </c>
      <c r="AI6" s="36" t="s">
        <v>97</v>
      </c>
      <c r="AJ6" s="37" t="s">
        <v>97</v>
      </c>
      <c r="AK6" s="38" t="s">
        <v>97</v>
      </c>
      <c r="AL6" s="39" t="s">
        <v>97</v>
      </c>
      <c r="AM6" s="36" t="s">
        <v>97</v>
      </c>
      <c r="AN6" s="37" t="s">
        <v>97</v>
      </c>
      <c r="AO6" s="38" t="s">
        <v>97</v>
      </c>
      <c r="AP6" s="39" t="s">
        <v>97</v>
      </c>
      <c r="AQ6" s="36" t="s">
        <v>97</v>
      </c>
      <c r="AR6" s="37" t="s">
        <v>97</v>
      </c>
      <c r="AS6" s="38" t="s">
        <v>97</v>
      </c>
      <c r="AT6" s="39" t="s">
        <v>97</v>
      </c>
      <c r="AU6" s="36" t="s">
        <v>97</v>
      </c>
      <c r="AV6" s="37" t="s">
        <v>97</v>
      </c>
      <c r="AW6" s="38" t="s">
        <v>97</v>
      </c>
      <c r="AX6" s="39" t="s">
        <v>97</v>
      </c>
      <c r="AY6" s="19" t="s">
        <v>201</v>
      </c>
      <c r="AZ6" s="19" t="s">
        <v>201</v>
      </c>
      <c r="BA6" s="19" t="s">
        <v>201</v>
      </c>
      <c r="BB6" s="19" t="s">
        <v>201</v>
      </c>
      <c r="BC6" s="19" t="s">
        <v>201</v>
      </c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28"/>
    </row>
    <row r="7" spans="2:66" x14ac:dyDescent="0.25">
      <c r="B7" s="26" t="s">
        <v>164</v>
      </c>
      <c r="C7" s="28" t="str">
        <f t="shared" si="0"/>
        <v>527:512</v>
      </c>
      <c r="F7" s="44">
        <v>1</v>
      </c>
      <c r="G7" s="19">
        <v>4</v>
      </c>
      <c r="H7" s="19">
        <f t="shared" si="1"/>
        <v>527</v>
      </c>
      <c r="I7" s="19">
        <f t="shared" si="2"/>
        <v>512</v>
      </c>
      <c r="J7" s="19"/>
      <c r="K7" s="37"/>
      <c r="L7" s="38" t="s">
        <v>73</v>
      </c>
      <c r="M7" s="3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45"/>
      <c r="AB7" s="17">
        <v>2</v>
      </c>
      <c r="AC7" s="18">
        <v>2</v>
      </c>
      <c r="AD7" s="17">
        <f t="shared" ref="AD7:AD23" si="3">AC7-MIN($AC$6:$AC$23)</f>
        <v>1</v>
      </c>
      <c r="AF7" s="26"/>
      <c r="AG7" s="20">
        <v>2</v>
      </c>
      <c r="AH7" s="19" t="s">
        <v>201</v>
      </c>
      <c r="AI7" s="36" t="s">
        <v>98</v>
      </c>
      <c r="AJ7" s="37" t="s">
        <v>100</v>
      </c>
      <c r="AK7" s="38" t="s">
        <v>102</v>
      </c>
      <c r="AL7" s="39" t="s">
        <v>115</v>
      </c>
      <c r="AM7" s="36" t="s">
        <v>104</v>
      </c>
      <c r="AN7" s="37" t="s">
        <v>106</v>
      </c>
      <c r="AO7" s="38" t="s">
        <v>108</v>
      </c>
      <c r="AP7" s="39" t="s">
        <v>117</v>
      </c>
      <c r="AQ7" s="36" t="s">
        <v>110</v>
      </c>
      <c r="AR7" s="37" t="s">
        <v>112</v>
      </c>
      <c r="AS7" s="38" t="s">
        <v>114</v>
      </c>
      <c r="AT7" s="39" t="s">
        <v>118</v>
      </c>
      <c r="AU7" s="36" t="s">
        <v>140</v>
      </c>
      <c r="AV7" s="37" t="s">
        <v>144</v>
      </c>
      <c r="AW7" s="38" t="s">
        <v>143</v>
      </c>
      <c r="AX7" s="39" t="s">
        <v>145</v>
      </c>
      <c r="AY7" s="19" t="s">
        <v>201</v>
      </c>
      <c r="AZ7" s="19" t="s">
        <v>201</v>
      </c>
      <c r="BA7" s="19" t="s">
        <v>201</v>
      </c>
      <c r="BB7" s="19" t="s">
        <v>201</v>
      </c>
      <c r="BC7" s="19" t="s">
        <v>201</v>
      </c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28"/>
    </row>
    <row r="8" spans="2:66" x14ac:dyDescent="0.25">
      <c r="B8" s="26" t="s">
        <v>165</v>
      </c>
      <c r="C8" s="28" t="str">
        <f t="shared" si="0"/>
        <v>511:496</v>
      </c>
      <c r="F8" s="44">
        <v>1</v>
      </c>
      <c r="G8" s="19">
        <v>5</v>
      </c>
      <c r="H8" s="19">
        <f t="shared" si="1"/>
        <v>511</v>
      </c>
      <c r="I8" s="19">
        <f t="shared" si="2"/>
        <v>496</v>
      </c>
      <c r="J8" s="19"/>
      <c r="K8" s="19"/>
      <c r="L8" s="38"/>
      <c r="M8" s="39" t="s">
        <v>74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45"/>
      <c r="AB8" s="18">
        <v>3</v>
      </c>
      <c r="AC8" s="18">
        <v>1</v>
      </c>
      <c r="AD8" s="18">
        <f t="shared" si="3"/>
        <v>0</v>
      </c>
      <c r="AF8" s="26"/>
      <c r="AG8" s="21">
        <v>3</v>
      </c>
      <c r="AH8" s="36" t="s">
        <v>99</v>
      </c>
      <c r="AI8" s="37" t="s">
        <v>99</v>
      </c>
      <c r="AJ8" s="38" t="s">
        <v>99</v>
      </c>
      <c r="AK8" s="39" t="s">
        <v>99</v>
      </c>
      <c r="AL8" s="36" t="s">
        <v>99</v>
      </c>
      <c r="AM8" s="37" t="s">
        <v>99</v>
      </c>
      <c r="AN8" s="38" t="s">
        <v>99</v>
      </c>
      <c r="AO8" s="39" t="s">
        <v>99</v>
      </c>
      <c r="AP8" s="36" t="s">
        <v>99</v>
      </c>
      <c r="AQ8" s="37" t="s">
        <v>99</v>
      </c>
      <c r="AR8" s="38" t="s">
        <v>99</v>
      </c>
      <c r="AS8" s="39" t="s">
        <v>99</v>
      </c>
      <c r="AT8" s="36" t="s">
        <v>99</v>
      </c>
      <c r="AU8" s="37" t="s">
        <v>99</v>
      </c>
      <c r="AV8" s="38" t="s">
        <v>99</v>
      </c>
      <c r="AW8" s="39" t="s">
        <v>99</v>
      </c>
      <c r="AX8" s="19" t="s">
        <v>201</v>
      </c>
      <c r="AY8" s="19" t="s">
        <v>201</v>
      </c>
      <c r="AZ8" s="19" t="s">
        <v>201</v>
      </c>
      <c r="BA8" s="19" t="s">
        <v>201</v>
      </c>
      <c r="BB8" s="19" t="s">
        <v>201</v>
      </c>
      <c r="BC8" s="19" t="s">
        <v>201</v>
      </c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28"/>
    </row>
    <row r="9" spans="2:66" x14ac:dyDescent="0.25">
      <c r="B9" s="26" t="s">
        <v>166</v>
      </c>
      <c r="C9" s="28" t="str">
        <f t="shared" si="0"/>
        <v>495:480</v>
      </c>
      <c r="F9" s="44">
        <v>1</v>
      </c>
      <c r="G9" s="19">
        <v>6</v>
      </c>
      <c r="H9" s="19">
        <f t="shared" si="1"/>
        <v>495</v>
      </c>
      <c r="I9" s="19">
        <f t="shared" si="2"/>
        <v>480</v>
      </c>
      <c r="J9" s="19"/>
      <c r="K9" s="19"/>
      <c r="L9" s="19"/>
      <c r="M9" s="3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45"/>
      <c r="AB9" s="18">
        <v>4</v>
      </c>
      <c r="AC9" s="18">
        <v>1</v>
      </c>
      <c r="AD9" s="18">
        <f t="shared" si="3"/>
        <v>0</v>
      </c>
      <c r="AF9" s="26"/>
      <c r="AG9" s="21">
        <v>4</v>
      </c>
      <c r="AH9" s="36" t="s">
        <v>100</v>
      </c>
      <c r="AI9" s="37" t="s">
        <v>102</v>
      </c>
      <c r="AJ9" s="38" t="s">
        <v>115</v>
      </c>
      <c r="AK9" s="39" t="s">
        <v>116</v>
      </c>
      <c r="AL9" s="36" t="s">
        <v>106</v>
      </c>
      <c r="AM9" s="37" t="s">
        <v>108</v>
      </c>
      <c r="AN9" s="38" t="s">
        <v>117</v>
      </c>
      <c r="AO9" s="39" t="s">
        <v>135</v>
      </c>
      <c r="AP9" s="36" t="s">
        <v>112</v>
      </c>
      <c r="AQ9" s="37" t="s">
        <v>114</v>
      </c>
      <c r="AR9" s="38" t="s">
        <v>118</v>
      </c>
      <c r="AS9" s="39" t="s">
        <v>136</v>
      </c>
      <c r="AT9" s="36" t="s">
        <v>144</v>
      </c>
      <c r="AU9" s="37" t="s">
        <v>143</v>
      </c>
      <c r="AV9" s="38" t="s">
        <v>145</v>
      </c>
      <c r="AW9" s="39" t="s">
        <v>146</v>
      </c>
      <c r="AX9" s="19" t="s">
        <v>201</v>
      </c>
      <c r="AY9" s="19" t="s">
        <v>201</v>
      </c>
      <c r="AZ9" s="19" t="s">
        <v>201</v>
      </c>
      <c r="BA9" s="19" t="s">
        <v>201</v>
      </c>
      <c r="BB9" s="19" t="s">
        <v>201</v>
      </c>
      <c r="BC9" s="19" t="s">
        <v>201</v>
      </c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28"/>
    </row>
    <row r="10" spans="2:66" x14ac:dyDescent="0.25">
      <c r="B10" s="26" t="s">
        <v>167</v>
      </c>
      <c r="C10" s="28" t="str">
        <f t="shared" si="0"/>
        <v>479:464</v>
      </c>
      <c r="F10" s="44">
        <v>2</v>
      </c>
      <c r="G10" s="19">
        <v>1</v>
      </c>
      <c r="H10" s="19">
        <f t="shared" si="1"/>
        <v>479</v>
      </c>
      <c r="I10" s="19">
        <f t="shared" si="2"/>
        <v>464</v>
      </c>
      <c r="J10" s="36"/>
      <c r="K10" s="19"/>
      <c r="L10" s="19"/>
      <c r="M10" s="19"/>
      <c r="N10" s="3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45"/>
      <c r="AB10" s="17">
        <v>5</v>
      </c>
      <c r="AC10" s="18">
        <v>2</v>
      </c>
      <c r="AD10" s="17">
        <f t="shared" si="3"/>
        <v>1</v>
      </c>
      <c r="AF10" s="26"/>
      <c r="AG10" s="20">
        <v>5</v>
      </c>
      <c r="AH10" s="19" t="s">
        <v>201</v>
      </c>
      <c r="AI10" s="36" t="s">
        <v>101</v>
      </c>
      <c r="AJ10" s="37" t="s">
        <v>101</v>
      </c>
      <c r="AK10" s="38" t="s">
        <v>101</v>
      </c>
      <c r="AL10" s="39" t="s">
        <v>101</v>
      </c>
      <c r="AM10" s="36" t="s">
        <v>101</v>
      </c>
      <c r="AN10" s="37" t="s">
        <v>101</v>
      </c>
      <c r="AO10" s="38" t="s">
        <v>101</v>
      </c>
      <c r="AP10" s="39" t="s">
        <v>101</v>
      </c>
      <c r="AQ10" s="36" t="s">
        <v>101</v>
      </c>
      <c r="AR10" s="37" t="s">
        <v>101</v>
      </c>
      <c r="AS10" s="38" t="s">
        <v>101</v>
      </c>
      <c r="AT10" s="39" t="s">
        <v>101</v>
      </c>
      <c r="AU10" s="36" t="s">
        <v>101</v>
      </c>
      <c r="AV10" s="37" t="s">
        <v>101</v>
      </c>
      <c r="AW10" s="38" t="s">
        <v>101</v>
      </c>
      <c r="AX10" s="39" t="s">
        <v>101</v>
      </c>
      <c r="AY10" s="19" t="s">
        <v>201</v>
      </c>
      <c r="AZ10" s="19" t="s">
        <v>201</v>
      </c>
      <c r="BA10" s="19" t="s">
        <v>201</v>
      </c>
      <c r="BB10" s="19" t="s">
        <v>201</v>
      </c>
      <c r="BC10" s="19" t="s">
        <v>201</v>
      </c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28"/>
    </row>
    <row r="11" spans="2:66" x14ac:dyDescent="0.25">
      <c r="B11" s="26" t="s">
        <v>168</v>
      </c>
      <c r="C11" s="28" t="str">
        <f t="shared" si="0"/>
        <v>463:448</v>
      </c>
      <c r="F11" s="44">
        <v>2</v>
      </c>
      <c r="G11" s="19">
        <v>2</v>
      </c>
      <c r="H11" s="19">
        <f t="shared" si="1"/>
        <v>463</v>
      </c>
      <c r="I11" s="19">
        <f t="shared" si="2"/>
        <v>448</v>
      </c>
      <c r="J11" s="36" t="s">
        <v>71</v>
      </c>
      <c r="K11" s="37"/>
      <c r="L11" s="19"/>
      <c r="M11" s="19"/>
      <c r="N11" s="36" t="s">
        <v>75</v>
      </c>
      <c r="O11" s="37"/>
      <c r="P11" s="19"/>
      <c r="Q11" s="19"/>
      <c r="R11" s="19"/>
      <c r="S11" s="19"/>
      <c r="T11" s="19"/>
      <c r="U11" s="19"/>
      <c r="V11" s="19"/>
      <c r="W11" s="19"/>
      <c r="X11" s="19"/>
      <c r="Y11" s="45"/>
      <c r="AB11" s="17">
        <v>6</v>
      </c>
      <c r="AC11" s="18">
        <v>2</v>
      </c>
      <c r="AD11" s="17">
        <f t="shared" si="3"/>
        <v>1</v>
      </c>
      <c r="AF11" s="26"/>
      <c r="AG11" s="20">
        <v>6</v>
      </c>
      <c r="AH11" s="19" t="s">
        <v>201</v>
      </c>
      <c r="AI11" s="36" t="s">
        <v>102</v>
      </c>
      <c r="AJ11" s="37" t="s">
        <v>115</v>
      </c>
      <c r="AK11" s="38" t="s">
        <v>116</v>
      </c>
      <c r="AL11" s="39" t="s">
        <v>137</v>
      </c>
      <c r="AM11" s="36" t="s">
        <v>108</v>
      </c>
      <c r="AN11" s="37" t="s">
        <v>117</v>
      </c>
      <c r="AO11" s="38" t="s">
        <v>135</v>
      </c>
      <c r="AP11" s="39" t="s">
        <v>138</v>
      </c>
      <c r="AQ11" s="36" t="s">
        <v>114</v>
      </c>
      <c r="AR11" s="37" t="s">
        <v>118</v>
      </c>
      <c r="AS11" s="38" t="s">
        <v>136</v>
      </c>
      <c r="AT11" s="39" t="s">
        <v>139</v>
      </c>
      <c r="AU11" s="36" t="s">
        <v>143</v>
      </c>
      <c r="AV11" s="37" t="s">
        <v>145</v>
      </c>
      <c r="AW11" s="38" t="s">
        <v>146</v>
      </c>
      <c r="AX11" s="39" t="s">
        <v>147</v>
      </c>
      <c r="AY11" s="19" t="s">
        <v>201</v>
      </c>
      <c r="AZ11" s="19" t="s">
        <v>201</v>
      </c>
      <c r="BA11" s="19" t="s">
        <v>201</v>
      </c>
      <c r="BB11" s="19" t="s">
        <v>201</v>
      </c>
      <c r="BC11" s="19" t="s">
        <v>201</v>
      </c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28"/>
    </row>
    <row r="12" spans="2:66" x14ac:dyDescent="0.25">
      <c r="B12" s="26" t="s">
        <v>169</v>
      </c>
      <c r="C12" s="28" t="str">
        <f t="shared" si="0"/>
        <v>447:432</v>
      </c>
      <c r="F12" s="44">
        <v>2</v>
      </c>
      <c r="G12" s="19">
        <v>3</v>
      </c>
      <c r="H12" s="19">
        <f t="shared" si="1"/>
        <v>447</v>
      </c>
      <c r="I12" s="19">
        <f t="shared" si="2"/>
        <v>432</v>
      </c>
      <c r="J12" s="36"/>
      <c r="K12" s="37" t="s">
        <v>72</v>
      </c>
      <c r="L12" s="38"/>
      <c r="M12" s="19"/>
      <c r="N12" s="36"/>
      <c r="O12" s="37" t="s">
        <v>76</v>
      </c>
      <c r="P12" s="38"/>
      <c r="Q12" s="19"/>
      <c r="R12" s="19"/>
      <c r="S12" s="19"/>
      <c r="T12" s="19"/>
      <c r="U12" s="19"/>
      <c r="V12" s="19"/>
      <c r="W12" s="19"/>
      <c r="X12" s="19"/>
      <c r="Y12" s="45"/>
      <c r="AB12" s="18">
        <v>7</v>
      </c>
      <c r="AC12" s="18">
        <v>1</v>
      </c>
      <c r="AD12" s="18">
        <f t="shared" si="3"/>
        <v>0</v>
      </c>
      <c r="AF12" s="26"/>
      <c r="AG12" s="21">
        <v>7</v>
      </c>
      <c r="AH12" s="36" t="s">
        <v>103</v>
      </c>
      <c r="AI12" s="37" t="s">
        <v>103</v>
      </c>
      <c r="AJ12" s="38" t="s">
        <v>103</v>
      </c>
      <c r="AK12" s="39" t="s">
        <v>103</v>
      </c>
      <c r="AL12" s="36" t="s">
        <v>103</v>
      </c>
      <c r="AM12" s="37" t="s">
        <v>103</v>
      </c>
      <c r="AN12" s="38" t="s">
        <v>103</v>
      </c>
      <c r="AO12" s="39" t="s">
        <v>103</v>
      </c>
      <c r="AP12" s="36" t="s">
        <v>103</v>
      </c>
      <c r="AQ12" s="37" t="s">
        <v>103</v>
      </c>
      <c r="AR12" s="38" t="s">
        <v>103</v>
      </c>
      <c r="AS12" s="39" t="s">
        <v>103</v>
      </c>
      <c r="AT12" s="36" t="s">
        <v>103</v>
      </c>
      <c r="AU12" s="37" t="s">
        <v>103</v>
      </c>
      <c r="AV12" s="38" t="s">
        <v>103</v>
      </c>
      <c r="AW12" s="39" t="s">
        <v>103</v>
      </c>
      <c r="AX12" s="19" t="s">
        <v>201</v>
      </c>
      <c r="AY12" s="19" t="s">
        <v>201</v>
      </c>
      <c r="AZ12" s="19" t="s">
        <v>201</v>
      </c>
      <c r="BA12" s="19" t="s">
        <v>201</v>
      </c>
      <c r="BB12" s="19" t="s">
        <v>201</v>
      </c>
      <c r="BC12" s="19" t="s">
        <v>201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28"/>
    </row>
    <row r="13" spans="2:66" x14ac:dyDescent="0.25">
      <c r="B13" s="26" t="s">
        <v>170</v>
      </c>
      <c r="C13" s="28" t="str">
        <f t="shared" si="0"/>
        <v>431:416</v>
      </c>
      <c r="F13" s="44">
        <v>2</v>
      </c>
      <c r="G13" s="19">
        <v>4</v>
      </c>
      <c r="H13" s="19">
        <f t="shared" si="1"/>
        <v>431</v>
      </c>
      <c r="I13" s="19">
        <f t="shared" si="2"/>
        <v>416</v>
      </c>
      <c r="J13" s="19"/>
      <c r="K13" s="37"/>
      <c r="L13" s="38" t="s">
        <v>73</v>
      </c>
      <c r="M13" s="39"/>
      <c r="N13" s="19"/>
      <c r="O13" s="37"/>
      <c r="P13" s="38" t="s">
        <v>77</v>
      </c>
      <c r="Q13" s="39"/>
      <c r="R13" s="19"/>
      <c r="S13" s="19"/>
      <c r="T13" s="19"/>
      <c r="U13" s="19"/>
      <c r="V13" s="19"/>
      <c r="W13" s="19"/>
      <c r="X13" s="19"/>
      <c r="Y13" s="45"/>
      <c r="AB13" s="18">
        <v>8</v>
      </c>
      <c r="AC13" s="18">
        <v>1</v>
      </c>
      <c r="AD13" s="18">
        <f t="shared" si="3"/>
        <v>0</v>
      </c>
      <c r="AF13" s="26"/>
      <c r="AG13" s="21">
        <v>8</v>
      </c>
      <c r="AH13" s="36" t="s">
        <v>104</v>
      </c>
      <c r="AI13" s="37" t="s">
        <v>106</v>
      </c>
      <c r="AJ13" s="38" t="s">
        <v>108</v>
      </c>
      <c r="AK13" s="39" t="s">
        <v>117</v>
      </c>
      <c r="AL13" s="36" t="s">
        <v>110</v>
      </c>
      <c r="AM13" s="37" t="s">
        <v>112</v>
      </c>
      <c r="AN13" s="38" t="s">
        <v>114</v>
      </c>
      <c r="AO13" s="39" t="s">
        <v>118</v>
      </c>
      <c r="AP13" s="36" t="s">
        <v>140</v>
      </c>
      <c r="AQ13" s="37" t="s">
        <v>144</v>
      </c>
      <c r="AR13" s="38" t="s">
        <v>143</v>
      </c>
      <c r="AS13" s="39" t="s">
        <v>145</v>
      </c>
      <c r="AT13" s="36" t="s">
        <v>148</v>
      </c>
      <c r="AU13" s="37" t="s">
        <v>142</v>
      </c>
      <c r="AV13" s="38" t="s">
        <v>150</v>
      </c>
      <c r="AW13" s="39" t="s">
        <v>151</v>
      </c>
      <c r="AX13" s="19" t="s">
        <v>201</v>
      </c>
      <c r="AY13" s="19" t="s">
        <v>201</v>
      </c>
      <c r="AZ13" s="19" t="s">
        <v>201</v>
      </c>
      <c r="BA13" s="19" t="s">
        <v>201</v>
      </c>
      <c r="BB13" s="19" t="s">
        <v>201</v>
      </c>
      <c r="BC13" s="19" t="s">
        <v>201</v>
      </c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28"/>
    </row>
    <row r="14" spans="2:66" x14ac:dyDescent="0.25">
      <c r="B14" s="26" t="s">
        <v>171</v>
      </c>
      <c r="C14" s="28" t="str">
        <f t="shared" si="0"/>
        <v>415:400</v>
      </c>
      <c r="F14" s="44">
        <v>2</v>
      </c>
      <c r="G14" s="19">
        <v>5</v>
      </c>
      <c r="H14" s="19">
        <f t="shared" si="1"/>
        <v>415</v>
      </c>
      <c r="I14" s="19">
        <f t="shared" si="2"/>
        <v>400</v>
      </c>
      <c r="J14" s="19"/>
      <c r="K14" s="19"/>
      <c r="L14" s="38"/>
      <c r="M14" s="39" t="s">
        <v>74</v>
      </c>
      <c r="N14" s="19"/>
      <c r="O14" s="19"/>
      <c r="P14" s="38"/>
      <c r="Q14" s="39" t="s">
        <v>78</v>
      </c>
      <c r="R14" s="19"/>
      <c r="S14" s="19"/>
      <c r="T14" s="19"/>
      <c r="U14" s="19"/>
      <c r="V14" s="19"/>
      <c r="W14" s="19"/>
      <c r="X14" s="19"/>
      <c r="Y14" s="45"/>
      <c r="AB14" s="17">
        <v>9</v>
      </c>
      <c r="AC14" s="18">
        <v>2</v>
      </c>
      <c r="AD14" s="17">
        <f t="shared" si="3"/>
        <v>1</v>
      </c>
      <c r="AF14" s="26"/>
      <c r="AG14" s="20">
        <v>9</v>
      </c>
      <c r="AH14" s="19" t="s">
        <v>201</v>
      </c>
      <c r="AI14" s="36" t="s">
        <v>105</v>
      </c>
      <c r="AJ14" s="37" t="s">
        <v>105</v>
      </c>
      <c r="AK14" s="38" t="s">
        <v>105</v>
      </c>
      <c r="AL14" s="39" t="s">
        <v>105</v>
      </c>
      <c r="AM14" s="36" t="s">
        <v>105</v>
      </c>
      <c r="AN14" s="37" t="s">
        <v>105</v>
      </c>
      <c r="AO14" s="38" t="s">
        <v>105</v>
      </c>
      <c r="AP14" s="39" t="s">
        <v>105</v>
      </c>
      <c r="AQ14" s="36" t="s">
        <v>105</v>
      </c>
      <c r="AR14" s="37" t="s">
        <v>105</v>
      </c>
      <c r="AS14" s="38" t="s">
        <v>105</v>
      </c>
      <c r="AT14" s="39" t="s">
        <v>105</v>
      </c>
      <c r="AU14" s="36" t="s">
        <v>105</v>
      </c>
      <c r="AV14" s="37" t="s">
        <v>105</v>
      </c>
      <c r="AW14" s="38" t="s">
        <v>105</v>
      </c>
      <c r="AX14" s="39" t="s">
        <v>105</v>
      </c>
      <c r="AY14" s="19" t="s">
        <v>201</v>
      </c>
      <c r="AZ14" s="19" t="s">
        <v>201</v>
      </c>
      <c r="BA14" s="19" t="s">
        <v>201</v>
      </c>
      <c r="BB14" s="19" t="s">
        <v>201</v>
      </c>
      <c r="BC14" s="19" t="s">
        <v>201</v>
      </c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28"/>
    </row>
    <row r="15" spans="2:66" x14ac:dyDescent="0.25">
      <c r="B15" s="26" t="s">
        <v>172</v>
      </c>
      <c r="C15" s="28" t="str">
        <f t="shared" si="0"/>
        <v>399:384</v>
      </c>
      <c r="F15" s="44">
        <v>2</v>
      </c>
      <c r="G15" s="19">
        <v>6</v>
      </c>
      <c r="H15" s="19">
        <f t="shared" si="1"/>
        <v>399</v>
      </c>
      <c r="I15" s="19">
        <f t="shared" si="2"/>
        <v>384</v>
      </c>
      <c r="J15" s="19"/>
      <c r="K15" s="19"/>
      <c r="L15" s="19"/>
      <c r="M15" s="39"/>
      <c r="N15" s="19"/>
      <c r="O15" s="19"/>
      <c r="P15" s="19"/>
      <c r="Q15" s="39"/>
      <c r="R15" s="19"/>
      <c r="S15" s="19"/>
      <c r="T15" s="19"/>
      <c r="U15" s="19"/>
      <c r="V15" s="19"/>
      <c r="W15" s="19"/>
      <c r="X15" s="19"/>
      <c r="Y15" s="45"/>
      <c r="AB15" s="17">
        <v>10</v>
      </c>
      <c r="AC15" s="18">
        <v>2</v>
      </c>
      <c r="AD15" s="17">
        <f t="shared" si="3"/>
        <v>1</v>
      </c>
      <c r="AF15" s="26"/>
      <c r="AG15" s="20">
        <v>10</v>
      </c>
      <c r="AH15" s="19" t="s">
        <v>201</v>
      </c>
      <c r="AI15" s="36" t="s">
        <v>106</v>
      </c>
      <c r="AJ15" s="37" t="s">
        <v>108</v>
      </c>
      <c r="AK15" s="38" t="s">
        <v>117</v>
      </c>
      <c r="AL15" s="39" t="s">
        <v>135</v>
      </c>
      <c r="AM15" s="36" t="s">
        <v>112</v>
      </c>
      <c r="AN15" s="37" t="s">
        <v>114</v>
      </c>
      <c r="AO15" s="38" t="s">
        <v>118</v>
      </c>
      <c r="AP15" s="39" t="s">
        <v>136</v>
      </c>
      <c r="AQ15" s="36" t="s">
        <v>144</v>
      </c>
      <c r="AR15" s="37" t="s">
        <v>143</v>
      </c>
      <c r="AS15" s="38" t="s">
        <v>145</v>
      </c>
      <c r="AT15" s="39" t="s">
        <v>146</v>
      </c>
      <c r="AU15" s="36" t="s">
        <v>142</v>
      </c>
      <c r="AV15" s="37" t="s">
        <v>150</v>
      </c>
      <c r="AW15" s="38" t="s">
        <v>151</v>
      </c>
      <c r="AX15" s="39" t="s">
        <v>152</v>
      </c>
      <c r="AY15" s="19" t="s">
        <v>201</v>
      </c>
      <c r="AZ15" s="19" t="s">
        <v>201</v>
      </c>
      <c r="BA15" s="19" t="s">
        <v>201</v>
      </c>
      <c r="BB15" s="19" t="s">
        <v>201</v>
      </c>
      <c r="BC15" s="19" t="s">
        <v>201</v>
      </c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28"/>
    </row>
    <row r="16" spans="2:66" x14ac:dyDescent="0.25">
      <c r="B16" s="26" t="s">
        <v>173</v>
      </c>
      <c r="C16" s="28" t="str">
        <f t="shared" si="0"/>
        <v>383:368</v>
      </c>
      <c r="F16" s="44">
        <v>3</v>
      </c>
      <c r="G16" s="19">
        <v>1</v>
      </c>
      <c r="H16" s="19">
        <f t="shared" si="1"/>
        <v>383</v>
      </c>
      <c r="I16" s="19">
        <f t="shared" si="2"/>
        <v>368</v>
      </c>
      <c r="J16" s="36"/>
      <c r="K16" s="19"/>
      <c r="L16" s="19"/>
      <c r="M16" s="19"/>
      <c r="N16" s="36"/>
      <c r="O16" s="19"/>
      <c r="P16" s="19"/>
      <c r="Q16" s="19"/>
      <c r="R16" s="36"/>
      <c r="S16" s="19"/>
      <c r="T16" s="19"/>
      <c r="U16" s="19"/>
      <c r="V16" s="19"/>
      <c r="W16" s="19"/>
      <c r="X16" s="19"/>
      <c r="Y16" s="45"/>
      <c r="AB16" s="18">
        <v>11</v>
      </c>
      <c r="AC16" s="18">
        <v>1</v>
      </c>
      <c r="AD16" s="18">
        <f t="shared" si="3"/>
        <v>0</v>
      </c>
      <c r="AF16" s="26"/>
      <c r="AG16" s="21">
        <v>11</v>
      </c>
      <c r="AH16" s="36" t="s">
        <v>107</v>
      </c>
      <c r="AI16" s="37" t="s">
        <v>107</v>
      </c>
      <c r="AJ16" s="38" t="s">
        <v>107</v>
      </c>
      <c r="AK16" s="39" t="s">
        <v>107</v>
      </c>
      <c r="AL16" s="36" t="s">
        <v>107</v>
      </c>
      <c r="AM16" s="37" t="s">
        <v>107</v>
      </c>
      <c r="AN16" s="38" t="s">
        <v>107</v>
      </c>
      <c r="AO16" s="39" t="s">
        <v>107</v>
      </c>
      <c r="AP16" s="36" t="s">
        <v>107</v>
      </c>
      <c r="AQ16" s="37" t="s">
        <v>107</v>
      </c>
      <c r="AR16" s="38" t="s">
        <v>107</v>
      </c>
      <c r="AS16" s="39" t="s">
        <v>107</v>
      </c>
      <c r="AT16" s="36" t="s">
        <v>107</v>
      </c>
      <c r="AU16" s="37" t="s">
        <v>107</v>
      </c>
      <c r="AV16" s="38" t="s">
        <v>107</v>
      </c>
      <c r="AW16" s="39" t="s">
        <v>107</v>
      </c>
      <c r="AX16" s="19" t="s">
        <v>201</v>
      </c>
      <c r="AY16" s="19" t="s">
        <v>201</v>
      </c>
      <c r="AZ16" s="19" t="s">
        <v>201</v>
      </c>
      <c r="BA16" s="19" t="s">
        <v>201</v>
      </c>
      <c r="BB16" s="19" t="s">
        <v>201</v>
      </c>
      <c r="BC16" s="19" t="s">
        <v>201</v>
      </c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28"/>
    </row>
    <row r="17" spans="2:170" x14ac:dyDescent="0.25">
      <c r="B17" s="26" t="s">
        <v>174</v>
      </c>
      <c r="C17" s="28" t="str">
        <f t="shared" si="0"/>
        <v>367:352</v>
      </c>
      <c r="F17" s="44">
        <v>3</v>
      </c>
      <c r="G17" s="19">
        <v>2</v>
      </c>
      <c r="H17" s="19">
        <f t="shared" si="1"/>
        <v>367</v>
      </c>
      <c r="I17" s="19">
        <f t="shared" si="2"/>
        <v>352</v>
      </c>
      <c r="J17" s="36" t="s">
        <v>71</v>
      </c>
      <c r="K17" s="37"/>
      <c r="L17" s="19"/>
      <c r="M17" s="19"/>
      <c r="N17" s="36" t="s">
        <v>75</v>
      </c>
      <c r="O17" s="37"/>
      <c r="P17" s="19"/>
      <c r="Q17" s="19"/>
      <c r="R17" s="36" t="s">
        <v>79</v>
      </c>
      <c r="S17" s="37"/>
      <c r="T17" s="19"/>
      <c r="U17" s="19"/>
      <c r="V17" s="19"/>
      <c r="W17" s="19"/>
      <c r="X17" s="19"/>
      <c r="Y17" s="45"/>
      <c r="AB17" s="18">
        <v>12</v>
      </c>
      <c r="AC17" s="18">
        <v>1</v>
      </c>
      <c r="AD17" s="18">
        <f t="shared" si="3"/>
        <v>0</v>
      </c>
      <c r="AF17" s="26"/>
      <c r="AG17" s="21">
        <v>12</v>
      </c>
      <c r="AH17" s="36" t="s">
        <v>108</v>
      </c>
      <c r="AI17" s="37" t="s">
        <v>117</v>
      </c>
      <c r="AJ17" s="38" t="s">
        <v>135</v>
      </c>
      <c r="AK17" s="39" t="s">
        <v>138</v>
      </c>
      <c r="AL17" s="36" t="s">
        <v>114</v>
      </c>
      <c r="AM17" s="37" t="s">
        <v>118</v>
      </c>
      <c r="AN17" s="38" t="s">
        <v>136</v>
      </c>
      <c r="AO17" s="39" t="s">
        <v>139</v>
      </c>
      <c r="AP17" s="36" t="s">
        <v>143</v>
      </c>
      <c r="AQ17" s="37" t="s">
        <v>145</v>
      </c>
      <c r="AR17" s="38" t="s">
        <v>146</v>
      </c>
      <c r="AS17" s="39" t="s">
        <v>147</v>
      </c>
      <c r="AT17" s="36" t="s">
        <v>150</v>
      </c>
      <c r="AU17" s="37" t="s">
        <v>151</v>
      </c>
      <c r="AV17" s="38" t="s">
        <v>152</v>
      </c>
      <c r="AW17" s="39" t="s">
        <v>153</v>
      </c>
      <c r="AX17" s="19" t="s">
        <v>201</v>
      </c>
      <c r="AY17" s="19" t="s">
        <v>201</v>
      </c>
      <c r="AZ17" s="19" t="s">
        <v>201</v>
      </c>
      <c r="BA17" s="19" t="s">
        <v>201</v>
      </c>
      <c r="BB17" s="19" t="s">
        <v>201</v>
      </c>
      <c r="BC17" s="19" t="s">
        <v>201</v>
      </c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28"/>
    </row>
    <row r="18" spans="2:170" x14ac:dyDescent="0.25">
      <c r="B18" s="26" t="s">
        <v>175</v>
      </c>
      <c r="C18" s="28" t="str">
        <f t="shared" si="0"/>
        <v>351:336</v>
      </c>
      <c r="F18" s="44">
        <v>3</v>
      </c>
      <c r="G18" s="19">
        <v>3</v>
      </c>
      <c r="H18" s="19">
        <f t="shared" si="1"/>
        <v>351</v>
      </c>
      <c r="I18" s="19">
        <f t="shared" si="2"/>
        <v>336</v>
      </c>
      <c r="J18" s="36"/>
      <c r="K18" s="37" t="s">
        <v>72</v>
      </c>
      <c r="L18" s="38"/>
      <c r="M18" s="19"/>
      <c r="N18" s="36"/>
      <c r="O18" s="37" t="s">
        <v>76</v>
      </c>
      <c r="P18" s="38"/>
      <c r="Q18" s="19"/>
      <c r="R18" s="36"/>
      <c r="S18" s="37" t="s">
        <v>80</v>
      </c>
      <c r="T18" s="38"/>
      <c r="U18" s="19"/>
      <c r="V18" s="19"/>
      <c r="W18" s="19"/>
      <c r="X18" s="19"/>
      <c r="Y18" s="45"/>
      <c r="AB18" s="17">
        <v>13</v>
      </c>
      <c r="AC18" s="18">
        <v>2</v>
      </c>
      <c r="AD18" s="17">
        <f t="shared" si="3"/>
        <v>1</v>
      </c>
      <c r="AF18" s="26"/>
      <c r="AG18" s="20">
        <v>13</v>
      </c>
      <c r="AH18" s="19" t="s">
        <v>201</v>
      </c>
      <c r="AI18" s="36" t="s">
        <v>109</v>
      </c>
      <c r="AJ18" s="37" t="s">
        <v>109</v>
      </c>
      <c r="AK18" s="38" t="s">
        <v>109</v>
      </c>
      <c r="AL18" s="39" t="s">
        <v>109</v>
      </c>
      <c r="AM18" s="36" t="s">
        <v>109</v>
      </c>
      <c r="AN18" s="37" t="s">
        <v>109</v>
      </c>
      <c r="AO18" s="38" t="s">
        <v>109</v>
      </c>
      <c r="AP18" s="39" t="s">
        <v>109</v>
      </c>
      <c r="AQ18" s="36" t="s">
        <v>109</v>
      </c>
      <c r="AR18" s="37" t="s">
        <v>109</v>
      </c>
      <c r="AS18" s="38" t="s">
        <v>109</v>
      </c>
      <c r="AT18" s="39" t="s">
        <v>109</v>
      </c>
      <c r="AU18" s="36" t="s">
        <v>109</v>
      </c>
      <c r="AV18" s="37" t="s">
        <v>109</v>
      </c>
      <c r="AW18" s="38" t="s">
        <v>109</v>
      </c>
      <c r="AX18" s="39" t="s">
        <v>109</v>
      </c>
      <c r="AY18" s="19" t="s">
        <v>201</v>
      </c>
      <c r="AZ18" s="19" t="s">
        <v>201</v>
      </c>
      <c r="BA18" s="19" t="s">
        <v>201</v>
      </c>
      <c r="BB18" s="19" t="s">
        <v>201</v>
      </c>
      <c r="BC18" s="19" t="s">
        <v>201</v>
      </c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28"/>
    </row>
    <row r="19" spans="2:170" x14ac:dyDescent="0.25">
      <c r="B19" s="26" t="s">
        <v>176</v>
      </c>
      <c r="C19" s="28" t="str">
        <f t="shared" si="0"/>
        <v>335:320</v>
      </c>
      <c r="F19" s="44">
        <v>3</v>
      </c>
      <c r="G19" s="19">
        <v>4</v>
      </c>
      <c r="H19" s="19">
        <f t="shared" si="1"/>
        <v>335</v>
      </c>
      <c r="I19" s="19">
        <f t="shared" si="2"/>
        <v>320</v>
      </c>
      <c r="J19" s="19"/>
      <c r="K19" s="37"/>
      <c r="L19" s="38" t="s">
        <v>73</v>
      </c>
      <c r="M19" s="39"/>
      <c r="N19" s="19"/>
      <c r="O19" s="37"/>
      <c r="P19" s="38" t="s">
        <v>77</v>
      </c>
      <c r="Q19" s="39"/>
      <c r="R19" s="19"/>
      <c r="S19" s="37"/>
      <c r="T19" s="38" t="s">
        <v>81</v>
      </c>
      <c r="U19" s="39"/>
      <c r="V19" s="19"/>
      <c r="W19" s="19"/>
      <c r="X19" s="19"/>
      <c r="Y19" s="45"/>
      <c r="AB19" s="17">
        <v>14</v>
      </c>
      <c r="AC19" s="18">
        <v>2</v>
      </c>
      <c r="AD19" s="17">
        <f t="shared" si="3"/>
        <v>1</v>
      </c>
      <c r="AF19" s="26"/>
      <c r="AG19" s="20">
        <v>14</v>
      </c>
      <c r="AH19" s="19" t="s">
        <v>201</v>
      </c>
      <c r="AI19" s="36" t="s">
        <v>110</v>
      </c>
      <c r="AJ19" s="37" t="s">
        <v>112</v>
      </c>
      <c r="AK19" s="38" t="s">
        <v>114</v>
      </c>
      <c r="AL19" s="39" t="s">
        <v>118</v>
      </c>
      <c r="AM19" s="36" t="s">
        <v>140</v>
      </c>
      <c r="AN19" s="37" t="s">
        <v>144</v>
      </c>
      <c r="AO19" s="38" t="s">
        <v>143</v>
      </c>
      <c r="AP19" s="39" t="s">
        <v>145</v>
      </c>
      <c r="AQ19" s="36" t="s">
        <v>148</v>
      </c>
      <c r="AR19" s="37" t="s">
        <v>142</v>
      </c>
      <c r="AS19" s="38" t="s">
        <v>150</v>
      </c>
      <c r="AT19" s="39" t="s">
        <v>151</v>
      </c>
      <c r="AU19" s="36" t="s">
        <v>141</v>
      </c>
      <c r="AV19" s="37" t="s">
        <v>149</v>
      </c>
      <c r="AW19" s="38" t="s">
        <v>154</v>
      </c>
      <c r="AX19" s="39" t="s">
        <v>155</v>
      </c>
      <c r="AY19" s="19" t="s">
        <v>201</v>
      </c>
      <c r="AZ19" s="19" t="s">
        <v>201</v>
      </c>
      <c r="BA19" s="19" t="s">
        <v>201</v>
      </c>
      <c r="BB19" s="19" t="s">
        <v>201</v>
      </c>
      <c r="BC19" s="19" t="s">
        <v>201</v>
      </c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28"/>
    </row>
    <row r="20" spans="2:170" x14ac:dyDescent="0.25">
      <c r="B20" s="26" t="s">
        <v>177</v>
      </c>
      <c r="C20" s="28" t="str">
        <f t="shared" si="0"/>
        <v>319:304</v>
      </c>
      <c r="F20" s="44">
        <v>3</v>
      </c>
      <c r="G20" s="19">
        <v>5</v>
      </c>
      <c r="H20" s="19">
        <f t="shared" si="1"/>
        <v>319</v>
      </c>
      <c r="I20" s="19">
        <f t="shared" si="2"/>
        <v>304</v>
      </c>
      <c r="J20" s="19"/>
      <c r="K20" s="19"/>
      <c r="L20" s="38"/>
      <c r="M20" s="39" t="s">
        <v>74</v>
      </c>
      <c r="N20" s="19"/>
      <c r="O20" s="19"/>
      <c r="P20" s="38"/>
      <c r="Q20" s="39" t="s">
        <v>78</v>
      </c>
      <c r="R20" s="19"/>
      <c r="S20" s="19"/>
      <c r="T20" s="38"/>
      <c r="U20" s="39" t="s">
        <v>82</v>
      </c>
      <c r="V20" s="19"/>
      <c r="W20" s="19"/>
      <c r="X20" s="19"/>
      <c r="Y20" s="45"/>
      <c r="AB20" s="18">
        <v>15</v>
      </c>
      <c r="AC20" s="18">
        <v>1</v>
      </c>
      <c r="AD20" s="18">
        <f t="shared" si="3"/>
        <v>0</v>
      </c>
      <c r="AF20" s="26"/>
      <c r="AG20" s="21">
        <v>15</v>
      </c>
      <c r="AH20" s="36" t="s">
        <v>111</v>
      </c>
      <c r="AI20" s="37" t="s">
        <v>111</v>
      </c>
      <c r="AJ20" s="38" t="s">
        <v>111</v>
      </c>
      <c r="AK20" s="39" t="s">
        <v>111</v>
      </c>
      <c r="AL20" s="36" t="s">
        <v>111</v>
      </c>
      <c r="AM20" s="37" t="s">
        <v>111</v>
      </c>
      <c r="AN20" s="38" t="s">
        <v>111</v>
      </c>
      <c r="AO20" s="39" t="s">
        <v>111</v>
      </c>
      <c r="AP20" s="36" t="s">
        <v>111</v>
      </c>
      <c r="AQ20" s="37" t="s">
        <v>111</v>
      </c>
      <c r="AR20" s="38" t="s">
        <v>111</v>
      </c>
      <c r="AS20" s="39" t="s">
        <v>111</v>
      </c>
      <c r="AT20" s="36" t="s">
        <v>111</v>
      </c>
      <c r="AU20" s="37" t="s">
        <v>111</v>
      </c>
      <c r="AV20" s="38" t="s">
        <v>111</v>
      </c>
      <c r="AW20" s="39" t="s">
        <v>111</v>
      </c>
      <c r="AX20" s="19" t="s">
        <v>201</v>
      </c>
      <c r="AY20" s="19" t="s">
        <v>201</v>
      </c>
      <c r="AZ20" s="19" t="s">
        <v>201</v>
      </c>
      <c r="BA20" s="19" t="s">
        <v>201</v>
      </c>
      <c r="BB20" s="19" t="s">
        <v>201</v>
      </c>
      <c r="BC20" s="19" t="s">
        <v>201</v>
      </c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28"/>
    </row>
    <row r="21" spans="2:170" x14ac:dyDescent="0.25">
      <c r="B21" s="26" t="s">
        <v>178</v>
      </c>
      <c r="C21" s="28" t="str">
        <f t="shared" si="0"/>
        <v>303:288</v>
      </c>
      <c r="F21" s="44">
        <v>3</v>
      </c>
      <c r="G21" s="19">
        <v>6</v>
      </c>
      <c r="H21" s="19">
        <f t="shared" si="1"/>
        <v>303</v>
      </c>
      <c r="I21" s="19">
        <f t="shared" si="2"/>
        <v>288</v>
      </c>
      <c r="J21" s="19"/>
      <c r="K21" s="19"/>
      <c r="L21" s="19"/>
      <c r="M21" s="39"/>
      <c r="N21" s="19"/>
      <c r="O21" s="19"/>
      <c r="P21" s="19"/>
      <c r="Q21" s="39"/>
      <c r="R21" s="19"/>
      <c r="S21" s="19"/>
      <c r="T21" s="19"/>
      <c r="U21" s="39"/>
      <c r="V21" s="19"/>
      <c r="W21" s="19"/>
      <c r="X21" s="19"/>
      <c r="Y21" s="45"/>
      <c r="AB21" s="18">
        <v>16</v>
      </c>
      <c r="AC21" s="18">
        <v>1</v>
      </c>
      <c r="AD21" s="18">
        <f t="shared" si="3"/>
        <v>0</v>
      </c>
      <c r="AF21" s="26"/>
      <c r="AG21" s="21">
        <v>16</v>
      </c>
      <c r="AH21" s="36" t="s">
        <v>112</v>
      </c>
      <c r="AI21" s="37" t="s">
        <v>114</v>
      </c>
      <c r="AJ21" s="38" t="s">
        <v>118</v>
      </c>
      <c r="AK21" s="39" t="s">
        <v>136</v>
      </c>
      <c r="AL21" s="36" t="s">
        <v>144</v>
      </c>
      <c r="AM21" s="37" t="s">
        <v>143</v>
      </c>
      <c r="AN21" s="38" t="s">
        <v>145</v>
      </c>
      <c r="AO21" s="39" t="s">
        <v>146</v>
      </c>
      <c r="AP21" s="36" t="s">
        <v>142</v>
      </c>
      <c r="AQ21" s="37" t="s">
        <v>150</v>
      </c>
      <c r="AR21" s="38" t="s">
        <v>151</v>
      </c>
      <c r="AS21" s="39" t="s">
        <v>152</v>
      </c>
      <c r="AT21" s="36" t="s">
        <v>149</v>
      </c>
      <c r="AU21" s="37" t="s">
        <v>154</v>
      </c>
      <c r="AV21" s="38" t="s">
        <v>155</v>
      </c>
      <c r="AW21" s="39" t="s">
        <v>156</v>
      </c>
      <c r="AX21" s="19" t="s">
        <v>201</v>
      </c>
      <c r="AY21" s="19" t="s">
        <v>201</v>
      </c>
      <c r="AZ21" s="19" t="s">
        <v>201</v>
      </c>
      <c r="BA21" s="19" t="s">
        <v>201</v>
      </c>
      <c r="BB21" s="19" t="s">
        <v>201</v>
      </c>
      <c r="BC21" s="19" t="s">
        <v>201</v>
      </c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28"/>
    </row>
    <row r="22" spans="2:170" x14ac:dyDescent="0.25">
      <c r="B22" s="26" t="s">
        <v>179</v>
      </c>
      <c r="C22" s="28" t="str">
        <f t="shared" si="0"/>
        <v>287:272</v>
      </c>
      <c r="F22" s="44">
        <v>4</v>
      </c>
      <c r="G22" s="19">
        <v>1</v>
      </c>
      <c r="H22" s="19">
        <f t="shared" si="1"/>
        <v>287</v>
      </c>
      <c r="I22" s="19">
        <f t="shared" si="2"/>
        <v>272</v>
      </c>
      <c r="J22" s="19"/>
      <c r="K22" s="19"/>
      <c r="L22" s="19"/>
      <c r="M22" s="19"/>
      <c r="N22" s="36"/>
      <c r="O22" s="19"/>
      <c r="P22" s="19"/>
      <c r="Q22" s="19"/>
      <c r="R22" s="36"/>
      <c r="S22" s="19"/>
      <c r="T22" s="19"/>
      <c r="U22" s="19"/>
      <c r="V22" s="36"/>
      <c r="W22" s="19"/>
      <c r="X22" s="19"/>
      <c r="Y22" s="45"/>
      <c r="AB22" s="17">
        <v>17</v>
      </c>
      <c r="AC22" s="18">
        <v>7</v>
      </c>
      <c r="AD22" s="17">
        <f t="shared" si="3"/>
        <v>6</v>
      </c>
      <c r="AF22" s="26"/>
      <c r="AG22" s="20">
        <v>17</v>
      </c>
      <c r="AH22" s="19" t="s">
        <v>201</v>
      </c>
      <c r="AI22" s="19" t="s">
        <v>201</v>
      </c>
      <c r="AJ22" s="19" t="s">
        <v>201</v>
      </c>
      <c r="AK22" s="19" t="s">
        <v>201</v>
      </c>
      <c r="AL22" s="19" t="s">
        <v>201</v>
      </c>
      <c r="AM22" s="19" t="s">
        <v>201</v>
      </c>
      <c r="AN22" s="36" t="s">
        <v>113</v>
      </c>
      <c r="AO22" s="37" t="s">
        <v>113</v>
      </c>
      <c r="AP22" s="38" t="s">
        <v>113</v>
      </c>
      <c r="AQ22" s="39" t="s">
        <v>113</v>
      </c>
      <c r="AR22" s="36" t="s">
        <v>113</v>
      </c>
      <c r="AS22" s="37" t="s">
        <v>113</v>
      </c>
      <c r="AT22" s="38" t="s">
        <v>113</v>
      </c>
      <c r="AU22" s="39" t="s">
        <v>113</v>
      </c>
      <c r="AV22" s="36" t="s">
        <v>113</v>
      </c>
      <c r="AW22" s="37" t="s">
        <v>113</v>
      </c>
      <c r="AX22" s="38" t="s">
        <v>113</v>
      </c>
      <c r="AY22" s="39" t="s">
        <v>113</v>
      </c>
      <c r="AZ22" s="36" t="s">
        <v>113</v>
      </c>
      <c r="BA22" s="37" t="s">
        <v>113</v>
      </c>
      <c r="BB22" s="38" t="s">
        <v>113</v>
      </c>
      <c r="BC22" s="39" t="s">
        <v>113</v>
      </c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28"/>
    </row>
    <row r="23" spans="2:170" x14ac:dyDescent="0.25">
      <c r="B23" s="26" t="s">
        <v>180</v>
      </c>
      <c r="C23" s="28" t="str">
        <f t="shared" si="0"/>
        <v>271:256</v>
      </c>
      <c r="F23" s="44">
        <v>4</v>
      </c>
      <c r="G23" s="19">
        <v>2</v>
      </c>
      <c r="H23" s="19">
        <f t="shared" si="1"/>
        <v>271</v>
      </c>
      <c r="I23" s="19">
        <f t="shared" si="2"/>
        <v>256</v>
      </c>
      <c r="J23" s="19"/>
      <c r="K23" s="19"/>
      <c r="L23" s="19"/>
      <c r="M23" s="19"/>
      <c r="N23" s="36" t="s">
        <v>75</v>
      </c>
      <c r="O23" s="37"/>
      <c r="P23" s="19"/>
      <c r="Q23" s="19"/>
      <c r="R23" s="36" t="s">
        <v>79</v>
      </c>
      <c r="S23" s="37"/>
      <c r="T23" s="19"/>
      <c r="U23" s="19"/>
      <c r="V23" s="36" t="s">
        <v>83</v>
      </c>
      <c r="W23" s="37"/>
      <c r="X23" s="19"/>
      <c r="Y23" s="45"/>
      <c r="AB23" s="17">
        <v>18</v>
      </c>
      <c r="AC23" s="18">
        <v>7</v>
      </c>
      <c r="AD23" s="17">
        <f t="shared" si="3"/>
        <v>6</v>
      </c>
      <c r="AF23" s="26"/>
      <c r="AG23" s="20">
        <v>18</v>
      </c>
      <c r="AH23" s="19" t="s">
        <v>201</v>
      </c>
      <c r="AI23" s="19" t="s">
        <v>201</v>
      </c>
      <c r="AJ23" s="19" t="s">
        <v>201</v>
      </c>
      <c r="AK23" s="19" t="s">
        <v>201</v>
      </c>
      <c r="AL23" s="19" t="s">
        <v>201</v>
      </c>
      <c r="AM23" s="19" t="s">
        <v>201</v>
      </c>
      <c r="AN23" s="36" t="s">
        <v>114</v>
      </c>
      <c r="AO23" s="37" t="s">
        <v>118</v>
      </c>
      <c r="AP23" s="38" t="s">
        <v>136</v>
      </c>
      <c r="AQ23" s="39" t="s">
        <v>139</v>
      </c>
      <c r="AR23" s="36" t="s">
        <v>143</v>
      </c>
      <c r="AS23" s="37" t="s">
        <v>145</v>
      </c>
      <c r="AT23" s="38" t="s">
        <v>146</v>
      </c>
      <c r="AU23" s="39" t="s">
        <v>147</v>
      </c>
      <c r="AV23" s="36" t="s">
        <v>150</v>
      </c>
      <c r="AW23" s="37" t="s">
        <v>151</v>
      </c>
      <c r="AX23" s="38" t="s">
        <v>152</v>
      </c>
      <c r="AY23" s="39" t="s">
        <v>153</v>
      </c>
      <c r="AZ23" s="36" t="s">
        <v>154</v>
      </c>
      <c r="BA23" s="37" t="s">
        <v>155</v>
      </c>
      <c r="BB23" s="38" t="s">
        <v>156</v>
      </c>
      <c r="BC23" s="39" t="s">
        <v>157</v>
      </c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28"/>
    </row>
    <row r="24" spans="2:170" x14ac:dyDescent="0.25">
      <c r="B24" s="26" t="s">
        <v>181</v>
      </c>
      <c r="C24" s="28" t="str">
        <f t="shared" si="0"/>
        <v>255:240</v>
      </c>
      <c r="F24" s="44">
        <v>4</v>
      </c>
      <c r="G24" s="19">
        <v>3</v>
      </c>
      <c r="H24" s="19">
        <f t="shared" si="1"/>
        <v>255</v>
      </c>
      <c r="I24" s="19">
        <f t="shared" si="2"/>
        <v>240</v>
      </c>
      <c r="J24" s="19"/>
      <c r="K24" s="19"/>
      <c r="L24" s="19"/>
      <c r="M24" s="19"/>
      <c r="N24" s="36"/>
      <c r="O24" s="37" t="s">
        <v>76</v>
      </c>
      <c r="P24" s="38"/>
      <c r="Q24" s="19"/>
      <c r="R24" s="36"/>
      <c r="S24" s="37" t="s">
        <v>80</v>
      </c>
      <c r="T24" s="38"/>
      <c r="U24" s="19"/>
      <c r="V24" s="36"/>
      <c r="W24" s="37" t="s">
        <v>84</v>
      </c>
      <c r="X24" s="38"/>
      <c r="Y24" s="45"/>
      <c r="AF24" s="26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28"/>
    </row>
    <row r="25" spans="2:170" x14ac:dyDescent="0.25">
      <c r="B25" s="26" t="s">
        <v>182</v>
      </c>
      <c r="C25" s="28" t="str">
        <f t="shared" si="0"/>
        <v>239:224</v>
      </c>
      <c r="F25" s="44">
        <v>4</v>
      </c>
      <c r="G25" s="19">
        <v>4</v>
      </c>
      <c r="H25" s="19">
        <f t="shared" si="1"/>
        <v>239</v>
      </c>
      <c r="I25" s="19">
        <f t="shared" si="2"/>
        <v>224</v>
      </c>
      <c r="J25" s="19"/>
      <c r="K25" s="19"/>
      <c r="L25" s="19"/>
      <c r="M25" s="19"/>
      <c r="N25" s="19"/>
      <c r="O25" s="37"/>
      <c r="P25" s="38" t="s">
        <v>77</v>
      </c>
      <c r="Q25" s="39"/>
      <c r="R25" s="19"/>
      <c r="S25" s="37"/>
      <c r="T25" s="38" t="s">
        <v>81</v>
      </c>
      <c r="U25" s="39"/>
      <c r="V25" s="19"/>
      <c r="W25" s="37"/>
      <c r="X25" s="38" t="s">
        <v>85</v>
      </c>
      <c r="Y25" s="46"/>
      <c r="AF25" s="26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36" t="s">
        <v>119</v>
      </c>
      <c r="AY25" s="37" t="s">
        <v>120</v>
      </c>
      <c r="AZ25" s="38" t="s">
        <v>121</v>
      </c>
      <c r="BA25" s="39" t="s">
        <v>122</v>
      </c>
      <c r="BB25" s="36" t="s">
        <v>123</v>
      </c>
      <c r="BC25" s="37" t="s">
        <v>124</v>
      </c>
      <c r="BD25" s="38" t="s">
        <v>125</v>
      </c>
      <c r="BE25" s="39" t="s">
        <v>126</v>
      </c>
      <c r="BF25" s="36" t="s">
        <v>127</v>
      </c>
      <c r="BG25" s="37" t="s">
        <v>128</v>
      </c>
      <c r="BH25" s="38" t="s">
        <v>129</v>
      </c>
      <c r="BI25" s="39" t="s">
        <v>130</v>
      </c>
      <c r="BJ25" s="36" t="s">
        <v>131</v>
      </c>
      <c r="BK25" s="37" t="s">
        <v>132</v>
      </c>
      <c r="BL25" s="38" t="s">
        <v>133</v>
      </c>
      <c r="BM25" s="39" t="s">
        <v>134</v>
      </c>
      <c r="BN25" s="28"/>
    </row>
    <row r="26" spans="2:170" ht="15.75" thickBot="1" x14ac:dyDescent="0.3">
      <c r="B26" s="26" t="s">
        <v>183</v>
      </c>
      <c r="C26" s="28" t="str">
        <f t="shared" si="0"/>
        <v>223:208</v>
      </c>
      <c r="F26" s="44">
        <v>4</v>
      </c>
      <c r="G26" s="19">
        <v>5</v>
      </c>
      <c r="H26" s="19">
        <f t="shared" si="1"/>
        <v>223</v>
      </c>
      <c r="I26" s="19">
        <f t="shared" si="2"/>
        <v>208</v>
      </c>
      <c r="J26" s="19"/>
      <c r="K26" s="19"/>
      <c r="L26" s="19"/>
      <c r="M26" s="19"/>
      <c r="N26" s="19"/>
      <c r="O26" s="19"/>
      <c r="P26" s="38"/>
      <c r="Q26" s="39" t="s">
        <v>78</v>
      </c>
      <c r="R26" s="19"/>
      <c r="S26" s="19"/>
      <c r="T26" s="38"/>
      <c r="U26" s="39" t="s">
        <v>82</v>
      </c>
      <c r="V26" s="19"/>
      <c r="W26" s="19"/>
      <c r="X26" s="38"/>
      <c r="Y26" s="46" t="s">
        <v>86</v>
      </c>
      <c r="AF26" s="30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3"/>
    </row>
    <row r="27" spans="2:170" x14ac:dyDescent="0.25">
      <c r="B27" s="26" t="s">
        <v>184</v>
      </c>
      <c r="C27" s="28" t="str">
        <f t="shared" si="0"/>
        <v>207:192</v>
      </c>
      <c r="F27" s="44">
        <v>4</v>
      </c>
      <c r="G27" s="19">
        <v>6</v>
      </c>
      <c r="H27" s="19">
        <f t="shared" si="1"/>
        <v>207</v>
      </c>
      <c r="I27" s="19">
        <f t="shared" si="2"/>
        <v>192</v>
      </c>
      <c r="J27" s="19"/>
      <c r="K27" s="19"/>
      <c r="L27" s="19"/>
      <c r="M27" s="19"/>
      <c r="N27" s="19"/>
      <c r="O27" s="19"/>
      <c r="P27" s="19"/>
      <c r="Q27" s="39"/>
      <c r="R27" s="19"/>
      <c r="S27" s="19"/>
      <c r="T27" s="19"/>
      <c r="U27" s="39"/>
      <c r="V27" s="19"/>
      <c r="W27" s="19"/>
      <c r="X27" s="19"/>
      <c r="Y27" s="46"/>
    </row>
    <row r="28" spans="2:170" ht="15.75" thickBot="1" x14ac:dyDescent="0.3">
      <c r="B28" s="26" t="s">
        <v>185</v>
      </c>
      <c r="C28" s="28" t="str">
        <f t="shared" si="0"/>
        <v>191:176</v>
      </c>
      <c r="F28" s="44">
        <v>5</v>
      </c>
      <c r="G28" s="19">
        <v>1</v>
      </c>
      <c r="H28" s="19">
        <f t="shared" si="1"/>
        <v>191</v>
      </c>
      <c r="I28" s="19">
        <f t="shared" si="2"/>
        <v>176</v>
      </c>
      <c r="J28" s="19"/>
      <c r="K28" s="19"/>
      <c r="L28" s="19"/>
      <c r="M28" s="19"/>
      <c r="N28" s="19"/>
      <c r="O28" s="19"/>
      <c r="P28" s="19"/>
      <c r="Q28" s="19"/>
      <c r="R28" s="36"/>
      <c r="S28" s="19"/>
      <c r="T28" s="19"/>
      <c r="U28" s="19"/>
      <c r="V28" s="36"/>
      <c r="W28" s="19"/>
      <c r="X28" s="19"/>
      <c r="Y28" s="45"/>
    </row>
    <row r="29" spans="2:170" x14ac:dyDescent="0.25">
      <c r="B29" s="26" t="s">
        <v>186</v>
      </c>
      <c r="C29" s="28" t="str">
        <f t="shared" si="0"/>
        <v>175:160</v>
      </c>
      <c r="F29" s="44">
        <v>5</v>
      </c>
      <c r="G29" s="19">
        <v>2</v>
      </c>
      <c r="H29" s="19">
        <f t="shared" si="1"/>
        <v>175</v>
      </c>
      <c r="I29" s="19">
        <f t="shared" si="2"/>
        <v>160</v>
      </c>
      <c r="J29" s="19"/>
      <c r="K29" s="19"/>
      <c r="L29" s="19"/>
      <c r="M29" s="19"/>
      <c r="N29" s="19"/>
      <c r="O29" s="19"/>
      <c r="P29" s="19"/>
      <c r="Q29" s="19"/>
      <c r="R29" s="36" t="s">
        <v>79</v>
      </c>
      <c r="S29" s="37"/>
      <c r="T29" s="19"/>
      <c r="U29" s="19"/>
      <c r="V29" s="36" t="s">
        <v>83</v>
      </c>
      <c r="W29" s="37"/>
      <c r="X29" s="19"/>
      <c r="Y29" s="45"/>
      <c r="AD29" s="34" t="s">
        <v>250</v>
      </c>
      <c r="AE29" s="23"/>
      <c r="AF29" s="23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5"/>
    </row>
    <row r="30" spans="2:170" x14ac:dyDescent="0.25">
      <c r="B30" s="26" t="s">
        <v>187</v>
      </c>
      <c r="C30" s="28" t="str">
        <f t="shared" si="0"/>
        <v>159:144</v>
      </c>
      <c r="F30" s="44">
        <v>5</v>
      </c>
      <c r="G30" s="19">
        <v>3</v>
      </c>
      <c r="H30" s="19">
        <f t="shared" si="1"/>
        <v>159</v>
      </c>
      <c r="I30" s="19">
        <f t="shared" si="2"/>
        <v>144</v>
      </c>
      <c r="J30" s="19"/>
      <c r="K30" s="19"/>
      <c r="L30" s="19"/>
      <c r="M30" s="19"/>
      <c r="N30" s="19"/>
      <c r="O30" s="19"/>
      <c r="P30" s="19"/>
      <c r="Q30" s="19"/>
      <c r="R30" s="36"/>
      <c r="S30" s="37" t="s">
        <v>80</v>
      </c>
      <c r="T30" s="38"/>
      <c r="U30" s="19"/>
      <c r="V30" s="36"/>
      <c r="W30" s="37" t="s">
        <v>84</v>
      </c>
      <c r="X30" s="38"/>
      <c r="Y30" s="45"/>
      <c r="AD30" s="26"/>
      <c r="AE30" s="27"/>
      <c r="AF30" s="27"/>
      <c r="AG30" s="19"/>
      <c r="AH30" s="19"/>
      <c r="AI30" s="19"/>
      <c r="AJ30" s="19" t="s">
        <v>197</v>
      </c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8"/>
    </row>
    <row r="31" spans="2:170" x14ac:dyDescent="0.25">
      <c r="B31" s="26" t="s">
        <v>188</v>
      </c>
      <c r="C31" s="28" t="str">
        <f t="shared" si="0"/>
        <v>143:128</v>
      </c>
      <c r="F31" s="44">
        <v>5</v>
      </c>
      <c r="G31" s="19">
        <v>4</v>
      </c>
      <c r="H31" s="19">
        <f t="shared" si="1"/>
        <v>143</v>
      </c>
      <c r="I31" s="19">
        <f t="shared" si="2"/>
        <v>128</v>
      </c>
      <c r="J31" s="19"/>
      <c r="K31" s="19"/>
      <c r="L31" s="19"/>
      <c r="M31" s="19"/>
      <c r="N31" s="19"/>
      <c r="O31" s="19"/>
      <c r="P31" s="19"/>
      <c r="Q31" s="19"/>
      <c r="R31" s="19"/>
      <c r="S31" s="37"/>
      <c r="T31" s="38" t="s">
        <v>81</v>
      </c>
      <c r="U31" s="39"/>
      <c r="V31" s="19"/>
      <c r="W31" s="37"/>
      <c r="X31" s="38" t="s">
        <v>85</v>
      </c>
      <c r="Y31" s="46"/>
      <c r="AD31" s="26"/>
      <c r="AE31" s="27"/>
      <c r="AF31" s="27"/>
      <c r="AG31" s="19"/>
      <c r="AH31" s="19"/>
      <c r="AI31" s="19"/>
      <c r="AJ31" s="19" t="s">
        <v>49</v>
      </c>
      <c r="AK31" s="19"/>
      <c r="AL31" s="19"/>
      <c r="AM31" s="19"/>
      <c r="AN31" s="19"/>
      <c r="AO31" s="19"/>
      <c r="AP31" s="19"/>
      <c r="AQ31" s="19"/>
      <c r="AR31" s="19" t="s">
        <v>64</v>
      </c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8"/>
    </row>
    <row r="32" spans="2:170" x14ac:dyDescent="0.25">
      <c r="B32" s="26" t="s">
        <v>189</v>
      </c>
      <c r="C32" s="28" t="str">
        <f t="shared" si="0"/>
        <v>127:112</v>
      </c>
      <c r="F32" s="44">
        <v>5</v>
      </c>
      <c r="G32" s="19">
        <v>5</v>
      </c>
      <c r="H32" s="19">
        <f t="shared" si="1"/>
        <v>127</v>
      </c>
      <c r="I32" s="19">
        <f t="shared" si="2"/>
        <v>112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38"/>
      <c r="U32" s="39" t="s">
        <v>82</v>
      </c>
      <c r="V32" s="19"/>
      <c r="W32" s="19"/>
      <c r="X32" s="38"/>
      <c r="Y32" s="46" t="s">
        <v>86</v>
      </c>
      <c r="AD32" s="26"/>
      <c r="AE32" s="27"/>
      <c r="AF32" s="27"/>
      <c r="AG32" s="19"/>
      <c r="AH32" s="19"/>
      <c r="AI32" s="29"/>
      <c r="AJ32" s="19" t="s">
        <v>199</v>
      </c>
      <c r="AK32" s="19"/>
      <c r="AL32" s="19"/>
      <c r="AM32" s="19"/>
      <c r="AN32" s="19"/>
      <c r="AO32" s="19"/>
      <c r="AP32" s="19"/>
      <c r="AQ32" s="19"/>
      <c r="AR32" s="19" t="s">
        <v>202</v>
      </c>
      <c r="AS32" s="19" t="str">
        <f>AH21</f>
        <v>in32</v>
      </c>
      <c r="AT32" s="19" t="str">
        <f t="shared" ref="AT32:BT32" si="4">AI21</f>
        <v>in33</v>
      </c>
      <c r="AU32" s="19" t="str">
        <f t="shared" si="4"/>
        <v>in34</v>
      </c>
      <c r="AV32" s="19" t="str">
        <f t="shared" si="4"/>
        <v>in35</v>
      </c>
      <c r="AW32" s="19" t="str">
        <f t="shared" si="4"/>
        <v>in42</v>
      </c>
      <c r="AX32" s="19" t="str">
        <f t="shared" si="4"/>
        <v>in43</v>
      </c>
      <c r="AY32" s="19" t="str">
        <f t="shared" si="4"/>
        <v>in44</v>
      </c>
      <c r="AZ32" s="19" t="str">
        <f t="shared" si="4"/>
        <v>in45</v>
      </c>
      <c r="BA32" s="19" t="str">
        <f t="shared" si="4"/>
        <v>in52</v>
      </c>
      <c r="BB32" s="19" t="str">
        <f t="shared" si="4"/>
        <v>in53</v>
      </c>
      <c r="BC32" s="19" t="str">
        <f t="shared" si="4"/>
        <v>in54</v>
      </c>
      <c r="BD32" s="19" t="str">
        <f t="shared" si="4"/>
        <v>in55</v>
      </c>
      <c r="BE32" s="19" t="str">
        <f t="shared" si="4"/>
        <v>in62</v>
      </c>
      <c r="BF32" s="19" t="str">
        <f t="shared" si="4"/>
        <v>in63</v>
      </c>
      <c r="BG32" s="19" t="str">
        <f t="shared" si="4"/>
        <v>in64</v>
      </c>
      <c r="BH32" s="19" t="str">
        <f t="shared" si="4"/>
        <v>in65</v>
      </c>
      <c r="BI32" s="19" t="str">
        <f t="shared" si="4"/>
        <v>16'd0</v>
      </c>
      <c r="BJ32" s="19" t="str">
        <f t="shared" si="4"/>
        <v>16'd0</v>
      </c>
      <c r="BK32" s="19" t="str">
        <f t="shared" si="4"/>
        <v>16'd0</v>
      </c>
      <c r="BL32" s="19" t="str">
        <f t="shared" si="4"/>
        <v>16'd0</v>
      </c>
      <c r="BM32" s="19" t="str">
        <f t="shared" si="4"/>
        <v>16'd0</v>
      </c>
      <c r="BN32" s="19" t="str">
        <f t="shared" si="4"/>
        <v>16'd0</v>
      </c>
      <c r="BO32" s="19"/>
      <c r="BP32" s="19"/>
      <c r="BQ32" s="19"/>
      <c r="BR32" s="19"/>
      <c r="BS32" s="19"/>
      <c r="BT32" s="19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8"/>
    </row>
    <row r="33" spans="2:170" x14ac:dyDescent="0.25">
      <c r="B33" s="26" t="s">
        <v>190</v>
      </c>
      <c r="C33" s="28" t="str">
        <f t="shared" si="0"/>
        <v>111:96</v>
      </c>
      <c r="F33" s="44">
        <v>5</v>
      </c>
      <c r="G33" s="19">
        <v>6</v>
      </c>
      <c r="H33" s="19">
        <f t="shared" si="1"/>
        <v>111</v>
      </c>
      <c r="I33" s="19">
        <f t="shared" si="2"/>
        <v>96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39"/>
      <c r="V33" s="19"/>
      <c r="W33" s="19"/>
      <c r="X33" s="19"/>
      <c r="Y33" s="46"/>
      <c r="AD33" s="26"/>
      <c r="AE33" s="27"/>
      <c r="AF33" s="27"/>
      <c r="AG33" s="19"/>
      <c r="AH33" s="19"/>
      <c r="AI33" s="29"/>
      <c r="AJ33" s="19" t="s">
        <v>224</v>
      </c>
      <c r="AK33" s="19"/>
      <c r="AL33" s="19"/>
      <c r="AM33" s="19"/>
      <c r="AN33" s="19"/>
      <c r="AO33" s="19"/>
      <c r="AP33" s="19"/>
      <c r="AQ33" s="19"/>
      <c r="AR33" s="19" t="s">
        <v>203</v>
      </c>
      <c r="AS33" s="19" t="str">
        <f>AH17</f>
        <v>in23</v>
      </c>
      <c r="AT33" s="19" t="str">
        <f t="shared" ref="AT33:BT33" si="5">AI17</f>
        <v>in24</v>
      </c>
      <c r="AU33" s="19" t="str">
        <f t="shared" si="5"/>
        <v>in25</v>
      </c>
      <c r="AV33" s="19" t="str">
        <f t="shared" si="5"/>
        <v>in26</v>
      </c>
      <c r="AW33" s="19" t="str">
        <f t="shared" si="5"/>
        <v>in33</v>
      </c>
      <c r="AX33" s="19" t="str">
        <f t="shared" si="5"/>
        <v>in34</v>
      </c>
      <c r="AY33" s="19" t="str">
        <f t="shared" si="5"/>
        <v>in35</v>
      </c>
      <c r="AZ33" s="19" t="str">
        <f t="shared" si="5"/>
        <v>in36</v>
      </c>
      <c r="BA33" s="19" t="str">
        <f t="shared" si="5"/>
        <v>in43</v>
      </c>
      <c r="BB33" s="19" t="str">
        <f t="shared" si="5"/>
        <v>in44</v>
      </c>
      <c r="BC33" s="19" t="str">
        <f t="shared" si="5"/>
        <v>in45</v>
      </c>
      <c r="BD33" s="19" t="str">
        <f t="shared" si="5"/>
        <v>in46</v>
      </c>
      <c r="BE33" s="19" t="str">
        <f t="shared" si="5"/>
        <v>in53</v>
      </c>
      <c r="BF33" s="19" t="str">
        <f t="shared" si="5"/>
        <v>in54</v>
      </c>
      <c r="BG33" s="19" t="str">
        <f t="shared" si="5"/>
        <v>in55</v>
      </c>
      <c r="BH33" s="19" t="str">
        <f t="shared" si="5"/>
        <v>in56</v>
      </c>
      <c r="BI33" s="19" t="str">
        <f t="shared" si="5"/>
        <v>16'd0</v>
      </c>
      <c r="BJ33" s="19" t="str">
        <f t="shared" si="5"/>
        <v>16'd0</v>
      </c>
      <c r="BK33" s="19" t="str">
        <f t="shared" si="5"/>
        <v>16'd0</v>
      </c>
      <c r="BL33" s="19" t="str">
        <f t="shared" si="5"/>
        <v>16'd0</v>
      </c>
      <c r="BM33" s="19" t="str">
        <f t="shared" si="5"/>
        <v>16'd0</v>
      </c>
      <c r="BN33" s="19" t="str">
        <f t="shared" si="5"/>
        <v>16'd0</v>
      </c>
      <c r="BO33" s="19"/>
      <c r="BP33" s="19"/>
      <c r="BQ33" s="19"/>
      <c r="BR33" s="19"/>
      <c r="BS33" s="19"/>
      <c r="BT33" s="19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8"/>
    </row>
    <row r="34" spans="2:170" x14ac:dyDescent="0.25">
      <c r="B34" s="26" t="s">
        <v>191</v>
      </c>
      <c r="C34" s="28" t="str">
        <f t="shared" si="0"/>
        <v>95:80</v>
      </c>
      <c r="F34" s="44">
        <v>6</v>
      </c>
      <c r="G34" s="19">
        <v>1</v>
      </c>
      <c r="H34" s="19">
        <f t="shared" si="1"/>
        <v>95</v>
      </c>
      <c r="I34" s="19">
        <f t="shared" si="2"/>
        <v>80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36"/>
      <c r="W34" s="19"/>
      <c r="X34" s="19"/>
      <c r="Y34" s="45"/>
      <c r="AD34" s="26"/>
      <c r="AE34" s="27"/>
      <c r="AF34" s="27"/>
      <c r="AG34" s="19"/>
      <c r="AH34" s="19"/>
      <c r="AI34" s="29"/>
      <c r="AJ34" s="19" t="s">
        <v>49</v>
      </c>
      <c r="AK34" s="19"/>
      <c r="AL34" s="19"/>
      <c r="AM34" s="19"/>
      <c r="AN34" s="19"/>
      <c r="AO34" s="19"/>
      <c r="AP34" s="19"/>
      <c r="AQ34" s="19"/>
      <c r="AR34" s="19" t="s">
        <v>204</v>
      </c>
      <c r="AS34" s="19" t="str">
        <f>AH13</f>
        <v>in21</v>
      </c>
      <c r="AT34" s="19" t="str">
        <f t="shared" ref="AT34:BT34" si="6">AI13</f>
        <v>in22</v>
      </c>
      <c r="AU34" s="19" t="str">
        <f t="shared" si="6"/>
        <v>in23</v>
      </c>
      <c r="AV34" s="19" t="str">
        <f t="shared" si="6"/>
        <v>in24</v>
      </c>
      <c r="AW34" s="19" t="str">
        <f t="shared" si="6"/>
        <v>in31</v>
      </c>
      <c r="AX34" s="19" t="str">
        <f t="shared" si="6"/>
        <v>in32</v>
      </c>
      <c r="AY34" s="19" t="str">
        <f t="shared" si="6"/>
        <v>in33</v>
      </c>
      <c r="AZ34" s="19" t="str">
        <f t="shared" si="6"/>
        <v>in34</v>
      </c>
      <c r="BA34" s="19" t="str">
        <f t="shared" si="6"/>
        <v>in41</v>
      </c>
      <c r="BB34" s="19" t="str">
        <f t="shared" si="6"/>
        <v>in42</v>
      </c>
      <c r="BC34" s="19" t="str">
        <f t="shared" si="6"/>
        <v>in43</v>
      </c>
      <c r="BD34" s="19" t="str">
        <f t="shared" si="6"/>
        <v>in44</v>
      </c>
      <c r="BE34" s="19" t="str">
        <f t="shared" si="6"/>
        <v>in51</v>
      </c>
      <c r="BF34" s="19" t="str">
        <f t="shared" si="6"/>
        <v>in52</v>
      </c>
      <c r="BG34" s="19" t="str">
        <f t="shared" si="6"/>
        <v>in53</v>
      </c>
      <c r="BH34" s="19" t="str">
        <f t="shared" si="6"/>
        <v>in54</v>
      </c>
      <c r="BI34" s="19" t="str">
        <f t="shared" si="6"/>
        <v>16'd0</v>
      </c>
      <c r="BJ34" s="19" t="str">
        <f t="shared" si="6"/>
        <v>16'd0</v>
      </c>
      <c r="BK34" s="19" t="str">
        <f t="shared" si="6"/>
        <v>16'd0</v>
      </c>
      <c r="BL34" s="19" t="str">
        <f t="shared" si="6"/>
        <v>16'd0</v>
      </c>
      <c r="BM34" s="19" t="str">
        <f t="shared" si="6"/>
        <v>16'd0</v>
      </c>
      <c r="BN34" s="19" t="str">
        <f t="shared" si="6"/>
        <v>16'd0</v>
      </c>
      <c r="BO34" s="19"/>
      <c r="BP34" s="19"/>
      <c r="BQ34" s="19"/>
      <c r="BR34" s="19"/>
      <c r="BS34" s="19"/>
      <c r="BT34" s="19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8"/>
    </row>
    <row r="35" spans="2:170" x14ac:dyDescent="0.25">
      <c r="B35" s="26" t="s">
        <v>192</v>
      </c>
      <c r="C35" s="28" t="str">
        <f t="shared" si="0"/>
        <v>79:64</v>
      </c>
      <c r="F35" s="44">
        <v>6</v>
      </c>
      <c r="G35" s="19">
        <v>2</v>
      </c>
      <c r="H35" s="19">
        <f t="shared" si="1"/>
        <v>79</v>
      </c>
      <c r="I35" s="19">
        <f t="shared" si="2"/>
        <v>64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36" t="s">
        <v>83</v>
      </c>
      <c r="W35" s="37"/>
      <c r="X35" s="19"/>
      <c r="Y35" s="45"/>
      <c r="AD35" s="26"/>
      <c r="AE35" s="27"/>
      <c r="AF35" s="27"/>
      <c r="AG35" s="19"/>
      <c r="AH35" s="19"/>
      <c r="AI35" s="29"/>
      <c r="AJ35" s="19" t="s">
        <v>200</v>
      </c>
      <c r="AK35" s="19"/>
      <c r="AL35" s="19"/>
      <c r="AM35" s="19"/>
      <c r="AN35" s="19"/>
      <c r="AO35" s="19"/>
      <c r="AP35" s="19"/>
      <c r="AQ35" s="19"/>
      <c r="AR35" s="19" t="s">
        <v>205</v>
      </c>
      <c r="AS35" s="19" t="str">
        <f>AH9</f>
        <v>in12</v>
      </c>
      <c r="AT35" s="19" t="str">
        <f t="shared" ref="AT35:BT35" si="7">AI9</f>
        <v>in13</v>
      </c>
      <c r="AU35" s="19" t="str">
        <f t="shared" si="7"/>
        <v>in14</v>
      </c>
      <c r="AV35" s="19" t="str">
        <f t="shared" si="7"/>
        <v>in15</v>
      </c>
      <c r="AW35" s="19" t="str">
        <f t="shared" si="7"/>
        <v>in22</v>
      </c>
      <c r="AX35" s="19" t="str">
        <f t="shared" si="7"/>
        <v>in23</v>
      </c>
      <c r="AY35" s="19" t="str">
        <f t="shared" si="7"/>
        <v>in24</v>
      </c>
      <c r="AZ35" s="19" t="str">
        <f t="shared" si="7"/>
        <v>in25</v>
      </c>
      <c r="BA35" s="19" t="str">
        <f t="shared" si="7"/>
        <v>in32</v>
      </c>
      <c r="BB35" s="19" t="str">
        <f t="shared" si="7"/>
        <v>in33</v>
      </c>
      <c r="BC35" s="19" t="str">
        <f t="shared" si="7"/>
        <v>in34</v>
      </c>
      <c r="BD35" s="19" t="str">
        <f t="shared" si="7"/>
        <v>in35</v>
      </c>
      <c r="BE35" s="19" t="str">
        <f t="shared" si="7"/>
        <v>in42</v>
      </c>
      <c r="BF35" s="19" t="str">
        <f t="shared" si="7"/>
        <v>in43</v>
      </c>
      <c r="BG35" s="19" t="str">
        <f t="shared" si="7"/>
        <v>in44</v>
      </c>
      <c r="BH35" s="19" t="str">
        <f t="shared" si="7"/>
        <v>in45</v>
      </c>
      <c r="BI35" s="19" t="str">
        <f t="shared" si="7"/>
        <v>16'd0</v>
      </c>
      <c r="BJ35" s="19" t="str">
        <f t="shared" si="7"/>
        <v>16'd0</v>
      </c>
      <c r="BK35" s="19" t="str">
        <f t="shared" si="7"/>
        <v>16'd0</v>
      </c>
      <c r="BL35" s="19" t="str">
        <f t="shared" si="7"/>
        <v>16'd0</v>
      </c>
      <c r="BM35" s="19" t="str">
        <f t="shared" si="7"/>
        <v>16'd0</v>
      </c>
      <c r="BN35" s="19" t="str">
        <f t="shared" si="7"/>
        <v>16'd0</v>
      </c>
      <c r="BO35" s="19"/>
      <c r="BP35" s="19"/>
      <c r="BQ35" s="19"/>
      <c r="BR35" s="19"/>
      <c r="BS35" s="19"/>
      <c r="BT35" s="19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8"/>
    </row>
    <row r="36" spans="2:170" x14ac:dyDescent="0.25">
      <c r="B36" s="26" t="s">
        <v>193</v>
      </c>
      <c r="C36" s="28" t="str">
        <f t="shared" si="0"/>
        <v>63:48</v>
      </c>
      <c r="F36" s="44">
        <v>6</v>
      </c>
      <c r="G36" s="19">
        <v>3</v>
      </c>
      <c r="H36" s="19">
        <f t="shared" si="1"/>
        <v>63</v>
      </c>
      <c r="I36" s="19">
        <f t="shared" si="2"/>
        <v>48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36"/>
      <c r="W36" s="37" t="s">
        <v>84</v>
      </c>
      <c r="X36" s="38"/>
      <c r="Y36" s="45"/>
      <c r="AD36" s="26"/>
      <c r="AE36" s="27"/>
      <c r="AF36" s="27"/>
      <c r="AG36" s="19"/>
      <c r="AH36" s="19"/>
      <c r="AI36" s="29"/>
      <c r="AJ36" s="19" t="s">
        <v>50</v>
      </c>
      <c r="AK36" s="19"/>
      <c r="AL36" s="19"/>
      <c r="AM36" s="19"/>
      <c r="AN36" s="19"/>
      <c r="AO36" s="19"/>
      <c r="AP36" s="19"/>
      <c r="AQ36" s="19"/>
      <c r="AR36" s="19" t="s">
        <v>206</v>
      </c>
      <c r="AS36" s="19" t="str">
        <f>AH19</f>
        <v>16'd0</v>
      </c>
      <c r="AT36" s="19" t="str">
        <f t="shared" ref="AT36:BT36" si="8">AI19</f>
        <v>in31</v>
      </c>
      <c r="AU36" s="19" t="str">
        <f t="shared" si="8"/>
        <v>in32</v>
      </c>
      <c r="AV36" s="19" t="str">
        <f t="shared" si="8"/>
        <v>in33</v>
      </c>
      <c r="AW36" s="19" t="str">
        <f t="shared" si="8"/>
        <v>in34</v>
      </c>
      <c r="AX36" s="19" t="str">
        <f t="shared" si="8"/>
        <v>in41</v>
      </c>
      <c r="AY36" s="19" t="str">
        <f t="shared" si="8"/>
        <v>in42</v>
      </c>
      <c r="AZ36" s="19" t="str">
        <f t="shared" si="8"/>
        <v>in43</v>
      </c>
      <c r="BA36" s="19" t="str">
        <f t="shared" si="8"/>
        <v>in44</v>
      </c>
      <c r="BB36" s="19" t="str">
        <f t="shared" si="8"/>
        <v>in51</v>
      </c>
      <c r="BC36" s="19" t="str">
        <f t="shared" si="8"/>
        <v>in52</v>
      </c>
      <c r="BD36" s="19" t="str">
        <f t="shared" si="8"/>
        <v>in53</v>
      </c>
      <c r="BE36" s="19" t="str">
        <f t="shared" si="8"/>
        <v>in54</v>
      </c>
      <c r="BF36" s="19" t="str">
        <f t="shared" si="8"/>
        <v>in61</v>
      </c>
      <c r="BG36" s="19" t="str">
        <f t="shared" si="8"/>
        <v>in62</v>
      </c>
      <c r="BH36" s="19" t="str">
        <f t="shared" si="8"/>
        <v>in63</v>
      </c>
      <c r="BI36" s="19" t="str">
        <f t="shared" si="8"/>
        <v>in64</v>
      </c>
      <c r="BJ36" s="19" t="str">
        <f t="shared" si="8"/>
        <v>16'd0</v>
      </c>
      <c r="BK36" s="19" t="str">
        <f t="shared" si="8"/>
        <v>16'd0</v>
      </c>
      <c r="BL36" s="19" t="str">
        <f t="shared" si="8"/>
        <v>16'd0</v>
      </c>
      <c r="BM36" s="19" t="str">
        <f t="shared" si="8"/>
        <v>16'd0</v>
      </c>
      <c r="BN36" s="19" t="str">
        <f t="shared" si="8"/>
        <v>16'd0</v>
      </c>
      <c r="BO36" s="19"/>
      <c r="BP36" s="19"/>
      <c r="BQ36" s="19"/>
      <c r="BR36" s="19"/>
      <c r="BS36" s="19"/>
      <c r="BT36" s="19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8"/>
    </row>
    <row r="37" spans="2:170" x14ac:dyDescent="0.25">
      <c r="B37" s="26" t="s">
        <v>194</v>
      </c>
      <c r="C37" s="28" t="str">
        <f t="shared" si="0"/>
        <v>47:32</v>
      </c>
      <c r="F37" s="44">
        <v>6</v>
      </c>
      <c r="G37" s="19">
        <v>4</v>
      </c>
      <c r="H37" s="19">
        <f t="shared" si="1"/>
        <v>47</v>
      </c>
      <c r="I37" s="19">
        <f t="shared" si="2"/>
        <v>32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37"/>
      <c r="X37" s="38" t="s">
        <v>85</v>
      </c>
      <c r="Y37" s="46"/>
      <c r="AD37" s="26"/>
      <c r="AE37" s="27"/>
      <c r="AF37" s="27"/>
      <c r="AG37" s="19"/>
      <c r="AH37" s="19"/>
      <c r="AI37" s="29"/>
      <c r="AJ37" s="19"/>
      <c r="AK37" s="19"/>
      <c r="AL37" s="19"/>
      <c r="AM37" s="19"/>
      <c r="AN37" s="19"/>
      <c r="AO37" s="19"/>
      <c r="AP37" s="19"/>
      <c r="AQ37" s="19"/>
      <c r="AR37" s="19" t="s">
        <v>207</v>
      </c>
      <c r="AS37" s="19" t="str">
        <f>AH15</f>
        <v>16'd0</v>
      </c>
      <c r="AT37" s="19" t="str">
        <f t="shared" ref="AT37:BT37" si="9">AI15</f>
        <v>in22</v>
      </c>
      <c r="AU37" s="19" t="str">
        <f t="shared" si="9"/>
        <v>in23</v>
      </c>
      <c r="AV37" s="19" t="str">
        <f t="shared" si="9"/>
        <v>in24</v>
      </c>
      <c r="AW37" s="19" t="str">
        <f t="shared" si="9"/>
        <v>in25</v>
      </c>
      <c r="AX37" s="19" t="str">
        <f t="shared" si="9"/>
        <v>in32</v>
      </c>
      <c r="AY37" s="19" t="str">
        <f t="shared" si="9"/>
        <v>in33</v>
      </c>
      <c r="AZ37" s="19" t="str">
        <f t="shared" si="9"/>
        <v>in34</v>
      </c>
      <c r="BA37" s="19" t="str">
        <f t="shared" si="9"/>
        <v>in35</v>
      </c>
      <c r="BB37" s="19" t="str">
        <f t="shared" si="9"/>
        <v>in42</v>
      </c>
      <c r="BC37" s="19" t="str">
        <f t="shared" si="9"/>
        <v>in43</v>
      </c>
      <c r="BD37" s="19" t="str">
        <f t="shared" si="9"/>
        <v>in44</v>
      </c>
      <c r="BE37" s="19" t="str">
        <f t="shared" si="9"/>
        <v>in45</v>
      </c>
      <c r="BF37" s="19" t="str">
        <f t="shared" si="9"/>
        <v>in52</v>
      </c>
      <c r="BG37" s="19" t="str">
        <f t="shared" si="9"/>
        <v>in53</v>
      </c>
      <c r="BH37" s="19" t="str">
        <f t="shared" si="9"/>
        <v>in54</v>
      </c>
      <c r="BI37" s="19" t="str">
        <f t="shared" si="9"/>
        <v>in55</v>
      </c>
      <c r="BJ37" s="19" t="str">
        <f t="shared" si="9"/>
        <v>16'd0</v>
      </c>
      <c r="BK37" s="19" t="str">
        <f t="shared" si="9"/>
        <v>16'd0</v>
      </c>
      <c r="BL37" s="19" t="str">
        <f t="shared" si="9"/>
        <v>16'd0</v>
      </c>
      <c r="BM37" s="19" t="str">
        <f t="shared" si="9"/>
        <v>16'd0</v>
      </c>
      <c r="BN37" s="19" t="str">
        <f t="shared" si="9"/>
        <v>16'd0</v>
      </c>
      <c r="BO37" s="19"/>
      <c r="BP37" s="19"/>
      <c r="BQ37" s="19"/>
      <c r="BR37" s="19"/>
      <c r="BS37" s="19"/>
      <c r="BT37" s="19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8"/>
    </row>
    <row r="38" spans="2:170" x14ac:dyDescent="0.25">
      <c r="B38" s="26" t="s">
        <v>195</v>
      </c>
      <c r="C38" s="28" t="str">
        <f t="shared" si="0"/>
        <v>31:16</v>
      </c>
      <c r="F38" s="44">
        <v>6</v>
      </c>
      <c r="G38" s="19">
        <v>5</v>
      </c>
      <c r="H38" s="19">
        <f t="shared" si="1"/>
        <v>31</v>
      </c>
      <c r="I38" s="19">
        <f t="shared" si="2"/>
        <v>16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38"/>
      <c r="Y38" s="46" t="s">
        <v>86</v>
      </c>
      <c r="AD38" s="26"/>
      <c r="AE38" s="27"/>
      <c r="AF38" s="27"/>
      <c r="AG38" s="19"/>
      <c r="AH38" s="19"/>
      <c r="AI38" s="29"/>
      <c r="AJ38" s="19"/>
      <c r="AK38" s="19"/>
      <c r="AL38" s="19"/>
      <c r="AM38" s="19"/>
      <c r="AN38" s="19"/>
      <c r="AO38" s="19"/>
      <c r="AP38" s="19"/>
      <c r="AQ38" s="19"/>
      <c r="AR38" s="19" t="s">
        <v>208</v>
      </c>
      <c r="AS38" s="19" t="str">
        <f>AH11</f>
        <v>16'd0</v>
      </c>
      <c r="AT38" s="19" t="str">
        <f t="shared" ref="AT38:BT38" si="10">AI11</f>
        <v>in13</v>
      </c>
      <c r="AU38" s="19" t="str">
        <f t="shared" si="10"/>
        <v>in14</v>
      </c>
      <c r="AV38" s="19" t="str">
        <f t="shared" si="10"/>
        <v>in15</v>
      </c>
      <c r="AW38" s="19" t="str">
        <f t="shared" si="10"/>
        <v>in16</v>
      </c>
      <c r="AX38" s="19" t="str">
        <f t="shared" si="10"/>
        <v>in23</v>
      </c>
      <c r="AY38" s="19" t="str">
        <f t="shared" si="10"/>
        <v>in24</v>
      </c>
      <c r="AZ38" s="19" t="str">
        <f t="shared" si="10"/>
        <v>in25</v>
      </c>
      <c r="BA38" s="19" t="str">
        <f t="shared" si="10"/>
        <v>in26</v>
      </c>
      <c r="BB38" s="19" t="str">
        <f t="shared" si="10"/>
        <v>in33</v>
      </c>
      <c r="BC38" s="19" t="str">
        <f t="shared" si="10"/>
        <v>in34</v>
      </c>
      <c r="BD38" s="19" t="str">
        <f t="shared" si="10"/>
        <v>in35</v>
      </c>
      <c r="BE38" s="19" t="str">
        <f t="shared" si="10"/>
        <v>in36</v>
      </c>
      <c r="BF38" s="19" t="str">
        <f t="shared" si="10"/>
        <v>in43</v>
      </c>
      <c r="BG38" s="19" t="str">
        <f t="shared" si="10"/>
        <v>in44</v>
      </c>
      <c r="BH38" s="19" t="str">
        <f t="shared" si="10"/>
        <v>in45</v>
      </c>
      <c r="BI38" s="19" t="str">
        <f t="shared" si="10"/>
        <v>in46</v>
      </c>
      <c r="BJ38" s="19" t="str">
        <f t="shared" si="10"/>
        <v>16'd0</v>
      </c>
      <c r="BK38" s="19" t="str">
        <f t="shared" si="10"/>
        <v>16'd0</v>
      </c>
      <c r="BL38" s="19" t="str">
        <f t="shared" si="10"/>
        <v>16'd0</v>
      </c>
      <c r="BM38" s="19" t="str">
        <f t="shared" si="10"/>
        <v>16'd0</v>
      </c>
      <c r="BN38" s="19" t="str">
        <f t="shared" si="10"/>
        <v>16'd0</v>
      </c>
      <c r="BO38" s="19"/>
      <c r="BP38" s="19"/>
      <c r="BQ38" s="19"/>
      <c r="BR38" s="19"/>
      <c r="BS38" s="19"/>
      <c r="BT38" s="19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8"/>
    </row>
    <row r="39" spans="2:170" x14ac:dyDescent="0.25">
      <c r="B39" s="26" t="s">
        <v>196</v>
      </c>
      <c r="C39" s="28" t="str">
        <f t="shared" si="0"/>
        <v>15:0</v>
      </c>
      <c r="F39" s="44">
        <v>6</v>
      </c>
      <c r="G39" s="19">
        <v>6</v>
      </c>
      <c r="H39" s="19">
        <f>I38-1</f>
        <v>15</v>
      </c>
      <c r="I39" s="19">
        <f>H39-15</f>
        <v>0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46"/>
      <c r="AD39" s="26"/>
      <c r="AE39" s="27"/>
      <c r="AF39" s="27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 t="s">
        <v>209</v>
      </c>
      <c r="AS39" s="19" t="str">
        <f>AH7</f>
        <v>16'd0</v>
      </c>
      <c r="AT39" s="19" t="str">
        <f t="shared" ref="AT39:BT39" si="11">AI7</f>
        <v>in11</v>
      </c>
      <c r="AU39" s="19" t="str">
        <f t="shared" si="11"/>
        <v>in12</v>
      </c>
      <c r="AV39" s="19" t="str">
        <f t="shared" si="11"/>
        <v>in13</v>
      </c>
      <c r="AW39" s="19" t="str">
        <f t="shared" si="11"/>
        <v>in14</v>
      </c>
      <c r="AX39" s="19" t="str">
        <f t="shared" si="11"/>
        <v>in21</v>
      </c>
      <c r="AY39" s="19" t="str">
        <f t="shared" si="11"/>
        <v>in22</v>
      </c>
      <c r="AZ39" s="19" t="str">
        <f t="shared" si="11"/>
        <v>in23</v>
      </c>
      <c r="BA39" s="19" t="str">
        <f t="shared" si="11"/>
        <v>in24</v>
      </c>
      <c r="BB39" s="19" t="str">
        <f t="shared" si="11"/>
        <v>in31</v>
      </c>
      <c r="BC39" s="19" t="str">
        <f t="shared" si="11"/>
        <v>in32</v>
      </c>
      <c r="BD39" s="19" t="str">
        <f t="shared" si="11"/>
        <v>in33</v>
      </c>
      <c r="BE39" s="19" t="str">
        <f t="shared" si="11"/>
        <v>in34</v>
      </c>
      <c r="BF39" s="19" t="str">
        <f t="shared" si="11"/>
        <v>in41</v>
      </c>
      <c r="BG39" s="19" t="str">
        <f t="shared" si="11"/>
        <v>in42</v>
      </c>
      <c r="BH39" s="19" t="str">
        <f t="shared" si="11"/>
        <v>in43</v>
      </c>
      <c r="BI39" s="19" t="str">
        <f t="shared" si="11"/>
        <v>in44</v>
      </c>
      <c r="BJ39" s="19" t="str">
        <f t="shared" si="11"/>
        <v>16'd0</v>
      </c>
      <c r="BK39" s="19" t="str">
        <f t="shared" si="11"/>
        <v>16'd0</v>
      </c>
      <c r="BL39" s="19" t="str">
        <f t="shared" si="11"/>
        <v>16'd0</v>
      </c>
      <c r="BM39" s="19" t="str">
        <f t="shared" si="11"/>
        <v>16'd0</v>
      </c>
      <c r="BN39" s="19" t="str">
        <f t="shared" si="11"/>
        <v>16'd0</v>
      </c>
      <c r="BO39" s="19"/>
      <c r="BP39" s="19"/>
      <c r="BQ39" s="19"/>
      <c r="BR39" s="19"/>
      <c r="BS39" s="19"/>
      <c r="BT39" s="19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8"/>
    </row>
    <row r="40" spans="2:170" ht="15.75" thickBot="1" x14ac:dyDescent="0.3">
      <c r="B40" s="30"/>
      <c r="C40" s="33"/>
      <c r="F40" s="44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45"/>
      <c r="AD40" s="26"/>
      <c r="AE40" s="27"/>
      <c r="AF40" s="27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 t="s">
        <v>210</v>
      </c>
      <c r="AS40" s="19" t="str">
        <f>AH23</f>
        <v>16'd0</v>
      </c>
      <c r="AT40" s="19" t="str">
        <f t="shared" ref="AT40:BT40" si="12">AI23</f>
        <v>16'd0</v>
      </c>
      <c r="AU40" s="19" t="str">
        <f t="shared" si="12"/>
        <v>16'd0</v>
      </c>
      <c r="AV40" s="19" t="str">
        <f t="shared" si="12"/>
        <v>16'd0</v>
      </c>
      <c r="AW40" s="19" t="str">
        <f t="shared" si="12"/>
        <v>16'd0</v>
      </c>
      <c r="AX40" s="19" t="str">
        <f t="shared" si="12"/>
        <v>16'd0</v>
      </c>
      <c r="AY40" s="19" t="str">
        <f t="shared" si="12"/>
        <v>in33</v>
      </c>
      <c r="AZ40" s="19" t="str">
        <f t="shared" si="12"/>
        <v>in34</v>
      </c>
      <c r="BA40" s="19" t="str">
        <f t="shared" si="12"/>
        <v>in35</v>
      </c>
      <c r="BB40" s="19" t="str">
        <f t="shared" si="12"/>
        <v>in36</v>
      </c>
      <c r="BC40" s="19" t="str">
        <f t="shared" si="12"/>
        <v>in43</v>
      </c>
      <c r="BD40" s="19" t="str">
        <f t="shared" si="12"/>
        <v>in44</v>
      </c>
      <c r="BE40" s="19" t="str">
        <f t="shared" si="12"/>
        <v>in45</v>
      </c>
      <c r="BF40" s="19" t="str">
        <f t="shared" si="12"/>
        <v>in46</v>
      </c>
      <c r="BG40" s="19" t="str">
        <f t="shared" si="12"/>
        <v>in53</v>
      </c>
      <c r="BH40" s="19" t="str">
        <f t="shared" si="12"/>
        <v>in54</v>
      </c>
      <c r="BI40" s="19" t="str">
        <f t="shared" si="12"/>
        <v>in55</v>
      </c>
      <c r="BJ40" s="19" t="str">
        <f t="shared" si="12"/>
        <v>in56</v>
      </c>
      <c r="BK40" s="19" t="str">
        <f t="shared" si="12"/>
        <v>in63</v>
      </c>
      <c r="BL40" s="19" t="str">
        <f t="shared" si="12"/>
        <v>in64</v>
      </c>
      <c r="BM40" s="19" t="str">
        <f t="shared" si="12"/>
        <v>in65</v>
      </c>
      <c r="BN40" s="19" t="str">
        <f t="shared" si="12"/>
        <v>in66</v>
      </c>
      <c r="BO40" s="19"/>
      <c r="BP40" s="19"/>
      <c r="BQ40" s="19"/>
      <c r="BR40" s="19"/>
      <c r="BS40" s="19"/>
      <c r="BT40" s="19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8"/>
    </row>
    <row r="41" spans="2:170" ht="15.75" thickBot="1" x14ac:dyDescent="0.3">
      <c r="F41" s="47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48"/>
      <c r="AD41" s="26"/>
      <c r="AE41" s="27"/>
      <c r="AF41" s="27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8"/>
    </row>
    <row r="42" spans="2:170" x14ac:dyDescent="0.25">
      <c r="AD42" s="26"/>
      <c r="AE42" s="27"/>
      <c r="AF42" s="27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8"/>
    </row>
    <row r="43" spans="2:170" ht="15.75" thickBot="1" x14ac:dyDescent="0.3">
      <c r="AD43" s="26"/>
      <c r="AE43" s="27"/>
      <c r="AF43" s="27"/>
      <c r="AG43" s="19"/>
      <c r="AH43" s="19"/>
      <c r="AI43" s="19"/>
      <c r="AJ43" s="19" t="s">
        <v>197</v>
      </c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8"/>
    </row>
    <row r="44" spans="2:170" x14ac:dyDescent="0.25">
      <c r="F44" s="49" t="s">
        <v>160</v>
      </c>
      <c r="G44" s="24"/>
      <c r="H44" s="24"/>
      <c r="I44" s="43"/>
      <c r="AD44" s="26"/>
      <c r="AE44" s="27"/>
      <c r="AF44" s="27"/>
      <c r="AG44" s="19"/>
      <c r="AH44" s="19"/>
      <c r="AI44" s="19"/>
      <c r="AJ44" s="19" t="s">
        <v>49</v>
      </c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8"/>
    </row>
    <row r="45" spans="2:170" x14ac:dyDescent="0.25">
      <c r="F45" s="44" t="s">
        <v>158</v>
      </c>
      <c r="G45" s="19"/>
      <c r="H45" s="19"/>
      <c r="I45" s="45"/>
      <c r="AD45" s="26"/>
      <c r="AE45" s="27"/>
      <c r="AF45" s="27"/>
      <c r="AG45" s="19"/>
      <c r="AH45" s="19"/>
      <c r="AI45" s="19"/>
      <c r="AJ45" s="19" t="s">
        <v>211</v>
      </c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 t="s">
        <v>223</v>
      </c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8"/>
    </row>
    <row r="46" spans="2:170" x14ac:dyDescent="0.25">
      <c r="F46" s="44" t="s">
        <v>62</v>
      </c>
      <c r="G46" s="19" t="s">
        <v>63</v>
      </c>
      <c r="H46" s="50" t="s">
        <v>252</v>
      </c>
      <c r="I46" s="51"/>
      <c r="AD46" s="26"/>
      <c r="AE46" s="27"/>
      <c r="AF46" s="27"/>
      <c r="AG46" s="19"/>
      <c r="AH46" s="19"/>
      <c r="AI46" s="19"/>
      <c r="AJ46" s="19" t="s">
        <v>202</v>
      </c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 t="s">
        <v>222</v>
      </c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8"/>
    </row>
    <row r="47" spans="2:170" x14ac:dyDescent="0.25">
      <c r="F47" s="44">
        <v>1</v>
      </c>
      <c r="G47" s="19">
        <v>1</v>
      </c>
      <c r="H47" s="27">
        <v>143</v>
      </c>
      <c r="I47" s="28">
        <f>H47-15</f>
        <v>128</v>
      </c>
      <c r="AD47" s="26"/>
      <c r="AE47" s="27"/>
      <c r="AF47" s="27"/>
      <c r="AG47" s="19"/>
      <c r="AH47" s="19"/>
      <c r="AI47" s="19"/>
      <c r="AJ47" s="19" t="s">
        <v>212</v>
      </c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8"/>
    </row>
    <row r="48" spans="2:170" x14ac:dyDescent="0.25">
      <c r="F48" s="44">
        <v>1</v>
      </c>
      <c r="G48" s="19">
        <v>2</v>
      </c>
      <c r="H48" s="27">
        <f>I47-1</f>
        <v>127</v>
      </c>
      <c r="I48" s="28">
        <f>H48-15</f>
        <v>112</v>
      </c>
      <c r="AD48" s="26"/>
      <c r="AE48" s="27"/>
      <c r="AF48" s="27"/>
      <c r="AG48" s="19"/>
      <c r="AH48" s="19"/>
      <c r="AI48" s="19"/>
      <c r="AJ48" s="19" t="s">
        <v>203</v>
      </c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19" t="str">
        <f>_xlfn.CONCAT($AJ$43:$AJ$45,AS32,$AJ$47,AS33,$AJ$49,AS34,$AJ$51,AS35,$AJ$53:$AJ$54,AS36,$AJ$56,AS37,$AJ$58,AS38,$AJ$60,AS39,$AJ$62:$AJ$64,AS40,$AJ$66:$AJ$67)</f>
        <v>dataIn = {16'd0,16'd0,16'd0,  16'd0,16'd0,16'd0,  16'd0,16'd0,16'd0,  16'd0,16'd0,16'd0,  16'd0,16'd0,16'd0,  16'd0,16'd0,16'd0,  16'd0,16'd0,16'd0,  16'd0,16'd0,16'd0,  K1[31:16],in32,16'd0,    K1[63:48],in23,16'd0,   K1[95:80],in21,16'd0,     K1[127:112],in12,16'd0,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v>
      </c>
      <c r="CB48" s="19" t="str">
        <f>_xlfn.CONCAT($AJ$43:$AJ$45,AT32,$AJ$47,AT33,$AJ$49,AT34,$AJ$51,AT35,$AJ$53:$AJ$54,AT36,$AJ$56,AT37,$AJ$58,AT38,$AJ$60,AT39,$AJ$62:$AJ$64,AT40,$AJ$66:$AJ$67)</f>
        <v>dataIn = {16'd0,16'd0,16'd0,  16'd0,16'd0,16'd0,  16'd0,16'd0,16'd0,  16'd0,16'd0,16'd0,  16'd0,16'd0,16'd0,  16'd0,16'd0,16'd0,  16'd0,16'd0,16'd0,  16'd0,16'd0,16'd0,  K1[31:16],in33,16'd0,    K1[63:48],in24,16'd0,   K1[95:80],in22,16'd0,     K1[127:112],in13,16'd0,  16'd0,16'd0,16'd0,  16'd0,16'd0,16'd0,  K1[47:32],in31,16'd0,   K1[79:64],in22,16'd0,    K1[111:96],in13,16'd0,      K1[143:128],in11,16'd0,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v>
      </c>
      <c r="CC48" s="19" t="str">
        <f t="shared" ref="CC48:CT48" si="13">_xlfn.CONCAT($AJ$43:$AJ$45,AU32,$AJ$47,AU33,$AJ$49,AU34,$AJ$51,AU35,$AJ$53:$AJ$54,AU36,$AJ$56,AU37,$AJ$58,AU38,$AJ$60,AU39,$AJ$62:$AJ$64,AU40,$AJ$66:$AJ$67)</f>
        <v>dataIn = {16'd0,16'd0,16'd0,  16'd0,16'd0,16'd0,  16'd0,16'd0,16'd0,  16'd0,16'd0,16'd0,  16'd0,16'd0,16'd0,  16'd0,16'd0,16'd0,  16'd0,16'd0,16'd0,  16'd0,16'd0,16'd0,  K1[31:16],in34,16'd0,    K1[63:48],in25,16'd0,   K1[95:80],in23,16'd0,     K1[127:112],in14,16'd0,  16'd0,16'd0,16'd0,  16'd0,16'd0,16'd0,  K1[47:32],in32,16'd0,   K1[79:64],in23,16'd0,    K1[111:96],in14,16'd0,      K1[143:128],in12,16'd0,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v>
      </c>
      <c r="CD48" s="19" t="str">
        <f t="shared" si="13"/>
        <v>dataIn = {16'd0,16'd0,16'd0,  16'd0,16'd0,16'd0,  16'd0,16'd0,16'd0,  16'd0,16'd0,16'd0,  16'd0,16'd0,16'd0,  16'd0,16'd0,16'd0,  16'd0,16'd0,16'd0,  16'd0,16'd0,16'd0,  K1[31:16],in35,16'd0,    K1[63:48],in26,16'd0,   K1[95:80],in24,16'd0,     K1[127:112],in15,16'd0,  16'd0,16'd0,16'd0,  16'd0,16'd0,16'd0,  K1[47:32],in33,16'd0,   K1[79:64],in24,16'd0,    K1[111:96],in15,16'd0,      K1[143:128],in13,16'd0,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v>
      </c>
      <c r="CE48" s="19" t="str">
        <f t="shared" si="13"/>
        <v>dataIn = {16'd0,16'd0,16'd0,  16'd0,16'd0,16'd0,  16'd0,16'd0,16'd0,  16'd0,16'd0,16'd0,  16'd0,16'd0,16'd0,  16'd0,16'd0,16'd0,  16'd0,16'd0,16'd0,  16'd0,16'd0,16'd0,  K1[31:16],in42,16'd0,    K1[63:48],in33,16'd0,   K1[95:80],in31,16'd0,     K1[127:112],in22,16'd0,  16'd0,16'd0,16'd0,  16'd0,16'd0,16'd0,  K1[47:32],in34,16'd0,   K1[79:64],in25,16'd0,    K1[111:96],in16,16'd0,      K1[143:128],in14,16'd0,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v>
      </c>
      <c r="CF48" s="19" t="str">
        <f t="shared" si="13"/>
        <v>dataIn = {16'd0,16'd0,16'd0,  16'd0,16'd0,16'd0,  16'd0,16'd0,16'd0,  16'd0,16'd0,16'd0,  16'd0,16'd0,16'd0,  16'd0,16'd0,16'd0,  16'd0,16'd0,16'd0,  16'd0,16'd0,16'd0,  K1[31:16],in43,16'd0,    K1[63:48],in34,16'd0,   K1[95:80],in32,16'd0,     K1[127:112],in23,16'd0,  16'd0,16'd0,16'd0,  16'd0,16'd0,16'd0,  K1[47:32],in41,16'd0,   K1[79:64],in32,16'd0,    K1[111:96],in23,16'd0,      K1[143:128],in21,16'd0, 16'd0,16'd0,16'd0,  16'd0,16'd0,16'd0,  16'd0,16'd0,16'd0,  16'd0,16'd0,16'd0,  16'd0,16'd0,16'd0,  16'd0,16'd0,16'd0,  16'd0,16'd0,16'd0,  16'd0,16'd0,16'd0,  K1[15:0],16'd0,16'd0,    16'd0,16'd0,16'd0,  16'd0,16'd0,16'd0,  16'd0,16'd0,16'd0,  16'd0,16'd0,16'd0,  16'd0,16'd0,16'd0,  16'd0,16'd0,16'd0,  16'd0,16'd0,16'd0,  16'd0,16'd0,16'd0,  16'd0,16'd0,16'd0};</v>
      </c>
      <c r="CG48" s="19" t="str">
        <f t="shared" si="13"/>
        <v>dataIn = {16'd0,16'd0,16'd0,  16'd0,16'd0,16'd0,  16'd0,16'd0,16'd0,  16'd0,16'd0,16'd0,  16'd0,16'd0,16'd0,  16'd0,16'd0,16'd0,  16'd0,16'd0,16'd0,  16'd0,16'd0,16'd0,  K1[31:16],in44,16'd0,    K1[63:48],in35,16'd0,   K1[95:80],in33,16'd0,     K1[127:112],in24,16'd0,  16'd0,16'd0,16'd0,  16'd0,16'd0,16'd0,  K1[47:32],in42,16'd0,   K1[79:64],in33,16'd0,    K1[111:96],in24,16'd0,      K1[143:128],in22,16'd0, 16'd0,16'd0,16'd0,  16'd0,16'd0,16'd0,  16'd0,16'd0,16'd0,  16'd0,16'd0,16'd0,  16'd0,16'd0,16'd0,  16'd0,16'd0,16'd0,  16'd0,16'd0,16'd0,  16'd0,16'd0,16'd0,  K1[15:0],in33,16'd0,    16'd0,16'd0,16'd0,  16'd0,16'd0,16'd0,  16'd0,16'd0,16'd0,  16'd0,16'd0,16'd0,  16'd0,16'd0,16'd0,  16'd0,16'd0,16'd0,  16'd0,16'd0,16'd0,  16'd0,16'd0,16'd0,  16'd0,16'd0,16'd0};</v>
      </c>
      <c r="CH48" s="19" t="str">
        <f t="shared" si="13"/>
        <v>dataIn = {16'd0,16'd0,16'd0,  16'd0,16'd0,16'd0,  16'd0,16'd0,16'd0,  16'd0,16'd0,16'd0,  16'd0,16'd0,16'd0,  16'd0,16'd0,16'd0,  16'd0,16'd0,16'd0,  16'd0,16'd0,16'd0,  K1[31:16],in45,16'd0,    K1[63:48],in36,16'd0,   K1[95:80],in34,16'd0,     K1[127:112],in25,16'd0,  16'd0,16'd0,16'd0,  16'd0,16'd0,16'd0,  K1[47:32],in43,16'd0,   K1[79:64],in34,16'd0,    K1[111:96],in25,16'd0,      K1[143:128],in23,16'd0, 16'd0,16'd0,16'd0,  16'd0,16'd0,16'd0,  16'd0,16'd0,16'd0,  16'd0,16'd0,16'd0,  16'd0,16'd0,16'd0,  16'd0,16'd0,16'd0,  16'd0,16'd0,16'd0,  16'd0,16'd0,16'd0,  K1[15:0],in34,16'd0,    16'd0,16'd0,16'd0,  16'd0,16'd0,16'd0,  16'd0,16'd0,16'd0,  16'd0,16'd0,16'd0,  16'd0,16'd0,16'd0,  16'd0,16'd0,16'd0,  16'd0,16'd0,16'd0,  16'd0,16'd0,16'd0,  16'd0,16'd0,16'd0};</v>
      </c>
      <c r="CI48" s="19" t="str">
        <f t="shared" si="13"/>
        <v>dataIn = {16'd0,16'd0,16'd0,  16'd0,16'd0,16'd0,  16'd0,16'd0,16'd0,  16'd0,16'd0,16'd0,  16'd0,16'd0,16'd0,  16'd0,16'd0,16'd0,  16'd0,16'd0,16'd0,  16'd0,16'd0,16'd0,  K1[31:16],in52,16'd0,    K1[63:48],in43,16'd0,   K1[95:80],in41,16'd0,     K1[127:112],in32,16'd0,  16'd0,16'd0,16'd0,  16'd0,16'd0,16'd0,  K1[47:32],in44,16'd0,   K1[79:64],in35,16'd0,    K1[111:96],in26,16'd0,      K1[143:128],in24,16'd0, 16'd0,16'd0,16'd0,  16'd0,16'd0,16'd0,  16'd0,16'd0,16'd0,  16'd0,16'd0,16'd0,  16'd0,16'd0,16'd0,  16'd0,16'd0,16'd0,  16'd0,16'd0,16'd0,  16'd0,16'd0,16'd0,  K1[15:0],in35,16'd0,    16'd0,16'd0,16'd0,  16'd0,16'd0,16'd0,  16'd0,16'd0,16'd0,  16'd0,16'd0,16'd0,  16'd0,16'd0,16'd0,  16'd0,16'd0,16'd0,  16'd0,16'd0,16'd0,  16'd0,16'd0,16'd0,  16'd0,16'd0,16'd0};</v>
      </c>
      <c r="CJ48" s="19" t="str">
        <f t="shared" si="13"/>
        <v>dataIn = {16'd0,16'd0,16'd0,  16'd0,16'd0,16'd0,  16'd0,16'd0,16'd0,  16'd0,16'd0,16'd0,  16'd0,16'd0,16'd0,  16'd0,16'd0,16'd0,  16'd0,16'd0,16'd0,  16'd0,16'd0,16'd0,  K1[31:16],in53,16'd0,    K1[63:48],in44,16'd0,   K1[95:80],in42,16'd0,     K1[127:112],in33,16'd0,  16'd0,16'd0,16'd0,  16'd0,16'd0,16'd0,  K1[47:32],in51,16'd0,   K1[79:64],in42,16'd0,    K1[111:96],in33,16'd0,      K1[143:128],in31,16'd0, 16'd0,16'd0,16'd0,  16'd0,16'd0,16'd0,  16'd0,16'd0,16'd0,  16'd0,16'd0,16'd0,  16'd0,16'd0,16'd0,  16'd0,16'd0,16'd0,  16'd0,16'd0,16'd0,  16'd0,16'd0,16'd0,  K1[15:0],in36,16'd0,    16'd0,16'd0,16'd0,  16'd0,16'd0,16'd0,  16'd0,16'd0,16'd0,  16'd0,16'd0,16'd0,  16'd0,16'd0,16'd0,  16'd0,16'd0,16'd0,  16'd0,16'd0,16'd0,  16'd0,16'd0,16'd0,  16'd0,16'd0,16'd0};</v>
      </c>
      <c r="CK48" s="19" t="str">
        <f t="shared" si="13"/>
        <v>dataIn = {16'd0,16'd0,16'd0,  16'd0,16'd0,16'd0,  16'd0,16'd0,16'd0,  16'd0,16'd0,16'd0,  16'd0,16'd0,16'd0,  16'd0,16'd0,16'd0,  16'd0,16'd0,16'd0,  16'd0,16'd0,16'd0,  K1[31:16],in54,16'd0,    K1[63:48],in45,16'd0,   K1[95:80],in43,16'd0,     K1[127:112],in34,16'd0,  16'd0,16'd0,16'd0,  16'd0,16'd0,16'd0,  K1[47:32],in52,16'd0,   K1[79:64],in43,16'd0,    K1[111:96],in34,16'd0,      K1[143:128],in32,16'd0, 16'd0,16'd0,16'd0,  16'd0,16'd0,16'd0,  16'd0,16'd0,16'd0,  16'd0,16'd0,16'd0,  16'd0,16'd0,16'd0,  16'd0,16'd0,16'd0,  16'd0,16'd0,16'd0,  16'd0,16'd0,16'd0,  K1[15:0],in43,16'd0,    16'd0,16'd0,16'd0,  16'd0,16'd0,16'd0,  16'd0,16'd0,16'd0,  16'd0,16'd0,16'd0,  16'd0,16'd0,16'd0,  16'd0,16'd0,16'd0,  16'd0,16'd0,16'd0,  16'd0,16'd0,16'd0,  16'd0,16'd0,16'd0};</v>
      </c>
      <c r="CL48" s="19" t="str">
        <f t="shared" si="13"/>
        <v>dataIn = {16'd0,16'd0,16'd0,  16'd0,16'd0,16'd0,  16'd0,16'd0,16'd0,  16'd0,16'd0,16'd0,  16'd0,16'd0,16'd0,  16'd0,16'd0,16'd0,  16'd0,16'd0,16'd0,  16'd0,16'd0,16'd0,  K1[31:16],in55,16'd0,    K1[63:48],in46,16'd0,   K1[95:80],in44,16'd0,     K1[127:112],in35,16'd0,  16'd0,16'd0,16'd0,  16'd0,16'd0,16'd0,  K1[47:32],in53,16'd0,   K1[79:64],in44,16'd0,    K1[111:96],in35,16'd0,      K1[143:128],in33,16'd0, 16'd0,16'd0,16'd0,  16'd0,16'd0,16'd0,  16'd0,16'd0,16'd0,  16'd0,16'd0,16'd0,  16'd0,16'd0,16'd0,  16'd0,16'd0,16'd0,  16'd0,16'd0,16'd0,  16'd0,16'd0,16'd0,  K1[15:0],in44,16'd0,    16'd0,16'd0,16'd0,  16'd0,16'd0,16'd0,  16'd0,16'd0,16'd0,  16'd0,16'd0,16'd0,  16'd0,16'd0,16'd0,  16'd0,16'd0,16'd0,  16'd0,16'd0,16'd0,  16'd0,16'd0,16'd0,  16'd0,16'd0,16'd0};</v>
      </c>
      <c r="CM48" s="19" t="str">
        <f t="shared" si="13"/>
        <v>dataIn = {16'd0,16'd0,16'd0,  16'd0,16'd0,16'd0,  16'd0,16'd0,16'd0,  16'd0,16'd0,16'd0,  16'd0,16'd0,16'd0,  16'd0,16'd0,16'd0,  16'd0,16'd0,16'd0,  16'd0,16'd0,16'd0,  K1[31:16],in62,16'd0,    K1[63:48],in53,16'd0,   K1[95:80],in51,16'd0,     K1[127:112],in42,16'd0,  16'd0,16'd0,16'd0,  16'd0,16'd0,16'd0,  K1[47:32],in54,16'd0,   K1[79:64],in45,16'd0,    K1[111:96],in36,16'd0,      K1[143:128],in34,16'd0, 16'd0,16'd0,16'd0,  16'd0,16'd0,16'd0,  16'd0,16'd0,16'd0,  16'd0,16'd0,16'd0,  16'd0,16'd0,16'd0,  16'd0,16'd0,16'd0,  16'd0,16'd0,16'd0,  16'd0,16'd0,16'd0,  K1[15:0],in45,16'd0,    16'd0,16'd0,16'd0,  16'd0,16'd0,16'd0,  16'd0,16'd0,16'd0,  16'd0,16'd0,16'd0,  16'd0,16'd0,16'd0,  16'd0,16'd0,16'd0,  16'd0,16'd0,16'd0,  16'd0,16'd0,16'd0,  16'd0,16'd0,16'd0};</v>
      </c>
      <c r="CN48" s="19" t="str">
        <f t="shared" si="13"/>
        <v>dataIn = {16'd0,16'd0,16'd0,  16'd0,16'd0,16'd0,  16'd0,16'd0,16'd0,  16'd0,16'd0,16'd0,  16'd0,16'd0,16'd0,  16'd0,16'd0,16'd0,  16'd0,16'd0,16'd0,  16'd0,16'd0,16'd0,  K1[31:16],in63,16'd0,    K1[63:48],in54,16'd0,   K1[95:80],in52,16'd0,     K1[127:112],in43,16'd0,  16'd0,16'd0,16'd0,  16'd0,16'd0,16'd0,  K1[47:32],in61,16'd0,   K1[79:64],in52,16'd0,    K1[111:96],in43,16'd0,      K1[143:128],in41,16'd0, 16'd0,16'd0,16'd0,  16'd0,16'd0,16'd0,  16'd0,16'd0,16'd0,  16'd0,16'd0,16'd0,  16'd0,16'd0,16'd0,  16'd0,16'd0,16'd0,  16'd0,16'd0,16'd0,  16'd0,16'd0,16'd0,  K1[15:0],in46,16'd0,    16'd0,16'd0,16'd0,  16'd0,16'd0,16'd0,  16'd0,16'd0,16'd0,  16'd0,16'd0,16'd0,  16'd0,16'd0,16'd0,  16'd0,16'd0,16'd0,  16'd0,16'd0,16'd0,  16'd0,16'd0,16'd0,  16'd0,16'd0,16'd0};</v>
      </c>
      <c r="CO48" s="19" t="str">
        <f t="shared" si="13"/>
        <v>dataIn = {16'd0,16'd0,16'd0,  16'd0,16'd0,16'd0,  16'd0,16'd0,16'd0,  16'd0,16'd0,16'd0,  16'd0,16'd0,16'd0,  16'd0,16'd0,16'd0,  16'd0,16'd0,16'd0,  16'd0,16'd0,16'd0,  K1[31:16],in64,16'd0,    K1[63:48],in55,16'd0,   K1[95:80],in53,16'd0,     K1[127:112],in44,16'd0,  16'd0,16'd0,16'd0,  16'd0,16'd0,16'd0,  K1[47:32],in62,16'd0,   K1[79:64],in53,16'd0,    K1[111:96],in44,16'd0,      K1[143:128],in42,16'd0, 16'd0,16'd0,16'd0,  16'd0,16'd0,16'd0,  16'd0,16'd0,16'd0,  16'd0,16'd0,16'd0,  16'd0,16'd0,16'd0,  16'd0,16'd0,16'd0,  16'd0,16'd0,16'd0,  16'd0,16'd0,16'd0,  K1[15:0],in53,16'd0,    16'd0,16'd0,16'd0,  16'd0,16'd0,16'd0,  16'd0,16'd0,16'd0,  16'd0,16'd0,16'd0,  16'd0,16'd0,16'd0,  16'd0,16'd0,16'd0,  16'd0,16'd0,16'd0,  16'd0,16'd0,16'd0,  16'd0,16'd0,16'd0};</v>
      </c>
      <c r="CP48" s="19" t="str">
        <f t="shared" si="13"/>
        <v>dataIn = {16'd0,16'd0,16'd0,  16'd0,16'd0,16'd0,  16'd0,16'd0,16'd0,  16'd0,16'd0,16'd0,  16'd0,16'd0,16'd0,  16'd0,16'd0,16'd0,  16'd0,16'd0,16'd0,  16'd0,16'd0,16'd0,  K1[31:16],in65,16'd0,    K1[63:48],in56,16'd0,   K1[95:80],in54,16'd0,     K1[127:112],in45,16'd0,  16'd0,16'd0,16'd0,  16'd0,16'd0,16'd0,  K1[47:32],in63,16'd0,   K1[79:64],in54,16'd0,    K1[111:96],in45,16'd0,      K1[143:128],in43,16'd0, 16'd0,16'd0,16'd0,  16'd0,16'd0,16'd0,  16'd0,16'd0,16'd0,  16'd0,16'd0,16'd0,  16'd0,16'd0,16'd0,  16'd0,16'd0,16'd0,  16'd0,16'd0,16'd0,  16'd0,16'd0,16'd0,  K1[15:0],in54,16'd0,    16'd0,16'd0,16'd0,  16'd0,16'd0,16'd0,  16'd0,16'd0,16'd0,  16'd0,16'd0,16'd0,  16'd0,16'd0,16'd0,  16'd0,16'd0,16'd0,  16'd0,16'd0,16'd0,  16'd0,16'd0,16'd0,  16'd0,16'd0,16'd0};</v>
      </c>
      <c r="CQ48" s="19" t="str">
        <f t="shared" si="13"/>
        <v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K1[47:32],in64,16'd0,   K1[79:64],in55,16'd0,    K1[111:96],in46,16'd0,      K1[143:128],in44,16'd0, 16'd0,16'd0,16'd0,  16'd0,16'd0,16'd0,  16'd0,16'd0,16'd0,  16'd0,16'd0,16'd0,  16'd0,16'd0,16'd0,  16'd0,16'd0,16'd0,  16'd0,16'd0,16'd0,  16'd0,16'd0,16'd0,  K1[15:0],in55,16'd0,    16'd0,16'd0,16'd0,  16'd0,16'd0,16'd0,  16'd0,16'd0,16'd0,  16'd0,16'd0,16'd0,  16'd0,16'd0,16'd0,  16'd0,16'd0,16'd0,  16'd0,16'd0,16'd0,  16'd0,16'd0,16'd0,  16'd0,16'd0,16'd0};</v>
      </c>
      <c r="CR48" s="19" t="str">
        <f t="shared" si="13"/>
        <v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K1[15:0],in56,16'd0,    16'd0,16'd0,16'd0,  16'd0,16'd0,16'd0,  16'd0,16'd0,16'd0,  16'd0,16'd0,16'd0,  16'd0,16'd0,16'd0,  16'd0,16'd0,16'd0,  16'd0,16'd0,16'd0,  16'd0,16'd0,16'd0,  16'd0,16'd0,16'd0};</v>
      </c>
      <c r="CS48" s="19" t="str">
        <f t="shared" si="13"/>
        <v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K1[15:0],in63,16'd0,    16'd0,16'd0,16'd0,  16'd0,16'd0,16'd0,  16'd0,16'd0,16'd0,  16'd0,16'd0,16'd0,  16'd0,16'd0,16'd0,  16'd0,16'd0,16'd0,  16'd0,16'd0,16'd0,  16'd0,16'd0,16'd0,  16'd0,16'd0,16'd0};</v>
      </c>
      <c r="CT48" s="19" t="str">
        <f t="shared" si="13"/>
        <v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K1[15:0],in64,16'd0,    16'd0,16'd0,16'd0,  16'd0,16'd0,16'd0,  16'd0,16'd0,16'd0,  16'd0,16'd0,16'd0,  16'd0,16'd0,16'd0,  16'd0,16'd0,16'd0,  16'd0,16'd0,16'd0,  16'd0,16'd0,16'd0,  16'd0,16'd0,16'd0};</v>
      </c>
      <c r="CU48" s="19" t="str">
        <f>_xlfn.CONCAT($AJ$43:$AJ$45,BM32,$AJ$47,BM33,$AJ$49,BM34,$AJ$51,BM35,$AJ$53:$AJ$54,BM36,$AJ$56,BM37,$AJ$58,BM38,$AJ$60,BM39,$AJ$62:$AJ$64,BM40,$AJ$66:$AJ$67)</f>
        <v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K1[15:0],in65,16'd0,    16'd0,16'd0,16'd0,  16'd0,16'd0,16'd0,  16'd0,16'd0,16'd0,  16'd0,16'd0,16'd0,  16'd0,16'd0,16'd0,  16'd0,16'd0,16'd0,  16'd0,16'd0,16'd0,  16'd0,16'd0,16'd0,  16'd0,16'd0,16'd0};</v>
      </c>
      <c r="CV48" s="19" t="str">
        <f>_xlfn.CONCAT($AJ$43:$AJ$45,BN32,$AJ$47,BN33,$AJ$49,BN34,$AJ$51,BN35,$AJ$53:$AJ$54,BN36,$AJ$56,BN37,$AJ$58,BN38,$AJ$60,BN39,$AJ$62:$AJ$64,BN40,$AJ$66:$AJ$67)</f>
        <v>dataIn = {16'd0,16'd0,16'd0,  16'd0,16'd0,16'd0,  16'd0,16'd0,16'd0,  16'd0,16'd0,16'd0,  16'd0,16'd0,16'd0,  16'd0,16'd0,16'd0,  16'd0,16'd0,16'd0,  16'd0,16'd0,16'd0,  K1[31:16],16'd0,16'd0,    K1[63:48],16'd0,16'd0,   K1[95:80],16'd0,16'd0,     K1[127:112],16'd0,16'd0,  16'd0,16'd0,16'd0,  16'd0,16'd0,16'd0,  K1[47:32],16'd0,16'd0,   K1[79:64],16'd0,16'd0,    K1[111:96],16'd0,16'd0,      K1[143:128],16'd0,16'd0, 16'd0,16'd0,16'd0,  16'd0,16'd0,16'd0,  16'd0,16'd0,16'd0,  16'd0,16'd0,16'd0,  16'd0,16'd0,16'd0,  16'd0,16'd0,16'd0,  16'd0,16'd0,16'd0,  16'd0,16'd0,16'd0,  K1[15:0],in66,16'd0,    16'd0,16'd0,16'd0,  16'd0,16'd0,16'd0,  16'd0,16'd0,16'd0,  16'd0,16'd0,16'd0,  16'd0,16'd0,16'd0,  16'd0,16'd0,16'd0,  16'd0,16'd0,16'd0,  16'd0,16'd0,16'd0,  16'd0,16'd0,16'd0};</v>
      </c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8"/>
    </row>
    <row r="49" spans="6:170" x14ac:dyDescent="0.25">
      <c r="F49" s="44">
        <v>1</v>
      </c>
      <c r="G49" s="19">
        <v>3</v>
      </c>
      <c r="H49" s="27">
        <f t="shared" ref="H49:H55" si="14">I48-1</f>
        <v>111</v>
      </c>
      <c r="I49" s="28">
        <f t="shared" ref="I49:I55" si="15">H49-15</f>
        <v>96</v>
      </c>
      <c r="AD49" s="26"/>
      <c r="AE49" s="27"/>
      <c r="AF49" s="27"/>
      <c r="AG49" s="19"/>
      <c r="AH49" s="19"/>
      <c r="AI49" s="19"/>
      <c r="AJ49" s="19" t="s">
        <v>213</v>
      </c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8"/>
    </row>
    <row r="50" spans="6:170" x14ac:dyDescent="0.25">
      <c r="F50" s="44">
        <v>2</v>
      </c>
      <c r="G50" s="19">
        <v>1</v>
      </c>
      <c r="H50" s="27">
        <f t="shared" si="14"/>
        <v>95</v>
      </c>
      <c r="I50" s="28">
        <f t="shared" si="15"/>
        <v>80</v>
      </c>
      <c r="AD50" s="26"/>
      <c r="AE50" s="27"/>
      <c r="AF50" s="27"/>
      <c r="AG50" s="19"/>
      <c r="AH50" s="19"/>
      <c r="AI50" s="19"/>
      <c r="AJ50" s="19" t="s">
        <v>204</v>
      </c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8"/>
    </row>
    <row r="51" spans="6:170" x14ac:dyDescent="0.25">
      <c r="F51" s="44">
        <v>2</v>
      </c>
      <c r="G51" s="19">
        <v>2</v>
      </c>
      <c r="H51" s="27">
        <f t="shared" si="14"/>
        <v>79</v>
      </c>
      <c r="I51" s="28">
        <f t="shared" si="15"/>
        <v>64</v>
      </c>
      <c r="AD51" s="26"/>
      <c r="AE51" s="27"/>
      <c r="AF51" s="27"/>
      <c r="AG51" s="19"/>
      <c r="AH51" s="19"/>
      <c r="AI51" s="19"/>
      <c r="AJ51" s="19" t="s">
        <v>214</v>
      </c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 t="s">
        <v>226</v>
      </c>
      <c r="CB51" s="27" t="s">
        <v>227</v>
      </c>
      <c r="CC51" s="27" t="s">
        <v>228</v>
      </c>
      <c r="CD51" s="27" t="s">
        <v>229</v>
      </c>
      <c r="CE51" s="27" t="s">
        <v>230</v>
      </c>
      <c r="CF51" s="27" t="s">
        <v>231</v>
      </c>
      <c r="CG51" s="27" t="s">
        <v>232</v>
      </c>
      <c r="CH51" s="27" t="s">
        <v>233</v>
      </c>
      <c r="CI51" s="27" t="s">
        <v>234</v>
      </c>
      <c r="CJ51" s="27" t="s">
        <v>235</v>
      </c>
      <c r="CK51" s="27" t="s">
        <v>236</v>
      </c>
      <c r="CL51" s="27" t="s">
        <v>237</v>
      </c>
      <c r="CM51" s="27" t="s">
        <v>238</v>
      </c>
      <c r="CN51" s="27" t="s">
        <v>239</v>
      </c>
      <c r="CO51" s="27" t="s">
        <v>240</v>
      </c>
      <c r="CP51" s="27" t="s">
        <v>241</v>
      </c>
      <c r="CQ51" s="27" t="s">
        <v>242</v>
      </c>
      <c r="CR51" s="27" t="s">
        <v>243</v>
      </c>
      <c r="CS51" s="27" t="s">
        <v>244</v>
      </c>
      <c r="CT51" s="27" t="s">
        <v>245</v>
      </c>
      <c r="CU51" s="27" t="s">
        <v>246</v>
      </c>
      <c r="CV51" s="27" t="s">
        <v>247</v>
      </c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8"/>
    </row>
    <row r="52" spans="6:170" x14ac:dyDescent="0.25">
      <c r="F52" s="44">
        <v>2</v>
      </c>
      <c r="G52" s="19">
        <v>3</v>
      </c>
      <c r="H52" s="27">
        <f t="shared" si="14"/>
        <v>63</v>
      </c>
      <c r="I52" s="28">
        <f t="shared" si="15"/>
        <v>48</v>
      </c>
      <c r="AD52" s="26"/>
      <c r="AE52" s="27"/>
      <c r="AF52" s="27"/>
      <c r="AG52" s="19"/>
      <c r="AH52" s="19"/>
      <c r="AI52" s="19"/>
      <c r="AJ52" s="19" t="s">
        <v>205</v>
      </c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8"/>
    </row>
    <row r="53" spans="6:170" x14ac:dyDescent="0.25">
      <c r="F53" s="44">
        <v>3</v>
      </c>
      <c r="G53" s="19">
        <v>1</v>
      </c>
      <c r="H53" s="27">
        <f t="shared" si="14"/>
        <v>47</v>
      </c>
      <c r="I53" s="28">
        <f t="shared" si="15"/>
        <v>32</v>
      </c>
      <c r="AD53" s="26"/>
      <c r="AE53" s="27"/>
      <c r="AF53" s="27"/>
      <c r="AG53" s="19"/>
      <c r="AH53" s="19"/>
      <c r="AI53" s="19"/>
      <c r="AJ53" s="19" t="s">
        <v>215</v>
      </c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8"/>
    </row>
    <row r="54" spans="6:170" x14ac:dyDescent="0.25">
      <c r="F54" s="44">
        <v>3</v>
      </c>
      <c r="G54" s="19">
        <v>2</v>
      </c>
      <c r="H54" s="27">
        <f t="shared" si="14"/>
        <v>31</v>
      </c>
      <c r="I54" s="28">
        <f t="shared" si="15"/>
        <v>16</v>
      </c>
      <c r="AD54" s="26"/>
      <c r="AE54" s="27"/>
      <c r="AF54" s="27"/>
      <c r="AG54" s="19"/>
      <c r="AH54" s="19"/>
      <c r="AI54" s="19"/>
      <c r="AJ54" s="19" t="s">
        <v>216</v>
      </c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 t="s">
        <v>226</v>
      </c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8"/>
    </row>
    <row r="55" spans="6:170" ht="15.75" thickBot="1" x14ac:dyDescent="0.3">
      <c r="F55" s="47">
        <v>3</v>
      </c>
      <c r="G55" s="32">
        <v>3</v>
      </c>
      <c r="H55" s="31">
        <f t="shared" si="14"/>
        <v>15</v>
      </c>
      <c r="I55" s="33">
        <f t="shared" si="15"/>
        <v>0</v>
      </c>
      <c r="AD55" s="26"/>
      <c r="AE55" s="27"/>
      <c r="AF55" s="27"/>
      <c r="AG55" s="19"/>
      <c r="AH55" s="19"/>
      <c r="AI55" s="19"/>
      <c r="AJ55" s="19" t="s">
        <v>206</v>
      </c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 t="s">
        <v>248</v>
      </c>
      <c r="BY55" s="27"/>
      <c r="BZ55" s="27"/>
      <c r="CA55" s="27" t="s">
        <v>227</v>
      </c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8"/>
    </row>
    <row r="56" spans="6:170" x14ac:dyDescent="0.25">
      <c r="AD56" s="26"/>
      <c r="AE56" s="27"/>
      <c r="AF56" s="27"/>
      <c r="AG56" s="19"/>
      <c r="AH56" s="19"/>
      <c r="AI56" s="19"/>
      <c r="AJ56" s="19" t="s">
        <v>225</v>
      </c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 t="s">
        <v>249</v>
      </c>
      <c r="BY56" s="27"/>
      <c r="BZ56" s="27"/>
      <c r="CA56" s="27" t="s">
        <v>228</v>
      </c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8"/>
    </row>
    <row r="57" spans="6:170" x14ac:dyDescent="0.25">
      <c r="AD57" s="26"/>
      <c r="AE57" s="27"/>
      <c r="AF57" s="27"/>
      <c r="AG57" s="19"/>
      <c r="AH57" s="19"/>
      <c r="AI57" s="19"/>
      <c r="AJ57" s="19" t="s">
        <v>207</v>
      </c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 t="s">
        <v>229</v>
      </c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8"/>
    </row>
    <row r="58" spans="6:170" x14ac:dyDescent="0.25">
      <c r="AD58" s="26"/>
      <c r="AE58" s="27"/>
      <c r="AF58" s="27"/>
      <c r="AG58" s="19"/>
      <c r="AH58" s="19"/>
      <c r="AI58" s="19"/>
      <c r="AJ58" s="19" t="s">
        <v>217</v>
      </c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 t="s">
        <v>230</v>
      </c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8"/>
    </row>
    <row r="59" spans="6:170" x14ac:dyDescent="0.25">
      <c r="AD59" s="26"/>
      <c r="AE59" s="27"/>
      <c r="AF59" s="27"/>
      <c r="AG59" s="19"/>
      <c r="AH59" s="19"/>
      <c r="AI59" s="19"/>
      <c r="AJ59" s="19" t="s">
        <v>208</v>
      </c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 t="s">
        <v>231</v>
      </c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8"/>
    </row>
    <row r="60" spans="6:170" x14ac:dyDescent="0.25">
      <c r="AD60" s="26"/>
      <c r="AE60" s="27"/>
      <c r="AF60" s="27"/>
      <c r="AG60" s="19"/>
      <c r="AH60" s="19"/>
      <c r="AI60" s="19"/>
      <c r="AJ60" s="19" t="s">
        <v>218</v>
      </c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 t="s">
        <v>232</v>
      </c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8"/>
    </row>
    <row r="61" spans="6:170" x14ac:dyDescent="0.25">
      <c r="AD61" s="26"/>
      <c r="AE61" s="27"/>
      <c r="AF61" s="27"/>
      <c r="AG61" s="19"/>
      <c r="AH61" s="19"/>
      <c r="AI61" s="19"/>
      <c r="AJ61" s="19" t="s">
        <v>209</v>
      </c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 t="s">
        <v>233</v>
      </c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8"/>
    </row>
    <row r="62" spans="6:170" x14ac:dyDescent="0.25">
      <c r="AD62" s="26"/>
      <c r="AE62" s="27"/>
      <c r="AF62" s="27"/>
      <c r="AG62" s="19"/>
      <c r="AH62" s="19"/>
      <c r="AI62" s="19"/>
      <c r="AJ62" s="19" t="s">
        <v>219</v>
      </c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 t="s">
        <v>234</v>
      </c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8"/>
    </row>
    <row r="63" spans="6:170" x14ac:dyDescent="0.25">
      <c r="AD63" s="26"/>
      <c r="AE63" s="27"/>
      <c r="AF63" s="27"/>
      <c r="AG63" s="19"/>
      <c r="AH63" s="19"/>
      <c r="AI63" s="19"/>
      <c r="AJ63" s="19" t="s">
        <v>49</v>
      </c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 t="s">
        <v>235</v>
      </c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8"/>
    </row>
    <row r="64" spans="6:170" x14ac:dyDescent="0.25">
      <c r="AD64" s="26"/>
      <c r="AE64" s="27"/>
      <c r="AF64" s="27"/>
      <c r="AG64" s="19"/>
      <c r="AH64" s="19"/>
      <c r="AI64" s="19"/>
      <c r="AJ64" s="19" t="s">
        <v>220</v>
      </c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 t="s">
        <v>236</v>
      </c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8"/>
    </row>
    <row r="65" spans="30:170" x14ac:dyDescent="0.25">
      <c r="AD65" s="26"/>
      <c r="AE65" s="27"/>
      <c r="AF65" s="27"/>
      <c r="AG65" s="19"/>
      <c r="AH65" s="19"/>
      <c r="AI65" s="19"/>
      <c r="AJ65" s="19" t="s">
        <v>210</v>
      </c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 t="s">
        <v>237</v>
      </c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8"/>
    </row>
    <row r="66" spans="30:170" x14ac:dyDescent="0.25">
      <c r="AD66" s="26"/>
      <c r="AE66" s="27"/>
      <c r="AF66" s="27"/>
      <c r="AG66" s="19"/>
      <c r="AH66" s="19"/>
      <c r="AI66" s="19"/>
      <c r="AJ66" s="19" t="s">
        <v>221</v>
      </c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 t="s">
        <v>238</v>
      </c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8"/>
    </row>
    <row r="67" spans="30:170" x14ac:dyDescent="0.25">
      <c r="AD67" s="26"/>
      <c r="AE67" s="27"/>
      <c r="AF67" s="27"/>
      <c r="AG67" s="19"/>
      <c r="AH67" s="19"/>
      <c r="AI67" s="19"/>
      <c r="AJ67" s="19" t="s">
        <v>50</v>
      </c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 t="s">
        <v>239</v>
      </c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8"/>
    </row>
    <row r="68" spans="30:170" x14ac:dyDescent="0.25">
      <c r="AD68" s="26"/>
      <c r="AE68" s="27"/>
      <c r="AF68" s="27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 t="s">
        <v>240</v>
      </c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8"/>
    </row>
    <row r="69" spans="30:170" x14ac:dyDescent="0.25">
      <c r="AD69" s="26"/>
      <c r="AE69" s="27"/>
      <c r="AF69" s="27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 t="s">
        <v>241</v>
      </c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8"/>
    </row>
    <row r="70" spans="30:170" x14ac:dyDescent="0.25">
      <c r="AD70" s="26"/>
      <c r="AE70" s="27"/>
      <c r="AF70" s="27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 t="s">
        <v>242</v>
      </c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8"/>
    </row>
    <row r="71" spans="30:170" x14ac:dyDescent="0.25">
      <c r="AD71" s="26"/>
      <c r="AE71" s="27"/>
      <c r="AF71" s="27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 t="s">
        <v>243</v>
      </c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8"/>
    </row>
    <row r="72" spans="30:170" x14ac:dyDescent="0.25">
      <c r="AD72" s="26"/>
      <c r="AE72" s="27"/>
      <c r="AF72" s="27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 t="s">
        <v>244</v>
      </c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8"/>
    </row>
    <row r="73" spans="30:170" x14ac:dyDescent="0.25">
      <c r="AD73" s="26"/>
      <c r="AE73" s="27"/>
      <c r="AF73" s="27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 t="s">
        <v>245</v>
      </c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8"/>
    </row>
    <row r="74" spans="30:170" x14ac:dyDescent="0.25">
      <c r="AD74" s="26"/>
      <c r="AE74" s="27"/>
      <c r="AF74" s="27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 t="s">
        <v>246</v>
      </c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8"/>
    </row>
    <row r="75" spans="30:170" x14ac:dyDescent="0.25">
      <c r="AD75" s="26"/>
      <c r="AE75" s="27"/>
      <c r="AF75" s="27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 t="s">
        <v>247</v>
      </c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8"/>
    </row>
    <row r="76" spans="30:170" x14ac:dyDescent="0.25">
      <c r="AD76" s="26"/>
      <c r="AE76" s="27"/>
      <c r="AF76" s="27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8"/>
    </row>
    <row r="77" spans="30:170" x14ac:dyDescent="0.25">
      <c r="AD77" s="26"/>
      <c r="AE77" s="27"/>
      <c r="AF77" s="27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8"/>
    </row>
    <row r="78" spans="30:170" ht="15.75" thickBot="1" x14ac:dyDescent="0.3">
      <c r="AD78" s="30"/>
      <c r="AE78" s="31"/>
      <c r="AF78" s="31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3"/>
    </row>
  </sheetData>
  <mergeCells count="3">
    <mergeCell ref="H2:I2"/>
    <mergeCell ref="F2:G2"/>
    <mergeCell ref="H46:I46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E8CD-81EA-4838-BA65-90B959BB2609}">
  <dimension ref="D3:W52"/>
  <sheetViews>
    <sheetView zoomScaleNormal="100" workbookViewId="0">
      <selection activeCell="P16" sqref="P16"/>
    </sheetView>
  </sheetViews>
  <sheetFormatPr defaultRowHeight="15" x14ac:dyDescent="0.25"/>
  <cols>
    <col min="6" max="6" width="20.140625" bestFit="1" customWidth="1"/>
  </cols>
  <sheetData>
    <row r="3" spans="4:23" x14ac:dyDescent="0.25">
      <c r="D3" s="3" t="s">
        <v>94</v>
      </c>
      <c r="L3" t="s">
        <v>95</v>
      </c>
    </row>
    <row r="7" spans="4:23" x14ac:dyDescent="0.25">
      <c r="J7" t="s">
        <v>65</v>
      </c>
    </row>
    <row r="8" spans="4:23" x14ac:dyDescent="0.25">
      <c r="J8">
        <v>1</v>
      </c>
      <c r="K8">
        <v>2</v>
      </c>
      <c r="L8">
        <v>3</v>
      </c>
      <c r="M8">
        <v>4</v>
      </c>
      <c r="N8">
        <v>5</v>
      </c>
      <c r="O8">
        <v>6</v>
      </c>
      <c r="P8">
        <v>7</v>
      </c>
      <c r="Q8">
        <v>8</v>
      </c>
      <c r="R8">
        <v>9</v>
      </c>
      <c r="S8">
        <v>10</v>
      </c>
      <c r="T8">
        <v>11</v>
      </c>
      <c r="U8">
        <v>12</v>
      </c>
      <c r="V8">
        <v>13</v>
      </c>
      <c r="W8">
        <v>13</v>
      </c>
    </row>
    <row r="9" spans="4:23" x14ac:dyDescent="0.25">
      <c r="D9" t="s">
        <v>58</v>
      </c>
      <c r="E9" t="s">
        <v>59</v>
      </c>
      <c r="F9" t="s">
        <v>70</v>
      </c>
      <c r="I9" t="s">
        <v>64</v>
      </c>
    </row>
    <row r="10" spans="4:23" x14ac:dyDescent="0.25">
      <c r="D10" s="8">
        <v>1</v>
      </c>
      <c r="E10">
        <v>2</v>
      </c>
      <c r="F10" s="8">
        <f>E10-MIN($E$10:$E$17)</f>
        <v>1</v>
      </c>
      <c r="I10" s="8">
        <v>1</v>
      </c>
      <c r="K10" t="s">
        <v>97</v>
      </c>
      <c r="L10" t="s">
        <v>97</v>
      </c>
      <c r="M10" t="s">
        <v>97</v>
      </c>
      <c r="N10" t="s">
        <v>97</v>
      </c>
    </row>
    <row r="11" spans="4:23" x14ac:dyDescent="0.25">
      <c r="D11" s="8">
        <v>2</v>
      </c>
      <c r="E11">
        <v>2</v>
      </c>
      <c r="F11" s="8">
        <f t="shared" ref="F11:F17" si="0">E11-MIN($E$10:$E$17)</f>
        <v>1</v>
      </c>
      <c r="I11" s="8">
        <v>2</v>
      </c>
      <c r="K11" s="4" t="s">
        <v>98</v>
      </c>
      <c r="L11" s="5" t="s">
        <v>102</v>
      </c>
      <c r="M11" s="6" t="s">
        <v>110</v>
      </c>
      <c r="N11" s="7" t="s">
        <v>114</v>
      </c>
      <c r="Q11" s="4" t="s">
        <v>66</v>
      </c>
      <c r="R11" s="5" t="s">
        <v>67</v>
      </c>
      <c r="S11" s="6" t="s">
        <v>68</v>
      </c>
      <c r="T11" s="7" t="s">
        <v>69</v>
      </c>
    </row>
    <row r="12" spans="4:23" x14ac:dyDescent="0.25">
      <c r="D12">
        <v>3</v>
      </c>
      <c r="E12">
        <v>1</v>
      </c>
      <c r="F12">
        <f t="shared" si="0"/>
        <v>0</v>
      </c>
      <c r="I12">
        <v>3</v>
      </c>
      <c r="J12" t="s">
        <v>99</v>
      </c>
      <c r="K12" t="s">
        <v>99</v>
      </c>
      <c r="L12" t="s">
        <v>99</v>
      </c>
      <c r="M12" t="s">
        <v>99</v>
      </c>
    </row>
    <row r="13" spans="4:23" x14ac:dyDescent="0.25">
      <c r="D13">
        <v>4</v>
      </c>
      <c r="E13">
        <v>1</v>
      </c>
      <c r="F13">
        <f t="shared" si="0"/>
        <v>0</v>
      </c>
      <c r="I13">
        <v>4</v>
      </c>
      <c r="J13" s="4" t="s">
        <v>100</v>
      </c>
      <c r="K13" s="5" t="s">
        <v>115</v>
      </c>
      <c r="L13" s="6" t="s">
        <v>112</v>
      </c>
      <c r="M13" s="7" t="s">
        <v>118</v>
      </c>
    </row>
    <row r="14" spans="4:23" x14ac:dyDescent="0.25">
      <c r="D14" s="8">
        <v>5</v>
      </c>
      <c r="E14">
        <v>2</v>
      </c>
      <c r="F14" s="8">
        <f t="shared" si="0"/>
        <v>1</v>
      </c>
      <c r="I14" s="8">
        <v>5</v>
      </c>
      <c r="K14" t="s">
        <v>103</v>
      </c>
      <c r="L14" t="s">
        <v>103</v>
      </c>
      <c r="M14" t="s">
        <v>103</v>
      </c>
      <c r="N14" t="s">
        <v>103</v>
      </c>
    </row>
    <row r="15" spans="4:23" x14ac:dyDescent="0.25">
      <c r="D15" s="8">
        <v>6</v>
      </c>
      <c r="E15">
        <v>2</v>
      </c>
      <c r="F15" s="8">
        <f t="shared" si="0"/>
        <v>1</v>
      </c>
      <c r="I15" s="8">
        <v>6</v>
      </c>
      <c r="K15" s="4" t="s">
        <v>104</v>
      </c>
      <c r="L15" s="5" t="s">
        <v>108</v>
      </c>
      <c r="M15" s="6" t="s">
        <v>140</v>
      </c>
      <c r="N15" s="7" t="s">
        <v>143</v>
      </c>
    </row>
    <row r="16" spans="4:23" x14ac:dyDescent="0.25">
      <c r="D16">
        <v>7</v>
      </c>
      <c r="E16">
        <v>1</v>
      </c>
      <c r="F16">
        <f t="shared" si="0"/>
        <v>0</v>
      </c>
      <c r="I16">
        <v>7</v>
      </c>
      <c r="J16" t="s">
        <v>105</v>
      </c>
      <c r="K16" t="s">
        <v>105</v>
      </c>
      <c r="L16" t="s">
        <v>105</v>
      </c>
      <c r="M16" t="s">
        <v>105</v>
      </c>
    </row>
    <row r="17" spans="4:22" x14ac:dyDescent="0.25">
      <c r="D17">
        <v>8</v>
      </c>
      <c r="E17">
        <v>1</v>
      </c>
      <c r="F17">
        <f t="shared" si="0"/>
        <v>0</v>
      </c>
      <c r="I17">
        <v>8</v>
      </c>
      <c r="J17" s="4" t="s">
        <v>106</v>
      </c>
      <c r="K17" s="5" t="s">
        <v>117</v>
      </c>
      <c r="L17" s="6" t="s">
        <v>144</v>
      </c>
      <c r="M17" s="7" t="s">
        <v>145</v>
      </c>
    </row>
    <row r="21" spans="4:22" x14ac:dyDescent="0.25">
      <c r="S21" s="13"/>
      <c r="T21" s="13"/>
      <c r="U21" s="13" t="s">
        <v>198</v>
      </c>
      <c r="V21" s="13"/>
    </row>
    <row r="22" spans="4:22" x14ac:dyDescent="0.25">
      <c r="M22" t="s">
        <v>62</v>
      </c>
      <c r="N22" t="s">
        <v>63</v>
      </c>
      <c r="O22" t="s">
        <v>61</v>
      </c>
      <c r="S22" s="13" t="s">
        <v>62</v>
      </c>
      <c r="T22" s="13" t="s">
        <v>63</v>
      </c>
      <c r="U22" s="13" t="s">
        <v>60</v>
      </c>
      <c r="V22" s="13"/>
    </row>
    <row r="23" spans="4:22" x14ac:dyDescent="0.25">
      <c r="M23" s="4">
        <v>1</v>
      </c>
      <c r="N23" s="4">
        <v>1</v>
      </c>
      <c r="O23" s="4">
        <v>255</v>
      </c>
      <c r="P23" s="4">
        <f>O23-15</f>
        <v>240</v>
      </c>
      <c r="S23" s="13">
        <v>1</v>
      </c>
      <c r="T23" s="13">
        <v>1</v>
      </c>
      <c r="U23" s="13">
        <v>63</v>
      </c>
      <c r="V23" s="13">
        <f>U23-15</f>
        <v>48</v>
      </c>
    </row>
    <row r="24" spans="4:22" x14ac:dyDescent="0.25">
      <c r="G24" s="13"/>
      <c r="H24" s="13"/>
      <c r="I24" s="13"/>
      <c r="J24" s="13"/>
      <c r="M24" s="4">
        <v>1</v>
      </c>
      <c r="N24" s="4">
        <v>2</v>
      </c>
      <c r="O24" s="4">
        <f>P23-1</f>
        <v>239</v>
      </c>
      <c r="P24" s="4">
        <f>O24-15</f>
        <v>224</v>
      </c>
      <c r="S24" s="13">
        <v>1</v>
      </c>
      <c r="T24" s="13">
        <v>2</v>
      </c>
      <c r="U24" s="13">
        <f>V23-1</f>
        <v>47</v>
      </c>
      <c r="V24" s="13">
        <f>U24-15</f>
        <v>32</v>
      </c>
    </row>
    <row r="25" spans="4:22" x14ac:dyDescent="0.25">
      <c r="G25" s="13"/>
      <c r="H25" s="13"/>
      <c r="I25" s="13"/>
      <c r="J25" s="13"/>
      <c r="M25" s="5">
        <v>1</v>
      </c>
      <c r="N25" s="5">
        <v>3</v>
      </c>
      <c r="O25" s="5">
        <f t="shared" ref="O25:O38" si="1">P24-1</f>
        <v>223</v>
      </c>
      <c r="P25" s="5">
        <f t="shared" ref="P25:P38" si="2">O25-15</f>
        <v>208</v>
      </c>
      <c r="S25" s="13">
        <v>2</v>
      </c>
      <c r="T25" s="13">
        <v>1</v>
      </c>
      <c r="U25" s="13">
        <f t="shared" ref="U25:U26" si="3">V24-1</f>
        <v>31</v>
      </c>
      <c r="V25" s="13">
        <f t="shared" ref="V25:V26" si="4">U25-15</f>
        <v>16</v>
      </c>
    </row>
    <row r="26" spans="4:22" x14ac:dyDescent="0.25">
      <c r="G26" s="13"/>
      <c r="H26" s="13"/>
      <c r="I26" s="13"/>
      <c r="J26" s="13"/>
      <c r="M26" s="5">
        <v>1</v>
      </c>
      <c r="N26" s="5">
        <v>4</v>
      </c>
      <c r="O26" s="5">
        <f t="shared" si="1"/>
        <v>207</v>
      </c>
      <c r="P26" s="5">
        <f t="shared" si="2"/>
        <v>192</v>
      </c>
      <c r="S26" s="13">
        <v>2</v>
      </c>
      <c r="T26" s="13">
        <v>2</v>
      </c>
      <c r="U26" s="13">
        <f t="shared" si="3"/>
        <v>15</v>
      </c>
      <c r="V26" s="13">
        <f t="shared" si="4"/>
        <v>0</v>
      </c>
    </row>
    <row r="27" spans="4:22" x14ac:dyDescent="0.25">
      <c r="G27" s="13"/>
      <c r="H27" s="13"/>
      <c r="M27" s="4">
        <v>2</v>
      </c>
      <c r="N27" s="4">
        <v>1</v>
      </c>
      <c r="O27" s="4">
        <f t="shared" si="1"/>
        <v>191</v>
      </c>
      <c r="P27" s="4">
        <f t="shared" si="2"/>
        <v>176</v>
      </c>
    </row>
    <row r="28" spans="4:22" x14ac:dyDescent="0.25">
      <c r="M28" s="4">
        <v>2</v>
      </c>
      <c r="N28" s="4">
        <v>2</v>
      </c>
      <c r="O28" s="4">
        <f t="shared" si="1"/>
        <v>175</v>
      </c>
      <c r="P28" s="4">
        <f t="shared" si="2"/>
        <v>160</v>
      </c>
    </row>
    <row r="29" spans="4:22" x14ac:dyDescent="0.25">
      <c r="M29" s="5">
        <v>2</v>
      </c>
      <c r="N29" s="5">
        <v>3</v>
      </c>
      <c r="O29" s="5">
        <f t="shared" si="1"/>
        <v>159</v>
      </c>
      <c r="P29" s="5">
        <f t="shared" si="2"/>
        <v>144</v>
      </c>
    </row>
    <row r="30" spans="4:22" x14ac:dyDescent="0.25">
      <c r="M30" s="5">
        <v>2</v>
      </c>
      <c r="N30" s="5">
        <v>4</v>
      </c>
      <c r="O30" s="5">
        <f t="shared" si="1"/>
        <v>143</v>
      </c>
      <c r="P30" s="5">
        <f t="shared" si="2"/>
        <v>128</v>
      </c>
    </row>
    <row r="31" spans="4:22" x14ac:dyDescent="0.25">
      <c r="M31" s="6">
        <v>3</v>
      </c>
      <c r="N31" s="6">
        <v>1</v>
      </c>
      <c r="O31" s="6">
        <f t="shared" si="1"/>
        <v>127</v>
      </c>
      <c r="P31" s="6">
        <f t="shared" si="2"/>
        <v>112</v>
      </c>
    </row>
    <row r="32" spans="4:22" x14ac:dyDescent="0.25">
      <c r="M32" s="6">
        <v>3</v>
      </c>
      <c r="N32" s="6">
        <v>2</v>
      </c>
      <c r="O32" s="6">
        <f t="shared" si="1"/>
        <v>111</v>
      </c>
      <c r="P32" s="6">
        <f t="shared" si="2"/>
        <v>96</v>
      </c>
    </row>
    <row r="33" spans="7:22" x14ac:dyDescent="0.25">
      <c r="M33" s="7">
        <v>3</v>
      </c>
      <c r="N33" s="7">
        <v>3</v>
      </c>
      <c r="O33" s="7">
        <f t="shared" si="1"/>
        <v>95</v>
      </c>
      <c r="P33" s="7">
        <f t="shared" si="2"/>
        <v>80</v>
      </c>
    </row>
    <row r="34" spans="7:22" x14ac:dyDescent="0.25">
      <c r="M34" s="7">
        <v>3</v>
      </c>
      <c r="N34" s="7">
        <v>4</v>
      </c>
      <c r="O34" s="7">
        <f t="shared" si="1"/>
        <v>79</v>
      </c>
      <c r="P34" s="7">
        <f t="shared" si="2"/>
        <v>64</v>
      </c>
    </row>
    <row r="35" spans="7:22" x14ac:dyDescent="0.25">
      <c r="M35" s="6">
        <v>4</v>
      </c>
      <c r="N35" s="6">
        <v>1</v>
      </c>
      <c r="O35" s="6">
        <f t="shared" si="1"/>
        <v>63</v>
      </c>
      <c r="P35" s="6">
        <f t="shared" si="2"/>
        <v>48</v>
      </c>
    </row>
    <row r="36" spans="7:22" x14ac:dyDescent="0.25">
      <c r="M36" s="6">
        <v>4</v>
      </c>
      <c r="N36" s="6">
        <v>2</v>
      </c>
      <c r="O36" s="6">
        <f t="shared" si="1"/>
        <v>47</v>
      </c>
      <c r="P36" s="6">
        <f t="shared" si="2"/>
        <v>32</v>
      </c>
    </row>
    <row r="37" spans="7:22" x14ac:dyDescent="0.25">
      <c r="M37" s="7">
        <v>4</v>
      </c>
      <c r="N37" s="7">
        <v>3</v>
      </c>
      <c r="O37" s="7">
        <f t="shared" si="1"/>
        <v>31</v>
      </c>
      <c r="P37" s="7">
        <f t="shared" si="2"/>
        <v>16</v>
      </c>
    </row>
    <row r="38" spans="7:22" x14ac:dyDescent="0.25">
      <c r="M38" s="7">
        <v>4</v>
      </c>
      <c r="N38" s="7">
        <v>4</v>
      </c>
      <c r="O38" s="7">
        <f t="shared" si="1"/>
        <v>15</v>
      </c>
      <c r="P38" s="7">
        <f t="shared" si="2"/>
        <v>0</v>
      </c>
    </row>
    <row r="39" spans="7:22" x14ac:dyDescent="0.25">
      <c r="S39" s="15"/>
    </row>
    <row r="45" spans="7:22" x14ac:dyDescent="0.25">
      <c r="I45" s="3" t="s">
        <v>90</v>
      </c>
      <c r="N45" s="3" t="s">
        <v>87</v>
      </c>
    </row>
    <row r="46" spans="7:22" x14ac:dyDescent="0.25">
      <c r="I46" s="3">
        <v>1</v>
      </c>
      <c r="J46" s="3">
        <v>2</v>
      </c>
      <c r="K46" s="3">
        <v>3</v>
      </c>
      <c r="L46" s="3">
        <v>4</v>
      </c>
      <c r="N46" s="14">
        <v>2</v>
      </c>
      <c r="O46" s="14">
        <v>4</v>
      </c>
      <c r="P46" s="14">
        <v>6</v>
      </c>
      <c r="Q46" s="14">
        <v>8</v>
      </c>
      <c r="U46" t="s">
        <v>91</v>
      </c>
    </row>
    <row r="47" spans="7:22" x14ac:dyDescent="0.25">
      <c r="G47" s="3" t="s">
        <v>89</v>
      </c>
      <c r="H47" s="3">
        <v>1</v>
      </c>
      <c r="I47" s="9" t="s">
        <v>71</v>
      </c>
      <c r="J47" s="9" t="s">
        <v>72</v>
      </c>
      <c r="K47" s="10" t="s">
        <v>73</v>
      </c>
      <c r="L47" s="10" t="s">
        <v>74</v>
      </c>
      <c r="N47" s="13" t="s">
        <v>88</v>
      </c>
      <c r="O47" s="9" t="s">
        <v>72</v>
      </c>
      <c r="P47" s="13" t="s">
        <v>88</v>
      </c>
      <c r="Q47" s="9" t="s">
        <v>76</v>
      </c>
      <c r="U47" t="s">
        <v>92</v>
      </c>
    </row>
    <row r="48" spans="7:22" x14ac:dyDescent="0.25">
      <c r="H48" s="3">
        <v>2</v>
      </c>
      <c r="I48" s="9" t="s">
        <v>75</v>
      </c>
      <c r="J48" s="9" t="s">
        <v>76</v>
      </c>
      <c r="K48" s="10" t="s">
        <v>77</v>
      </c>
      <c r="L48" s="10" t="s">
        <v>78</v>
      </c>
      <c r="N48" s="9" t="s">
        <v>71</v>
      </c>
      <c r="O48" s="10" t="s">
        <v>74</v>
      </c>
      <c r="P48" s="9" t="s">
        <v>75</v>
      </c>
      <c r="Q48" s="10" t="s">
        <v>78</v>
      </c>
      <c r="V48" t="s">
        <v>93</v>
      </c>
    </row>
    <row r="49" spans="8:19" x14ac:dyDescent="0.25">
      <c r="H49" s="3">
        <v>3</v>
      </c>
      <c r="I49" s="11" t="s">
        <v>79</v>
      </c>
      <c r="J49" s="11" t="s">
        <v>80</v>
      </c>
      <c r="K49" s="12" t="s">
        <v>81</v>
      </c>
      <c r="L49" s="12" t="s">
        <v>82</v>
      </c>
      <c r="N49" s="10" t="s">
        <v>73</v>
      </c>
      <c r="O49" s="11" t="s">
        <v>80</v>
      </c>
      <c r="P49" s="10" t="s">
        <v>77</v>
      </c>
      <c r="Q49" s="11" t="s">
        <v>84</v>
      </c>
      <c r="S49" s="9" t="s">
        <v>66</v>
      </c>
    </row>
    <row r="50" spans="8:19" x14ac:dyDescent="0.25">
      <c r="H50" s="3">
        <v>4</v>
      </c>
      <c r="I50" s="11" t="s">
        <v>83</v>
      </c>
      <c r="J50" s="11" t="s">
        <v>84</v>
      </c>
      <c r="K50" s="12" t="s">
        <v>85</v>
      </c>
      <c r="L50" s="12" t="s">
        <v>86</v>
      </c>
      <c r="N50" s="11" t="s">
        <v>79</v>
      </c>
      <c r="O50" s="12" t="s">
        <v>82</v>
      </c>
      <c r="P50" s="11" t="s">
        <v>83</v>
      </c>
      <c r="Q50" s="12" t="s">
        <v>86</v>
      </c>
      <c r="S50" s="10" t="s">
        <v>67</v>
      </c>
    </row>
    <row r="51" spans="8:19" x14ac:dyDescent="0.25">
      <c r="N51" s="12" t="s">
        <v>85</v>
      </c>
      <c r="O51" s="13" t="s">
        <v>88</v>
      </c>
      <c r="P51" s="12" t="s">
        <v>85</v>
      </c>
      <c r="Q51" s="13"/>
      <c r="S51" s="11" t="s">
        <v>68</v>
      </c>
    </row>
    <row r="52" spans="8:19" x14ac:dyDescent="0.25">
      <c r="S52" s="12" t="s">
        <v>69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</vt:lpstr>
      <vt:lpstr>config</vt:lpstr>
      <vt:lpstr>dataIn_3x3</vt:lpstr>
      <vt:lpstr>dataIn_layer1</vt:lpstr>
      <vt:lpstr>dataIn_layer2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Henningson</dc:creator>
  <cp:lastModifiedBy>Will Henningson</cp:lastModifiedBy>
  <dcterms:created xsi:type="dcterms:W3CDTF">2015-06-05T18:17:20Z</dcterms:created>
  <dcterms:modified xsi:type="dcterms:W3CDTF">2024-05-31T04:26:19Z</dcterms:modified>
</cp:coreProperties>
</file>