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se\Box\Digital Health Pilot - Multimodal Sensing\"/>
    </mc:Choice>
  </mc:AlternateContent>
  <xr:revisionPtr revIDLastSave="0" documentId="13_ncr:1_{B7E5CEA2-730B-48F6-9F22-01F4DDA75BEB}" xr6:coauthVersionLast="47" xr6:coauthVersionMax="47" xr10:uidLastSave="{00000000-0000-0000-0000-000000000000}"/>
  <bookViews>
    <workbookView xWindow="-60" yWindow="-16200" windowWidth="14610" windowHeight="15585" xr2:uid="{57EA6345-879C-47C4-BA35-5BEFDD08E52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J35" i="1"/>
  <c r="J34" i="1"/>
  <c r="K2" i="1"/>
  <c r="M4" i="1"/>
  <c r="M3" i="1"/>
  <c r="M2" i="1"/>
</calcChain>
</file>

<file path=xl/sharedStrings.xml><?xml version="1.0" encoding="utf-8"?>
<sst xmlns="http://schemas.openxmlformats.org/spreadsheetml/2006/main" count="170" uniqueCount="113">
  <si>
    <t>Subject ID</t>
  </si>
  <si>
    <t xml:space="preserve">Number of Days </t>
  </si>
  <si>
    <t>General Comments</t>
  </si>
  <si>
    <t>If not 7, why?</t>
  </si>
  <si>
    <t>Age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</si>
  <si>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</si>
  <si>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</si>
  <si>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</si>
  <si>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</si>
  <si>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</si>
  <si>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</si>
  <si>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</si>
  <si>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</si>
  <si>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</si>
  <si>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</si>
  <si>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</si>
  <si>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</si>
  <si>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</si>
  <si>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</si>
  <si>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</si>
  <si>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</si>
  <si>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</si>
  <si>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</si>
  <si>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</si>
  <si>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Sex</t>
  </si>
  <si>
    <t>F</t>
  </si>
  <si>
    <t>M</t>
  </si>
  <si>
    <t>Lumbar was uncomfortable due to office chair</t>
  </si>
  <si>
    <t>Needed more sticky, didn't text me, upside down head sensor</t>
  </si>
  <si>
    <t>Sensors were rubbing the skin causing major irritation</t>
  </si>
  <si>
    <t>Did not perform calibration movements</t>
  </si>
  <si>
    <t>Average Days</t>
  </si>
  <si>
    <t>Sensors fell off during dancing</t>
  </si>
  <si>
    <t>Changed to True Walker Tape, much better for head</t>
  </si>
  <si>
    <t>Very, sweaty, needed to replace the sticky a lot, tegaderm also didn't work very well</t>
  </si>
  <si>
    <t>Average Age</t>
  </si>
  <si>
    <t>Stdev Age</t>
  </si>
  <si>
    <t>Normative Variables</t>
  </si>
  <si>
    <t>Subject</t>
  </si>
  <si>
    <t>2076 (1070)</t>
  </si>
  <si>
    <t>4535 (2092)</t>
  </si>
  <si>
    <t>9831 (3492)</t>
  </si>
  <si>
    <t>7958 (2937)</t>
  </si>
  <si>
    <t>47.9 (44.2)</t>
  </si>
  <si>
    <t>43.8 (43.2)</t>
  </si>
  <si>
    <t>56.2 (51.4)</t>
  </si>
  <si>
    <t>64.9 (59.1)</t>
  </si>
  <si>
    <t>27.4 (40.8)</t>
  </si>
  <si>
    <t>20.4 (36.4)</t>
  </si>
  <si>
    <t>22.1 (31.9)</t>
  </si>
  <si>
    <t>26.6 (36.4)</t>
  </si>
  <si>
    <t xml:space="preserve">10 (4) </t>
  </si>
  <si>
    <t>4(2)</t>
  </si>
  <si>
    <t xml:space="preserve">7 (2) </t>
  </si>
  <si>
    <t>7 (4)</t>
  </si>
  <si>
    <t>90 (4)</t>
  </si>
  <si>
    <t>96 (2)</t>
  </si>
  <si>
    <t>93 (2)</t>
  </si>
  <si>
    <t>93 (4)</t>
  </si>
  <si>
    <t>Days Worn</t>
  </si>
  <si>
    <t>Full-body Turn (%) 
Mean (SD)</t>
  </si>
  <si>
    <t>Head Turns 
Mean (SD)</t>
  </si>
  <si>
    <t>Head-on-trunk Turn (%) 
Mean (SD)</t>
  </si>
  <si>
    <t>Peak Amplitude  (◦/s)
Mean (SD)</t>
  </si>
  <si>
    <t>Peak Angular Velocity (◦/s) 
Mean (SD)</t>
  </si>
  <si>
    <t>S20</t>
  </si>
  <si>
    <t>20-29</t>
  </si>
  <si>
    <t>30-39</t>
  </si>
  <si>
    <t>40-49</t>
  </si>
  <si>
    <t>Age Range</t>
  </si>
  <si>
    <t>Female</t>
  </si>
  <si>
    <t>Ear is sore if sensor is too close</t>
  </si>
  <si>
    <t>S21</t>
  </si>
  <si>
    <t>DHI ID</t>
  </si>
  <si>
    <t>CSTAR ID</t>
  </si>
  <si>
    <t>DHI001</t>
  </si>
  <si>
    <t>DHI002</t>
  </si>
  <si>
    <t>CSTAR001</t>
  </si>
  <si>
    <t>S22</t>
  </si>
  <si>
    <t>S23</t>
  </si>
  <si>
    <t>DHI004</t>
  </si>
  <si>
    <t>DHI005</t>
  </si>
  <si>
    <t>S24</t>
  </si>
  <si>
    <t>DHI006</t>
  </si>
  <si>
    <t>Concussed?</t>
  </si>
  <si>
    <t>S25</t>
  </si>
  <si>
    <t>DHI003</t>
  </si>
  <si>
    <t>Yes</t>
  </si>
  <si>
    <t>S26</t>
  </si>
  <si>
    <t>DHI007</t>
  </si>
  <si>
    <t>No</t>
  </si>
  <si>
    <t>S27</t>
  </si>
  <si>
    <t>S28</t>
  </si>
  <si>
    <t>DHI008</t>
  </si>
  <si>
    <t>DHI009</t>
  </si>
  <si>
    <t>The rubbing from sensors caused skin irration/scab</t>
  </si>
  <si>
    <t>S29</t>
  </si>
  <si>
    <t>DHI010</t>
  </si>
  <si>
    <t xml:space="preserve">S30 </t>
  </si>
  <si>
    <t>DHI011</t>
  </si>
  <si>
    <t>DHI012</t>
  </si>
  <si>
    <t>DHI013</t>
  </si>
  <si>
    <t>DHI014</t>
  </si>
  <si>
    <t>DHI015</t>
  </si>
  <si>
    <t>DHI016</t>
  </si>
  <si>
    <t>mTBI mean age</t>
  </si>
  <si>
    <t>mTBI stDev age</t>
  </si>
  <si>
    <t>DHI017</t>
  </si>
  <si>
    <t>`</t>
  </si>
  <si>
    <t>DHI018</t>
  </si>
  <si>
    <t>DHI019</t>
  </si>
  <si>
    <t>DHI020</t>
  </si>
  <si>
    <t>DHI021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</si>
</sst>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3" fillId="0" borderId="1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6</xdr:row>
      <xdr:rowOff>0</xdr:rowOff>
    </xdr:from>
    <xdr:to>
      <xdr:col>16</xdr:col>
      <xdr:colOff>137160</xdr:colOff>
      <xdr:row>16</xdr:row>
      <xdr:rowOff>172720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E7561-B4E4-22FD-79EA-726F07FE3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5540" y="1615440"/>
          <a:ext cx="4404360" cy="2499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054C-FE9B-49DE-AC90-AF26B54F8E5A}">
  <dimension ref="A1:M41"/>
  <sheetViews>
    <sheetView tabSelected="1" topLeftCell="A18" workbookViewId="0">
      <selection activeCell="F48" sqref="F48"/>
    </sheetView>
  </sheetViews>
  <sheetFormatPr defaultRowHeight="14.4" x14ac:dyDescent="0.3"/>
  <cols>
    <col min="1" max="1" width="9.77734375" style="1" customWidth="1"/>
    <col min="2" max="2" width="7.5546875" style="1" customWidth="1"/>
    <col min="3" max="3" width="10.44140625" style="1" customWidth="1"/>
    <col min="4" max="4" width="8.88671875" style="1" customWidth="1"/>
    <col min="5" max="5" width="9.77734375" style="18" customWidth="1"/>
    <col min="6" max="6" width="12.6640625" style="1" customWidth="1"/>
    <col min="7" max="7" width="16.5546875" style="1" customWidth="1"/>
    <col min="8" max="8" width="32.5546875" style="1" customWidth="1"/>
    <col min="9" max="9" width="29.44140625" style="1" customWidth="1"/>
    <col min="10" max="10" width="10.109375" style="1" customWidth="1"/>
    <col min="11" max="11" width="11.5546875" style="1" bestFit="1" customWidth="1"/>
    <col min="12" max="13" width="8.88671875" style="1"/>
  </cols>
  <sheetData>
    <row r="1" spans="1:13" ht="28.8" x14ac:dyDescent="0.3">
      <c r="A1" s="1" t="s">
        <v>0</v>
      </c>
      <c r="B1" s="1" t="s">
        <v>73</v>
      </c>
      <c r="C1" s="1" t="s">
        <v>74</v>
      </c>
      <c r="D1" s="1" t="s">
        <v>4</v>
      </c>
      <c r="E1" s="1" t="s">
        <v>24</v>
      </c>
      <c r="F1" s="1" t="s">
        <v>84</v>
      </c>
      <c r="G1" s="1" t="s">
        <v>1</v>
      </c>
      <c r="H1" s="1" t="s">
        <v>3</v>
      </c>
      <c r="I1" s="1" t="s">
        <v>2</v>
      </c>
      <c r="L1" s="1" t="s">
        <v>69</v>
      </c>
    </row>
    <row r="2" spans="1:13" ht="28.8" x14ac:dyDescent="0.3">
      <c r="A2" s="1" t="s">
        <v>5</v>
      </c>
      <c r="D2" s="1">
        <v>28</v>
      </c>
      <c r="E2" s="18" t="s">
        <v>25</v>
      </c>
      <c r="G2" s="1">
        <v>7</v>
      </c>
      <c r="J2" s="1" t="s">
        <v>31</v>
      </c>
      <c r="K2" s="1">
        <f>AVERAGE(G2:G22)</f>
        <v>6.8</v>
      </c>
      <c r="L2" s="1" t="s">
        <v>66</v>
      </c>
      <c r="M2" s="1">
        <f>COUNTIFS(D2:D30, "&gt;=20", D2:D30, "&lt;30")</f>
        <v>16</v>
      </c>
    </row>
    <row r="3" spans="1:13" ht="28.8" x14ac:dyDescent="0.3">
      <c r="A3" s="1" t="s">
        <v>6</v>
      </c>
      <c r="D3" s="1">
        <v>24</v>
      </c>
      <c r="E3" s="18" t="s">
        <v>25</v>
      </c>
      <c r="G3" s="1">
        <v>7</v>
      </c>
      <c r="J3" s="1" t="s">
        <v>35</v>
      </c>
      <c r="K3" s="1">
        <f>AVERAGE(D2:D22,D24,D25,D26,D33,D34)</f>
        <v>30.153846153846153</v>
      </c>
      <c r="L3" s="1" t="s">
        <v>67</v>
      </c>
      <c r="M3" s="1">
        <f>COUNTIFS(D2:D35, "&gt;=30", D2:D35, "&lt;40")</f>
        <v>9</v>
      </c>
    </row>
    <row r="4" spans="1:13" ht="28.8" x14ac:dyDescent="0.3">
      <c r="A4" s="1" t="s">
        <v>7</v>
      </c>
      <c r="D4" s="1">
        <v>32</v>
      </c>
      <c r="E4" s="18" t="s">
        <v>25</v>
      </c>
      <c r="G4" s="1">
        <v>7</v>
      </c>
      <c r="I4" s="1" t="s">
        <v>33</v>
      </c>
      <c r="J4" s="1" t="s">
        <v>36</v>
      </c>
      <c r="K4" s="1">
        <f>_xlfn.STDEV.P(D2:D22,D24,D25,D26,D33,D34)</f>
        <v>7.6745949915304115</v>
      </c>
      <c r="L4" s="1" t="s">
        <v>68</v>
      </c>
      <c r="M4" s="1">
        <f>COUNTIFS(D2:D35, "&gt;=40", D2:D35, "&lt;51")</f>
        <v>5</v>
      </c>
    </row>
    <row r="5" spans="1:13" ht="28.8" x14ac:dyDescent="0.3">
      <c r="A5" s="1" t="s">
        <v>8</v>
      </c>
      <c r="D5" s="1">
        <v>28</v>
      </c>
      <c r="E5" s="18" t="s">
        <v>26</v>
      </c>
      <c r="G5" s="1">
        <v>5</v>
      </c>
      <c r="H5" s="1" t="s">
        <v>27</v>
      </c>
      <c r="J5" s="1" t="s">
        <v>70</v>
      </c>
      <c r="K5" s="1">
        <f>COUNTIF(E2:E37,"F")</f>
        <v>22</v>
      </c>
    </row>
    <row r="6" spans="1:13" x14ac:dyDescent="0.3">
      <c r="A6" s="1" t="s">
        <v>9</v>
      </c>
      <c r="D6" s="1">
        <v>23</v>
      </c>
      <c r="E6" s="18" t="s">
        <v>26</v>
      </c>
      <c r="G6" s="1">
        <v>7</v>
      </c>
    </row>
    <row r="7" spans="1:13" x14ac:dyDescent="0.3">
      <c r="A7" s="1" t="s">
        <v>10</v>
      </c>
      <c r="D7" s="1">
        <v>25</v>
      </c>
      <c r="E7" s="18" t="s">
        <v>26</v>
      </c>
      <c r="G7" s="1">
        <v>7</v>
      </c>
    </row>
    <row r="8" spans="1:13" ht="43.2" x14ac:dyDescent="0.3">
      <c r="A8" s="1" t="s">
        <v>11</v>
      </c>
      <c r="D8" s="1">
        <v>26</v>
      </c>
      <c r="E8" s="18" t="s">
        <v>26</v>
      </c>
      <c r="G8" s="1">
        <v>7</v>
      </c>
      <c r="I8" s="1" t="s">
        <v>34</v>
      </c>
    </row>
    <row r="9" spans="1:13" ht="28.8" x14ac:dyDescent="0.3">
      <c r="A9" s="1" t="s">
        <v>12</v>
      </c>
      <c r="D9" s="1">
        <v>33</v>
      </c>
      <c r="E9" s="18" t="s">
        <v>25</v>
      </c>
      <c r="G9" s="1">
        <v>7</v>
      </c>
      <c r="I9" s="1" t="s">
        <v>28</v>
      </c>
    </row>
    <row r="10" spans="1:13" x14ac:dyDescent="0.3">
      <c r="A10" s="1" t="s">
        <v>13</v>
      </c>
      <c r="D10" s="1">
        <v>37</v>
      </c>
      <c r="E10" s="18" t="s">
        <v>26</v>
      </c>
      <c r="G10" s="1">
        <v>7</v>
      </c>
    </row>
    <row r="11" spans="1:13" ht="28.8" x14ac:dyDescent="0.3">
      <c r="A11" s="1" t="s">
        <v>14</v>
      </c>
      <c r="D11" s="1">
        <v>26</v>
      </c>
      <c r="E11" s="18" t="s">
        <v>25</v>
      </c>
      <c r="I11" s="1" t="s">
        <v>30</v>
      </c>
    </row>
    <row r="12" spans="1:13" ht="28.8" x14ac:dyDescent="0.3">
      <c r="A12" s="1" t="s">
        <v>15</v>
      </c>
      <c r="D12" s="1">
        <v>22</v>
      </c>
      <c r="E12" s="18" t="s">
        <v>25</v>
      </c>
      <c r="G12" s="1">
        <v>5</v>
      </c>
      <c r="H12" s="1" t="s">
        <v>29</v>
      </c>
    </row>
    <row r="13" spans="1:13" x14ac:dyDescent="0.3">
      <c r="A13" s="1" t="s">
        <v>16</v>
      </c>
      <c r="D13" s="1">
        <v>24</v>
      </c>
      <c r="E13" s="18" t="s">
        <v>25</v>
      </c>
      <c r="G13" s="1">
        <v>7</v>
      </c>
    </row>
    <row r="14" spans="1:13" x14ac:dyDescent="0.3">
      <c r="A14" s="1" t="s">
        <v>17</v>
      </c>
      <c r="D14" s="1">
        <v>24</v>
      </c>
      <c r="E14" s="18" t="s">
        <v>26</v>
      </c>
      <c r="G14" s="1">
        <v>7</v>
      </c>
    </row>
    <row r="15" spans="1:13" x14ac:dyDescent="0.3">
      <c r="A15" s="1" t="s">
        <v>18</v>
      </c>
      <c r="D15" s="1">
        <v>21</v>
      </c>
      <c r="E15" s="18" t="s">
        <v>25</v>
      </c>
      <c r="G15" s="1">
        <v>7</v>
      </c>
    </row>
    <row r="16" spans="1:13" x14ac:dyDescent="0.3">
      <c r="A16" s="1" t="s">
        <v>19</v>
      </c>
      <c r="D16" s="1">
        <v>30</v>
      </c>
      <c r="E16" s="18" t="s">
        <v>26</v>
      </c>
      <c r="G16" s="1">
        <v>7</v>
      </c>
    </row>
    <row r="17" spans="1:9" x14ac:dyDescent="0.3">
      <c r="A17" s="1" t="s">
        <v>20</v>
      </c>
      <c r="D17" s="1">
        <v>25</v>
      </c>
      <c r="E17" s="18" t="s">
        <v>25</v>
      </c>
      <c r="G17" s="1">
        <v>7</v>
      </c>
    </row>
    <row r="18" spans="1:9" x14ac:dyDescent="0.3">
      <c r="A18" s="1" t="s">
        <v>21</v>
      </c>
      <c r="D18" s="1">
        <v>35</v>
      </c>
      <c r="E18" s="18" t="s">
        <v>25</v>
      </c>
      <c r="G18" s="1">
        <v>7</v>
      </c>
      <c r="I18" s="1" t="s">
        <v>32</v>
      </c>
    </row>
    <row r="19" spans="1:9" x14ac:dyDescent="0.3">
      <c r="A19" s="1" t="s">
        <v>22</v>
      </c>
      <c r="D19" s="1">
        <v>36</v>
      </c>
      <c r="E19" s="18" t="s">
        <v>25</v>
      </c>
      <c r="G19" s="1">
        <v>7</v>
      </c>
    </row>
    <row r="20" spans="1:9" x14ac:dyDescent="0.3">
      <c r="A20" s="1" t="s">
        <v>23</v>
      </c>
      <c r="D20" s="1">
        <v>28</v>
      </c>
      <c r="E20" s="18" t="s">
        <v>25</v>
      </c>
      <c r="G20" s="1">
        <v>7</v>
      </c>
    </row>
    <row r="21" spans="1:9" x14ac:dyDescent="0.3">
      <c r="A21" s="1" t="s">
        <v>65</v>
      </c>
      <c r="B21" s="1" t="s">
        <v>75</v>
      </c>
      <c r="D21" s="1">
        <v>19</v>
      </c>
      <c r="E21" s="18" t="s">
        <v>25</v>
      </c>
      <c r="F21" s="1" t="s">
        <v>90</v>
      </c>
      <c r="G21" s="1">
        <v>7</v>
      </c>
    </row>
    <row r="22" spans="1:9" x14ac:dyDescent="0.3">
      <c r="A22" s="1" t="s">
        <v>72</v>
      </c>
      <c r="B22" s="1" t="s">
        <v>76</v>
      </c>
      <c r="C22" s="1" t="s">
        <v>77</v>
      </c>
      <c r="D22" s="1">
        <v>44</v>
      </c>
      <c r="E22" s="18" t="s">
        <v>25</v>
      </c>
      <c r="F22" s="1" t="s">
        <v>90</v>
      </c>
      <c r="G22" s="1">
        <v>7</v>
      </c>
      <c r="I22" s="1" t="s">
        <v>71</v>
      </c>
    </row>
    <row r="23" spans="1:9" x14ac:dyDescent="0.3">
      <c r="B23" s="1" t="s">
        <v>86</v>
      </c>
      <c r="D23" s="1">
        <v>25</v>
      </c>
      <c r="E23" s="18" t="s">
        <v>25</v>
      </c>
      <c r="F23" s="1" t="s">
        <v>87</v>
      </c>
    </row>
    <row r="24" spans="1:9" x14ac:dyDescent="0.3">
      <c r="A24" s="1" t="s">
        <v>78</v>
      </c>
      <c r="B24" s="1" t="s">
        <v>80</v>
      </c>
      <c r="D24" s="1">
        <v>50</v>
      </c>
      <c r="E24" s="18" t="s">
        <v>26</v>
      </c>
      <c r="F24" s="1" t="s">
        <v>90</v>
      </c>
    </row>
    <row r="25" spans="1:9" x14ac:dyDescent="0.3">
      <c r="A25" s="1" t="s">
        <v>79</v>
      </c>
      <c r="B25" s="1" t="s">
        <v>81</v>
      </c>
      <c r="D25" s="1">
        <v>42</v>
      </c>
      <c r="E25" s="18" t="s">
        <v>26</v>
      </c>
      <c r="F25" s="1" t="s">
        <v>90</v>
      </c>
      <c r="G25" s="1" t="s">
        <v>108</v>
      </c>
    </row>
    <row r="26" spans="1:9" x14ac:dyDescent="0.3">
      <c r="A26" s="1" t="s">
        <v>82</v>
      </c>
      <c r="B26" s="1" t="s">
        <v>83</v>
      </c>
      <c r="D26" s="1">
        <v>32</v>
      </c>
      <c r="E26" s="18" t="s">
        <v>25</v>
      </c>
      <c r="F26" s="1" t="s">
        <v>90</v>
      </c>
    </row>
    <row r="27" spans="1:9" x14ac:dyDescent="0.3">
      <c r="B27" s="1" t="s">
        <v>89</v>
      </c>
      <c r="D27" s="1">
        <v>44</v>
      </c>
      <c r="E27" s="18" t="s">
        <v>25</v>
      </c>
      <c r="F27" s="1" t="s">
        <v>87</v>
      </c>
    </row>
    <row r="28" spans="1:9" ht="28.8" x14ac:dyDescent="0.3">
      <c r="B28" s="1" t="s">
        <v>93</v>
      </c>
      <c r="D28" s="1">
        <v>23</v>
      </c>
      <c r="E28" s="18" t="s">
        <v>26</v>
      </c>
      <c r="F28" s="1" t="s">
        <v>87</v>
      </c>
      <c r="G28" s="1">
        <v>7</v>
      </c>
      <c r="I28" s="1" t="s">
        <v>95</v>
      </c>
    </row>
    <row r="29" spans="1:9" x14ac:dyDescent="0.3">
      <c r="B29" s="1" t="s">
        <v>94</v>
      </c>
      <c r="D29" s="1">
        <v>32</v>
      </c>
      <c r="E29" s="18" t="s">
        <v>26</v>
      </c>
      <c r="F29" s="1" t="s">
        <v>87</v>
      </c>
    </row>
    <row r="30" spans="1:9" x14ac:dyDescent="0.3">
      <c r="B30" s="1" t="s">
        <v>97</v>
      </c>
      <c r="D30" s="1">
        <v>26</v>
      </c>
      <c r="E30" s="18" t="s">
        <v>25</v>
      </c>
      <c r="F30" s="1" t="s">
        <v>87</v>
      </c>
    </row>
    <row r="31" spans="1:9" x14ac:dyDescent="0.3">
      <c r="B31" s="1" t="s">
        <v>99</v>
      </c>
      <c r="D31" s="1">
        <v>28</v>
      </c>
      <c r="E31" s="18" t="s">
        <v>25</v>
      </c>
      <c r="F31" s="1" t="s">
        <v>87</v>
      </c>
    </row>
    <row r="32" spans="1:9" x14ac:dyDescent="0.3">
      <c r="B32" s="1" t="s">
        <v>100</v>
      </c>
      <c r="D32" s="1">
        <v>25</v>
      </c>
      <c r="E32" s="18" t="s">
        <v>26</v>
      </c>
      <c r="F32" s="1" t="s">
        <v>87</v>
      </c>
    </row>
    <row r="33" spans="1:10" x14ac:dyDescent="0.3">
      <c r="A33" s="1" t="s">
        <v>85</v>
      </c>
      <c r="B33" s="1" t="s">
        <v>101</v>
      </c>
      <c r="D33" s="1">
        <v>28</v>
      </c>
      <c r="E33" s="18" t="s">
        <v>25</v>
      </c>
      <c r="F33" s="1" t="s">
        <v>90</v>
      </c>
    </row>
    <row r="34" spans="1:10" x14ac:dyDescent="0.3">
      <c r="A34" s="1" t="s">
        <v>88</v>
      </c>
      <c r="B34" s="1" t="s">
        <v>102</v>
      </c>
      <c r="D34" s="1">
        <v>42</v>
      </c>
      <c r="E34" s="18" t="s">
        <v>26</v>
      </c>
      <c r="F34" s="1" t="s">
        <v>90</v>
      </c>
      <c r="I34" s="1" t="s">
        <v>105</v>
      </c>
      <c r="J34" s="1">
        <f>AVERAGE(D23,D27,D28,D29,D30,D31,D32,D37,D36,D35)</f>
        <v>29.9</v>
      </c>
    </row>
    <row r="35" spans="1:10" x14ac:dyDescent="0.3">
      <c r="B35" s="1" t="s">
        <v>103</v>
      </c>
      <c r="D35" s="1">
        <v>35</v>
      </c>
      <c r="E35" s="18" t="s">
        <v>25</v>
      </c>
      <c r="F35" s="1" t="s">
        <v>87</v>
      </c>
      <c r="I35" s="1" t="s">
        <v>106</v>
      </c>
      <c r="J35" s="1">
        <f>_xlfn.STDEV.P(D23,D27,D28,D29,D30,D31,D32,D37,D36,D35)</f>
        <v>6.9921384425653361</v>
      </c>
    </row>
    <row r="36" spans="1:10" x14ac:dyDescent="0.3">
      <c r="B36" s="1" t="s">
        <v>104</v>
      </c>
      <c r="D36" s="1">
        <v>39</v>
      </c>
      <c r="E36" s="18" t="s">
        <v>26</v>
      </c>
      <c r="F36" s="1" t="s">
        <v>87</v>
      </c>
    </row>
    <row r="37" spans="1:10" x14ac:dyDescent="0.3">
      <c r="B37" s="1" t="s">
        <v>107</v>
      </c>
      <c r="D37" s="1">
        <v>22</v>
      </c>
      <c r="E37" s="18" t="s">
        <v>25</v>
      </c>
      <c r="F37" s="1" t="s">
        <v>87</v>
      </c>
    </row>
    <row r="38" spans="1:10" x14ac:dyDescent="0.3">
      <c r="A38" s="1" t="s">
        <v>91</v>
      </c>
      <c r="B38" s="1" t="s">
        <v>109</v>
      </c>
      <c r="D38" s="1">
        <v>26</v>
      </c>
      <c r="E38" s="18" t="s">
        <v>25</v>
      </c>
      <c r="F38" s="1" t="s">
        <v>90</v>
      </c>
    </row>
    <row r="39" spans="1:10" x14ac:dyDescent="0.3">
      <c r="A39" s="1" t="s">
        <v>92</v>
      </c>
      <c r="B39" s="1" t="s">
        <v>110</v>
      </c>
      <c r="D39" s="1">
        <v>32</v>
      </c>
      <c r="E39" s="18" t="s">
        <v>26</v>
      </c>
      <c r="F39" s="1" t="s">
        <v>90</v>
      </c>
    </row>
    <row r="40" spans="1:10" x14ac:dyDescent="0.3">
      <c r="A40" s="1" t="s">
        <v>96</v>
      </c>
      <c r="B40" s="1" t="s">
        <v>111</v>
      </c>
      <c r="D40" s="1">
        <v>22</v>
      </c>
      <c r="E40" s="18" t="s">
        <v>25</v>
      </c>
      <c r="F40" s="1" t="s">
        <v>90</v>
      </c>
    </row>
    <row r="41" spans="1:10" x14ac:dyDescent="0.3">
      <c r="A41" s="1" t="s">
        <v>98</v>
      </c>
      <c r="B41" s="1" t="s">
        <v>112</v>
      </c>
      <c r="D41" s="1">
        <v>25</v>
      </c>
      <c r="E41" s="18" t="s">
        <v>25</v>
      </c>
      <c r="F41" s="1" t="s">
        <v>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E854-581F-4D29-A930-9664D6845F4D}">
  <dimension ref="A1:H10"/>
  <sheetViews>
    <sheetView zoomScale="150" zoomScaleNormal="150" workbookViewId="0">
      <selection sqref="A1:G9"/>
    </sheetView>
  </sheetViews>
  <sheetFormatPr defaultRowHeight="14.4" x14ac:dyDescent="0.3"/>
  <cols>
    <col min="2" max="2" width="5.44140625" customWidth="1"/>
    <col min="3" max="3" width="25.109375" bestFit="1" customWidth="1"/>
    <col min="4" max="7" width="11" bestFit="1" customWidth="1"/>
  </cols>
  <sheetData>
    <row r="1" spans="1:8" ht="15" thickBot="1" x14ac:dyDescent="0.35">
      <c r="A1" s="21"/>
      <c r="B1" s="21"/>
      <c r="C1" s="21"/>
      <c r="D1" s="19"/>
      <c r="E1" s="19"/>
      <c r="F1" s="19"/>
      <c r="G1" s="19"/>
      <c r="H1" s="21"/>
    </row>
    <row r="2" spans="1:8" ht="15" thickBot="1" x14ac:dyDescent="0.35">
      <c r="A2" s="21"/>
      <c r="B2" s="21"/>
      <c r="C2" s="21"/>
      <c r="D2" s="23" t="s">
        <v>38</v>
      </c>
      <c r="E2" s="24"/>
      <c r="F2" s="24"/>
      <c r="G2" s="25"/>
      <c r="H2" s="21"/>
    </row>
    <row r="3" spans="1:8" ht="14.4" customHeight="1" thickBot="1" x14ac:dyDescent="0.35">
      <c r="A3" s="21"/>
      <c r="B3" s="21"/>
      <c r="C3" s="21"/>
      <c r="D3" s="11">
        <v>1</v>
      </c>
      <c r="E3" s="12">
        <v>2</v>
      </c>
      <c r="F3" s="12">
        <v>3</v>
      </c>
      <c r="G3" s="13">
        <v>4</v>
      </c>
      <c r="H3" s="21"/>
    </row>
    <row r="4" spans="1:8" ht="27.6" customHeight="1" x14ac:dyDescent="0.3">
      <c r="A4" s="22"/>
      <c r="B4" s="26" t="s">
        <v>37</v>
      </c>
      <c r="C4" s="14" t="s">
        <v>61</v>
      </c>
      <c r="D4" s="2" t="s">
        <v>39</v>
      </c>
      <c r="E4" s="3" t="s">
        <v>40</v>
      </c>
      <c r="F4" s="3" t="s">
        <v>41</v>
      </c>
      <c r="G4" s="4" t="s">
        <v>42</v>
      </c>
      <c r="H4" s="21"/>
    </row>
    <row r="5" spans="1:8" ht="27.6" customHeight="1" x14ac:dyDescent="0.3">
      <c r="A5" s="22"/>
      <c r="B5" s="27"/>
      <c r="C5" s="15" t="s">
        <v>64</v>
      </c>
      <c r="D5" s="5" t="s">
        <v>43</v>
      </c>
      <c r="E5" s="6" t="s">
        <v>44</v>
      </c>
      <c r="F5" s="6" t="s">
        <v>45</v>
      </c>
      <c r="G5" s="7" t="s">
        <v>46</v>
      </c>
      <c r="H5" s="21"/>
    </row>
    <row r="6" spans="1:8" ht="27.6" customHeight="1" x14ac:dyDescent="0.3">
      <c r="A6" s="22"/>
      <c r="B6" s="27"/>
      <c r="C6" s="15" t="s">
        <v>63</v>
      </c>
      <c r="D6" s="5" t="s">
        <v>47</v>
      </c>
      <c r="E6" s="6" t="s">
        <v>48</v>
      </c>
      <c r="F6" s="6" t="s">
        <v>49</v>
      </c>
      <c r="G6" s="7" t="s">
        <v>50</v>
      </c>
      <c r="H6" s="21"/>
    </row>
    <row r="7" spans="1:8" ht="27.6" customHeight="1" x14ac:dyDescent="0.3">
      <c r="A7" s="22"/>
      <c r="B7" s="27"/>
      <c r="C7" s="16" t="s">
        <v>60</v>
      </c>
      <c r="D7" s="5" t="s">
        <v>51</v>
      </c>
      <c r="E7" s="6" t="s">
        <v>52</v>
      </c>
      <c r="F7" s="6" t="s">
        <v>53</v>
      </c>
      <c r="G7" s="7" t="s">
        <v>54</v>
      </c>
      <c r="H7" s="21"/>
    </row>
    <row r="8" spans="1:8" ht="27.6" customHeight="1" x14ac:dyDescent="0.3">
      <c r="A8" s="22"/>
      <c r="B8" s="27"/>
      <c r="C8" s="16" t="s">
        <v>62</v>
      </c>
      <c r="D8" s="5" t="s">
        <v>55</v>
      </c>
      <c r="E8" s="6" t="s">
        <v>56</v>
      </c>
      <c r="F8" s="6" t="s">
        <v>57</v>
      </c>
      <c r="G8" s="7" t="s">
        <v>58</v>
      </c>
      <c r="H8" s="21"/>
    </row>
    <row r="9" spans="1:8" ht="27.6" customHeight="1" thickBot="1" x14ac:dyDescent="0.35">
      <c r="A9" s="22"/>
      <c r="B9" s="28"/>
      <c r="C9" s="17" t="s">
        <v>59</v>
      </c>
      <c r="D9" s="8">
        <v>7</v>
      </c>
      <c r="E9" s="9">
        <v>7</v>
      </c>
      <c r="F9" s="9">
        <v>7</v>
      </c>
      <c r="G9" s="10">
        <v>5</v>
      </c>
      <c r="H9" s="21"/>
    </row>
    <row r="10" spans="1:8" x14ac:dyDescent="0.3">
      <c r="B10" s="20"/>
      <c r="C10" s="20"/>
      <c r="D10" s="20"/>
      <c r="E10" s="20"/>
      <c r="F10" s="20"/>
      <c r="G10" s="20"/>
      <c r="H10" s="21"/>
    </row>
  </sheetData>
  <mergeCells count="7">
    <mergeCell ref="D1:G1"/>
    <mergeCell ref="B10:G10"/>
    <mergeCell ref="H1:H10"/>
    <mergeCell ref="A4:A9"/>
    <mergeCell ref="D2:G2"/>
    <mergeCell ref="B4:B9"/>
    <mergeCell ref="A1:C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Cho</dc:creator>
  <cp:lastModifiedBy>SELENA YIN CHO</cp:lastModifiedBy>
  <dcterms:created xsi:type="dcterms:W3CDTF">2023-05-22T18:50:49Z</dcterms:created>
  <dcterms:modified xsi:type="dcterms:W3CDTF">2025-03-27T15:51:21Z</dcterms:modified>
</cp:coreProperties>
</file>