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HGGs031nEr1hDenYkYDbZMzaeQg=="/>
    </ext>
  </extLst>
</workbook>
</file>

<file path=xl/sharedStrings.xml><?xml version="1.0" encoding="utf-8"?>
<sst xmlns="http://schemas.openxmlformats.org/spreadsheetml/2006/main" count="165" uniqueCount="126">
  <si>
    <t>Lista de productos y servicios</t>
  </si>
  <si>
    <t>Producto/Servicio</t>
  </si>
  <si>
    <t>Descripcion</t>
  </si>
  <si>
    <t>Cantidad</t>
  </si>
  <si>
    <t>Unidad Medida</t>
  </si>
  <si>
    <t>Fecha Req.</t>
  </si>
  <si>
    <t>Costo</t>
  </si>
  <si>
    <t>Total</t>
  </si>
  <si>
    <t>Total + iva</t>
  </si>
  <si>
    <t>Mes 1</t>
  </si>
  <si>
    <t>Mes 2</t>
  </si>
  <si>
    <t>Mes 3</t>
  </si>
  <si>
    <t xml:space="preserve">Mes 4 </t>
  </si>
  <si>
    <t>Mes 5</t>
  </si>
  <si>
    <t>Mes 6</t>
  </si>
  <si>
    <t>Baños Portatiles</t>
  </si>
  <si>
    <t>Unidad(es)</t>
  </si>
  <si>
    <t>Escenarios</t>
  </si>
  <si>
    <t>Escenario</t>
  </si>
  <si>
    <t>Lugar Rentado</t>
  </si>
  <si>
    <t>Explanada</t>
  </si>
  <si>
    <t>Equipo de sonido</t>
  </si>
  <si>
    <t>altavoces</t>
  </si>
  <si>
    <t>Bebidas</t>
  </si>
  <si>
    <t>Botellas</t>
  </si>
  <si>
    <t>Internet</t>
  </si>
  <si>
    <t>MiB</t>
  </si>
  <si>
    <t>Comida</t>
  </si>
  <si>
    <t>Platos</t>
  </si>
  <si>
    <t>Seguros</t>
  </si>
  <si>
    <t>Seguro</t>
  </si>
  <si>
    <t>Personal de Vigilancia</t>
  </si>
  <si>
    <t>Personas</t>
  </si>
  <si>
    <t>Transporte</t>
  </si>
  <si>
    <t>Autobuses</t>
  </si>
  <si>
    <t>Gasto Mensual</t>
  </si>
  <si>
    <t>COSTO</t>
  </si>
  <si>
    <t>Precio</t>
  </si>
  <si>
    <t>30% de ganancia</t>
  </si>
  <si>
    <t>PRECIO</t>
  </si>
  <si>
    <t>30%de ganancia</t>
  </si>
  <si>
    <t>25% Dcto</t>
  </si>
  <si>
    <t>Porcentaje Algebraico</t>
  </si>
  <si>
    <t>Porcentaje Comercial</t>
  </si>
  <si>
    <t>1 + % ganancia</t>
  </si>
  <si>
    <t>1 - % ganancia</t>
  </si>
  <si>
    <t>0.7</t>
  </si>
  <si>
    <t xml:space="preserve">ADMINISTRACIÓN DEL ABASTO </t>
  </si>
  <si>
    <t>MULTIPLIQUE</t>
  </si>
  <si>
    <t>DIVIDIR</t>
  </si>
  <si>
    <t>CATALOGO DE PROVEEDORES</t>
  </si>
  <si>
    <t>NOMBRE</t>
  </si>
  <si>
    <t>CONTACTO</t>
  </si>
  <si>
    <t>PRODUCTO/SERVICIOS</t>
  </si>
  <si>
    <t>TEL</t>
  </si>
  <si>
    <t>CONDICIONES DE PAGO</t>
  </si>
  <si>
    <t>CONDICION DE ENTREGA</t>
  </si>
  <si>
    <t>CRITERIOS DE SELECCION</t>
  </si>
  <si>
    <t>DOS EQUIS</t>
  </si>
  <si>
    <t>Fabricio Ruíz</t>
  </si>
  <si>
    <t>Cerveza</t>
  </si>
  <si>
    <t>(01800)2378392</t>
  </si>
  <si>
    <t>Por adelantado</t>
  </si>
  <si>
    <t>Día antes del evento</t>
  </si>
  <si>
    <t>Criterio</t>
  </si>
  <si>
    <t>Derscripcion</t>
  </si>
  <si>
    <t>INDIO</t>
  </si>
  <si>
    <t>Daniel Guerrero</t>
  </si>
  <si>
    <t>El mas caro</t>
  </si>
  <si>
    <t>YAMAHA</t>
  </si>
  <si>
    <t>Cynthia García</t>
  </si>
  <si>
    <t>Instrumentos/Bocinas</t>
  </si>
  <si>
    <t>(55) 5804-0653 /0654</t>
  </si>
  <si>
    <t>3 dias antes del evento</t>
  </si>
  <si>
    <t>Presencia Nacional</t>
  </si>
  <si>
    <t>CDMX, GDL</t>
  </si>
  <si>
    <t>EXA</t>
  </si>
  <si>
    <t>Luis Rodríguez</t>
  </si>
  <si>
    <t>Difusión</t>
  </si>
  <si>
    <t>(55) 5166-3849</t>
  </si>
  <si>
    <t>Durante el evento</t>
  </si>
  <si>
    <t>NEOMUSIC</t>
  </si>
  <si>
    <t>Beatríz Cuevas</t>
  </si>
  <si>
    <t>55 5878 9083</t>
  </si>
  <si>
    <t>Pasos</t>
  </si>
  <si>
    <t>MR. CD</t>
  </si>
  <si>
    <t>Fernando Díaz</t>
  </si>
  <si>
    <t>Venta de boletos</t>
  </si>
  <si>
    <t>01 800 003 6723</t>
  </si>
  <si>
    <t>Durante preventa y venta</t>
  </si>
  <si>
    <t>Formalizar la compra</t>
  </si>
  <si>
    <t>CITIBANAMEX</t>
  </si>
  <si>
    <t>Elizabeth Villalobos</t>
  </si>
  <si>
    <t>Fuente de cobro</t>
  </si>
  <si>
    <t>55 2226 1111</t>
  </si>
  <si>
    <t>Pagos</t>
  </si>
  <si>
    <t>TELCEL</t>
  </si>
  <si>
    <t>Romina Aguilar</t>
  </si>
  <si>
    <t>Dinámicas</t>
  </si>
  <si>
    <t>*264</t>
  </si>
  <si>
    <t>El dia del evento</t>
  </si>
  <si>
    <t>Recepcion de Mercancia/servicio</t>
  </si>
  <si>
    <t>COCA COLA</t>
  </si>
  <si>
    <t>Gabriel Letrado</t>
  </si>
  <si>
    <t>Bedidas</t>
  </si>
  <si>
    <t>800-704-4400</t>
  </si>
  <si>
    <t>Dia del evento</t>
  </si>
  <si>
    <t>Cierre</t>
  </si>
  <si>
    <t>INTERJET</t>
  </si>
  <si>
    <t>Pablo Algarín</t>
  </si>
  <si>
    <t>Medio de transporte</t>
  </si>
  <si>
    <t>55 8872 5400</t>
  </si>
  <si>
    <t>Dias antes del evento</t>
  </si>
  <si>
    <t>GNP SEGUROS</t>
  </si>
  <si>
    <t>Ivan Sanchéz</t>
  </si>
  <si>
    <t>55 4173 9454</t>
  </si>
  <si>
    <t>LOS 40</t>
  </si>
  <si>
    <t>Juan Prieto</t>
  </si>
  <si>
    <t>Día del evento</t>
  </si>
  <si>
    <t>CUIDADO CON EL PERRO</t>
  </si>
  <si>
    <t>Jeniffer Delgado</t>
  </si>
  <si>
    <t>Prendas promocionales</t>
  </si>
  <si>
    <t>Antes y durante el evento</t>
  </si>
  <si>
    <t>INFINITUM</t>
  </si>
  <si>
    <t>Oscar Mares</t>
  </si>
  <si>
    <t>800 123 22 22.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</si>
</sst>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mm"/>
    <numFmt numFmtId="165" formatCode="[$$]#,##0.00"/>
    <numFmt numFmtId="166" formatCode="d.m"/>
  </numFmts>
  <fonts count="16">
    <font>
      <sz val="11.0"/>
      <color theme="1"/>
      <name val="Arial"/>
    </font>
    <font>
      <color theme="1"/>
      <name val="Calibri"/>
    </font>
    <font>
      <color rgb="FFFFFFFF"/>
      <name val="Calibri"/>
    </font>
    <font>
      <sz val="11.0"/>
      <color theme="0"/>
      <name val="Calibri"/>
    </font>
    <font>
      <sz val="11.0"/>
      <color theme="1"/>
      <name val="Calibri"/>
    </font>
    <font>
      <sz val="27.0"/>
      <color rgb="FF202124"/>
      <name val="Arial"/>
    </font>
    <font>
      <b/>
      <sz val="18.0"/>
      <color theme="1"/>
      <name val="Calibri"/>
    </font>
    <font>
      <b/>
      <sz val="18.0"/>
      <color rgb="FF000000"/>
      <name val="Calibri"/>
    </font>
    <font>
      <sz val="14.0"/>
      <color rgb="FFFFFFFF"/>
      <name val="Calibri"/>
    </font>
    <font>
      <sz val="11.0"/>
      <color rgb="FFFFFFFF"/>
      <name val="Docs-Calibri"/>
    </font>
    <font>
      <b/>
      <color rgb="FFFFFFFF"/>
      <name val="Calibri"/>
    </font>
    <font>
      <sz val="10.0"/>
      <color rgb="FF000000"/>
      <name val="Arial"/>
    </font>
    <font>
      <color rgb="FF000000"/>
      <name val="Calibri"/>
    </font>
    <font/>
    <font>
      <sz val="11.0"/>
      <color rgb="FF000000"/>
      <name val="Arial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0000FF"/>
        <bgColor rgb="FF0000FF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</fills>
  <borders count="8">
    <border/>
    <border>
      <left/>
      <right/>
      <top/>
      <bottom/>
    </border>
    <border>
      <top style="thin">
        <color rgb="FFA8D08D"/>
      </top>
      <bottom style="thin">
        <color rgb="FFA8D08D"/>
      </bottom>
    </border>
    <border>
      <left/>
      <right/>
      <top style="thin">
        <color rgb="FFA8D08D"/>
      </top>
      <bottom style="thin">
        <color rgb="FFA8D08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1" fillId="3" fontId="3" numFmtId="0" xfId="0" applyAlignment="1" applyBorder="1" applyFill="1" applyFont="1">
      <alignment horizontal="center"/>
    </xf>
    <xf borderId="0" fillId="4" fontId="1" numFmtId="0" xfId="0" applyFill="1" applyFont="1"/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Font="1"/>
    <xf borderId="1" fillId="3" fontId="3" numFmtId="0" xfId="0" applyAlignment="1" applyBorder="1" applyFont="1">
      <alignment horizontal="center"/>
    </xf>
    <xf borderId="2" fillId="0" fontId="4" numFmtId="165" xfId="0" applyBorder="1" applyFont="1" applyNumberFormat="1"/>
    <xf borderId="3" fillId="5" fontId="4" numFmtId="165" xfId="0" applyBorder="1" applyFill="1" applyFont="1" applyNumberFormat="1"/>
    <xf borderId="0" fillId="0" fontId="1" numFmtId="0" xfId="0" applyFont="1"/>
    <xf borderId="0" fillId="4" fontId="5" numFmtId="0" xfId="0" applyAlignment="1" applyFont="1">
      <alignment horizontal="left" readingOrder="0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wrapText="1"/>
    </xf>
    <xf borderId="0" fillId="0" fontId="1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4" fontId="7" numFmtId="0" xfId="0" applyAlignment="1" applyFont="1">
      <alignment horizontal="left" readingOrder="0"/>
    </xf>
    <xf borderId="0" fillId="6" fontId="2" numFmtId="0" xfId="0" applyAlignment="1" applyFill="1" applyFont="1">
      <alignment readingOrder="0"/>
    </xf>
    <xf borderId="0" fillId="6" fontId="1" numFmtId="0" xfId="0" applyFont="1"/>
    <xf borderId="0" fillId="6" fontId="8" numFmtId="0" xfId="0" applyAlignment="1" applyFont="1">
      <alignment readingOrder="0"/>
    </xf>
    <xf borderId="0" fillId="6" fontId="9" numFmtId="0" xfId="0" applyAlignment="1" applyFont="1">
      <alignment horizontal="left" readingOrder="0"/>
    </xf>
    <xf borderId="0" fillId="4" fontId="8" numFmtId="0" xfId="0" applyAlignment="1" applyFont="1">
      <alignment readingOrder="0"/>
    </xf>
    <xf borderId="0" fillId="4" fontId="9" numFmtId="0" xfId="0" applyAlignment="1" applyFont="1">
      <alignment horizontal="left" readingOrder="0"/>
    </xf>
    <xf borderId="4" fillId="7" fontId="10" numFmtId="0" xfId="0" applyAlignment="1" applyBorder="1" applyFill="1" applyFont="1">
      <alignment readingOrder="0"/>
    </xf>
    <xf borderId="4" fillId="8" fontId="1" numFmtId="0" xfId="0" applyAlignment="1" applyBorder="1" applyFill="1" applyFont="1">
      <alignment readingOrder="0"/>
    </xf>
    <xf borderId="0" fillId="9" fontId="2" numFmtId="0" xfId="0" applyAlignment="1" applyFill="1" applyFont="1">
      <alignment readingOrder="0"/>
    </xf>
    <xf borderId="0" fillId="9" fontId="1" numFmtId="0" xfId="0" applyFont="1"/>
    <xf borderId="4" fillId="0" fontId="1" numFmtId="0" xfId="0" applyAlignment="1" applyBorder="1" applyFont="1">
      <alignment readingOrder="0"/>
    </xf>
    <xf borderId="4" fillId="10" fontId="1" numFmtId="0" xfId="0" applyAlignment="1" applyBorder="1" applyFill="1" applyFont="1">
      <alignment horizontal="left" readingOrder="0"/>
    </xf>
    <xf borderId="4" fillId="0" fontId="1" numFmtId="0" xfId="0" applyBorder="1" applyFont="1"/>
    <xf borderId="4" fillId="4" fontId="1" numFmtId="0" xfId="0" applyAlignment="1" applyBorder="1" applyFont="1">
      <alignment horizontal="left" readingOrder="0"/>
    </xf>
    <xf borderId="0" fillId="4" fontId="11" numFmtId="0" xfId="0" applyAlignment="1" applyFont="1">
      <alignment horizontal="left" readingOrder="0"/>
    </xf>
    <xf borderId="0" fillId="11" fontId="2" numFmtId="0" xfId="0" applyAlignment="1" applyFill="1" applyFont="1">
      <alignment readingOrder="0"/>
    </xf>
    <xf borderId="4" fillId="0" fontId="12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3" numFmtId="0" xfId="0" applyBorder="1" applyFont="1"/>
    <xf borderId="7" fillId="0" fontId="13" numFmtId="0" xfId="0" applyBorder="1" applyFont="1"/>
    <xf borderId="0" fillId="4" fontId="14" numFmtId="0" xfId="0" applyAlignment="1" applyFont="1">
      <alignment horizontal="left" readingOrder="0"/>
    </xf>
    <xf borderId="4" fillId="0" fontId="1" numFmtId="0" xfId="0" applyAlignment="1" applyBorder="1" applyFont="1">
      <alignment horizontal="left" readingOrder="0"/>
    </xf>
    <xf borderId="0" fillId="0" fontId="15" numFmtId="0" xfId="0" applyAlignment="1" applyFont="1">
      <alignment horizontal="left" readingOrder="0"/>
    </xf>
    <xf borderId="4" fillId="4" fontId="0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  <tableStyles count="2">
    <tableStyle count="2" pivot="0" name="Sheet1-style">
      <tableStyleElement dxfId="1" type="firstRowStripe"/>
      <tableStyleElement dxfId="2" type="secondRowStripe"/>
    </tableStyle>
    <tableStyle count="3" pivot="0" name="Sheet1-style 2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5:C14" displayName="Table_1" id="1">
  <tableColumns count="1">
    <tableColumn name="Column1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O4:V14" displayName="Table_2" id="2">
  <tableColumns count="8">
    <tableColumn name="Producto/Servicio" id="1"/>
    <tableColumn name="Mes 1" id="2"/>
    <tableColumn name="Mes 2" id="3"/>
    <tableColumn name="Mes 3" id="4"/>
    <tableColumn name="Mes 4 " id="5"/>
    <tableColumn name="Mes 5" id="6"/>
    <tableColumn name="Mes 6" id="7"/>
    <tableColumn name="Costo" id="8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3.0"/>
    <col customWidth="1" min="3" max="3" width="17.25"/>
    <col customWidth="1" min="4" max="4" width="18.5"/>
    <col customWidth="1" min="5" max="5" width="17.88"/>
    <col customWidth="1" min="6" max="6" width="21.0"/>
    <col customWidth="1" min="7" max="7" width="21.25"/>
    <col customWidth="1" min="8" max="8" width="20.63"/>
    <col customWidth="1" min="9" max="9" width="26.13"/>
    <col customWidth="1" min="10" max="10" width="16.38"/>
    <col customWidth="1" min="11" max="11" width="10.38"/>
    <col customWidth="1" min="12" max="14" width="7.63"/>
    <col customWidth="1" min="15" max="15" width="18.13"/>
    <col customWidth="1" min="16" max="16" width="12.38"/>
    <col customWidth="1" min="17" max="17" width="12.13"/>
    <col customWidth="1" min="18" max="18" width="10.75"/>
    <col customWidth="1" min="19" max="19" width="11.38"/>
    <col customWidth="1" min="20" max="22" width="10.75"/>
    <col customWidth="1" min="23" max="26" width="7.63"/>
  </cols>
  <sheetData>
    <row r="2">
      <c r="B2" s="1" t="s">
        <v>0</v>
      </c>
    </row>
    <row r="4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O4" s="3" t="s">
        <v>1</v>
      </c>
      <c r="P4" s="3" t="s">
        <v>9</v>
      </c>
      <c r="Q4" s="3" t="s">
        <v>10</v>
      </c>
      <c r="R4" s="3" t="s">
        <v>11</v>
      </c>
      <c r="S4" s="3" t="s">
        <v>12</v>
      </c>
      <c r="T4" s="3" t="s">
        <v>13</v>
      </c>
      <c r="U4" s="3" t="s">
        <v>14</v>
      </c>
      <c r="V4" s="3" t="s">
        <v>6</v>
      </c>
    </row>
    <row r="5">
      <c r="C5" s="4" t="s">
        <v>15</v>
      </c>
      <c r="E5" s="5">
        <v>400.0</v>
      </c>
      <c r="F5" s="1" t="s">
        <v>16</v>
      </c>
      <c r="G5" s="6">
        <v>44188.0</v>
      </c>
      <c r="H5" s="7">
        <v>700.0</v>
      </c>
      <c r="I5" s="8">
        <f>H5*E5</f>
        <v>280000</v>
      </c>
      <c r="J5" s="8">
        <f t="shared" ref="J5:J14" si="1">I5*1.16</f>
        <v>324800</v>
      </c>
      <c r="O5" s="9" t="s">
        <v>15</v>
      </c>
      <c r="P5" s="10">
        <f t="shared" ref="P5:P14" si="2">V5/6</f>
        <v>54133.33333</v>
      </c>
      <c r="Q5" s="10">
        <f t="shared" ref="Q5:Q14" si="3">V5/6</f>
        <v>54133.33333</v>
      </c>
      <c r="R5" s="10">
        <f t="shared" ref="R5:R14" si="4">V5/6</f>
        <v>54133.33333</v>
      </c>
      <c r="S5" s="10">
        <f t="shared" ref="S5:S14" si="5">V5/6</f>
        <v>54133.33333</v>
      </c>
      <c r="T5" s="10">
        <f t="shared" ref="T5:T14" si="6">V5/6</f>
        <v>54133.33333</v>
      </c>
      <c r="U5" s="10">
        <f t="shared" ref="U5:U14" si="7">V5/6</f>
        <v>54133.33333</v>
      </c>
      <c r="V5" s="11">
        <f t="shared" ref="V5:V14" si="8">J5</f>
        <v>324800</v>
      </c>
    </row>
    <row r="6">
      <c r="C6" s="4" t="s">
        <v>17</v>
      </c>
      <c r="E6" s="5">
        <v>1.0</v>
      </c>
      <c r="F6" s="1" t="s">
        <v>18</v>
      </c>
      <c r="G6" s="6">
        <v>44188.0</v>
      </c>
      <c r="H6" s="7">
        <v>0.0</v>
      </c>
      <c r="I6" s="7">
        <v>780704.0</v>
      </c>
      <c r="J6" s="8">
        <f t="shared" si="1"/>
        <v>905616.64</v>
      </c>
      <c r="O6" s="9" t="s">
        <v>17</v>
      </c>
      <c r="P6" s="10">
        <f t="shared" si="2"/>
        <v>150936.1067</v>
      </c>
      <c r="Q6" s="10">
        <f t="shared" si="3"/>
        <v>150936.1067</v>
      </c>
      <c r="R6" s="10">
        <f t="shared" si="4"/>
        <v>150936.1067</v>
      </c>
      <c r="S6" s="10">
        <f t="shared" si="5"/>
        <v>150936.1067</v>
      </c>
      <c r="T6" s="10">
        <f t="shared" si="6"/>
        <v>150936.1067</v>
      </c>
      <c r="U6" s="10">
        <f t="shared" si="7"/>
        <v>150936.1067</v>
      </c>
      <c r="V6" s="11">
        <f t="shared" si="8"/>
        <v>905616.64</v>
      </c>
    </row>
    <row r="7">
      <c r="C7" s="4" t="s">
        <v>19</v>
      </c>
      <c r="E7" s="5">
        <v>1.0</v>
      </c>
      <c r="F7" s="1" t="s">
        <v>20</v>
      </c>
      <c r="G7" s="6">
        <v>44188.0</v>
      </c>
      <c r="H7" s="7">
        <v>0.0</v>
      </c>
      <c r="I7" s="7">
        <v>665123.0</v>
      </c>
      <c r="J7" s="8">
        <f t="shared" si="1"/>
        <v>771542.68</v>
      </c>
      <c r="O7" s="9" t="s">
        <v>19</v>
      </c>
      <c r="P7" s="10">
        <f t="shared" si="2"/>
        <v>128590.4467</v>
      </c>
      <c r="Q7" s="10">
        <f t="shared" si="3"/>
        <v>128590.4467</v>
      </c>
      <c r="R7" s="10">
        <f t="shared" si="4"/>
        <v>128590.4467</v>
      </c>
      <c r="S7" s="10">
        <f t="shared" si="5"/>
        <v>128590.4467</v>
      </c>
      <c r="T7" s="10">
        <f t="shared" si="6"/>
        <v>128590.4467</v>
      </c>
      <c r="U7" s="10">
        <f t="shared" si="7"/>
        <v>128590.4467</v>
      </c>
      <c r="V7" s="11">
        <f t="shared" si="8"/>
        <v>771542.68</v>
      </c>
    </row>
    <row r="8">
      <c r="C8" s="4" t="s">
        <v>21</v>
      </c>
      <c r="E8" s="5">
        <v>15.0</v>
      </c>
      <c r="F8" s="1" t="s">
        <v>22</v>
      </c>
      <c r="G8" s="6">
        <v>44188.0</v>
      </c>
      <c r="H8" s="7">
        <v>0.0</v>
      </c>
      <c r="I8" s="7">
        <v>1294360.0</v>
      </c>
      <c r="J8" s="8">
        <f t="shared" si="1"/>
        <v>1501457.6</v>
      </c>
      <c r="O8" s="9" t="s">
        <v>21</v>
      </c>
      <c r="P8" s="10">
        <f t="shared" si="2"/>
        <v>250242.9333</v>
      </c>
      <c r="Q8" s="10">
        <f t="shared" si="3"/>
        <v>250242.9333</v>
      </c>
      <c r="R8" s="10">
        <f t="shared" si="4"/>
        <v>250242.9333</v>
      </c>
      <c r="S8" s="10">
        <f t="shared" si="5"/>
        <v>250242.9333</v>
      </c>
      <c r="T8" s="10">
        <f t="shared" si="6"/>
        <v>250242.9333</v>
      </c>
      <c r="U8" s="10">
        <f t="shared" si="7"/>
        <v>250242.9333</v>
      </c>
      <c r="V8" s="11">
        <f t="shared" si="8"/>
        <v>1501457.6</v>
      </c>
    </row>
    <row r="9">
      <c r="C9" s="4" t="s">
        <v>23</v>
      </c>
      <c r="E9" s="5">
        <v>10000.0</v>
      </c>
      <c r="F9" s="1" t="s">
        <v>24</v>
      </c>
      <c r="G9" s="6">
        <v>44188.0</v>
      </c>
      <c r="H9" s="7">
        <v>0.0</v>
      </c>
      <c r="I9" s="8">
        <f t="shared" ref="I9:I11" si="9">H9*E9</f>
        <v>0</v>
      </c>
      <c r="J9" s="8">
        <f t="shared" si="1"/>
        <v>0</v>
      </c>
      <c r="O9" s="9" t="s">
        <v>23</v>
      </c>
      <c r="P9" s="10">
        <f t="shared" si="2"/>
        <v>0</v>
      </c>
      <c r="Q9" s="10">
        <f t="shared" si="3"/>
        <v>0</v>
      </c>
      <c r="R9" s="10">
        <f t="shared" si="4"/>
        <v>0</v>
      </c>
      <c r="S9" s="10">
        <f t="shared" si="5"/>
        <v>0</v>
      </c>
      <c r="T9" s="10">
        <f t="shared" si="6"/>
        <v>0</v>
      </c>
      <c r="U9" s="10">
        <f t="shared" si="7"/>
        <v>0</v>
      </c>
      <c r="V9" s="11">
        <f t="shared" si="8"/>
        <v>0</v>
      </c>
    </row>
    <row r="10">
      <c r="C10" s="4" t="s">
        <v>25</v>
      </c>
      <c r="E10" s="5">
        <v>500.0</v>
      </c>
      <c r="F10" s="1" t="s">
        <v>26</v>
      </c>
      <c r="G10" s="6">
        <v>44188.0</v>
      </c>
      <c r="H10" s="7">
        <v>0.0</v>
      </c>
      <c r="I10" s="8">
        <f t="shared" si="9"/>
        <v>0</v>
      </c>
      <c r="J10" s="8">
        <f t="shared" si="1"/>
        <v>0</v>
      </c>
      <c r="O10" s="9" t="s">
        <v>25</v>
      </c>
      <c r="P10" s="10">
        <f t="shared" si="2"/>
        <v>0</v>
      </c>
      <c r="Q10" s="10">
        <f t="shared" si="3"/>
        <v>0</v>
      </c>
      <c r="R10" s="10">
        <f t="shared" si="4"/>
        <v>0</v>
      </c>
      <c r="S10" s="10">
        <f t="shared" si="5"/>
        <v>0</v>
      </c>
      <c r="T10" s="10">
        <f t="shared" si="6"/>
        <v>0</v>
      </c>
      <c r="U10" s="10">
        <f t="shared" si="7"/>
        <v>0</v>
      </c>
      <c r="V10" s="11">
        <f t="shared" si="8"/>
        <v>0</v>
      </c>
    </row>
    <row r="11">
      <c r="C11" s="4" t="s">
        <v>27</v>
      </c>
      <c r="E11" s="5">
        <v>30000.0</v>
      </c>
      <c r="F11" s="1" t="s">
        <v>28</v>
      </c>
      <c r="G11" s="6">
        <v>44188.0</v>
      </c>
      <c r="H11" s="7">
        <v>0.0</v>
      </c>
      <c r="I11" s="8">
        <f t="shared" si="9"/>
        <v>0</v>
      </c>
      <c r="J11" s="8">
        <f t="shared" si="1"/>
        <v>0</v>
      </c>
      <c r="O11" s="9" t="s">
        <v>27</v>
      </c>
      <c r="P11" s="10">
        <f t="shared" si="2"/>
        <v>0</v>
      </c>
      <c r="Q11" s="10">
        <f t="shared" si="3"/>
        <v>0</v>
      </c>
      <c r="R11" s="10">
        <f t="shared" si="4"/>
        <v>0</v>
      </c>
      <c r="S11" s="10">
        <f t="shared" si="5"/>
        <v>0</v>
      </c>
      <c r="T11" s="10">
        <f t="shared" si="6"/>
        <v>0</v>
      </c>
      <c r="U11" s="10">
        <f t="shared" si="7"/>
        <v>0</v>
      </c>
      <c r="V11" s="11">
        <f t="shared" si="8"/>
        <v>0</v>
      </c>
    </row>
    <row r="12">
      <c r="C12" s="4" t="s">
        <v>29</v>
      </c>
      <c r="E12" s="5">
        <v>1.0</v>
      </c>
      <c r="F12" s="1" t="s">
        <v>30</v>
      </c>
      <c r="G12" s="6">
        <v>44185.0</v>
      </c>
      <c r="H12" s="7">
        <v>0.0</v>
      </c>
      <c r="I12" s="7">
        <v>150000.0</v>
      </c>
      <c r="J12" s="8">
        <f t="shared" si="1"/>
        <v>174000</v>
      </c>
      <c r="O12" s="9" t="s">
        <v>29</v>
      </c>
      <c r="P12" s="10">
        <f t="shared" si="2"/>
        <v>29000</v>
      </c>
      <c r="Q12" s="10">
        <f t="shared" si="3"/>
        <v>29000</v>
      </c>
      <c r="R12" s="10">
        <f t="shared" si="4"/>
        <v>29000</v>
      </c>
      <c r="S12" s="10">
        <f t="shared" si="5"/>
        <v>29000</v>
      </c>
      <c r="T12" s="10">
        <f t="shared" si="6"/>
        <v>29000</v>
      </c>
      <c r="U12" s="10">
        <f t="shared" si="7"/>
        <v>29000</v>
      </c>
      <c r="V12" s="11">
        <f t="shared" si="8"/>
        <v>174000</v>
      </c>
    </row>
    <row r="13">
      <c r="C13" s="4" t="s">
        <v>31</v>
      </c>
      <c r="E13" s="5">
        <v>150.0</v>
      </c>
      <c r="F13" s="1" t="s">
        <v>32</v>
      </c>
      <c r="G13" s="6">
        <v>44187.0</v>
      </c>
      <c r="H13" s="7">
        <v>0.0</v>
      </c>
      <c r="I13" s="7">
        <v>500000.0</v>
      </c>
      <c r="J13" s="8">
        <f t="shared" si="1"/>
        <v>580000</v>
      </c>
      <c r="O13" s="9" t="s">
        <v>31</v>
      </c>
      <c r="P13" s="10">
        <f t="shared" si="2"/>
        <v>96666.66667</v>
      </c>
      <c r="Q13" s="10">
        <f t="shared" si="3"/>
        <v>96666.66667</v>
      </c>
      <c r="R13" s="10">
        <f t="shared" si="4"/>
        <v>96666.66667</v>
      </c>
      <c r="S13" s="10">
        <f t="shared" si="5"/>
        <v>96666.66667</v>
      </c>
      <c r="T13" s="10">
        <f t="shared" si="6"/>
        <v>96666.66667</v>
      </c>
      <c r="U13" s="10">
        <f t="shared" si="7"/>
        <v>96666.66667</v>
      </c>
      <c r="V13" s="11">
        <f t="shared" si="8"/>
        <v>580000</v>
      </c>
    </row>
    <row r="14">
      <c r="C14" s="4" t="s">
        <v>33</v>
      </c>
      <c r="E14" s="5">
        <v>20.0</v>
      </c>
      <c r="F14" s="1" t="s">
        <v>34</v>
      </c>
      <c r="G14" s="6">
        <v>44188.0</v>
      </c>
      <c r="H14" s="7">
        <v>0.0</v>
      </c>
      <c r="I14" s="7">
        <v>60000.0</v>
      </c>
      <c r="J14" s="8">
        <f t="shared" si="1"/>
        <v>69600</v>
      </c>
      <c r="O14" s="9" t="s">
        <v>33</v>
      </c>
      <c r="P14" s="10">
        <f t="shared" si="2"/>
        <v>11600</v>
      </c>
      <c r="Q14" s="10">
        <f t="shared" si="3"/>
        <v>11600</v>
      </c>
      <c r="R14" s="10">
        <f t="shared" si="4"/>
        <v>11600</v>
      </c>
      <c r="S14" s="10">
        <f t="shared" si="5"/>
        <v>11600</v>
      </c>
      <c r="T14" s="10">
        <f t="shared" si="6"/>
        <v>11600</v>
      </c>
      <c r="U14" s="10">
        <f t="shared" si="7"/>
        <v>11600</v>
      </c>
      <c r="V14" s="11">
        <f t="shared" si="8"/>
        <v>69600</v>
      </c>
    </row>
    <row r="15">
      <c r="C15" s="12"/>
      <c r="D15" s="12"/>
      <c r="E15" s="12"/>
      <c r="F15" s="12"/>
      <c r="G15" s="12"/>
      <c r="H15" s="1"/>
      <c r="I15" s="12"/>
      <c r="J15" s="12"/>
    </row>
    <row r="16">
      <c r="C16" s="12"/>
      <c r="D16" s="12"/>
      <c r="E16" s="12"/>
      <c r="F16" s="12"/>
      <c r="G16" s="12"/>
      <c r="H16" s="1"/>
      <c r="I16" s="12"/>
      <c r="J16" s="12"/>
      <c r="O16" s="13" t="s">
        <v>35</v>
      </c>
      <c r="P16" s="14">
        <f t="shared" ref="P16:V16" si="10">SUM(P5:P14)</f>
        <v>721169.4867</v>
      </c>
      <c r="Q16" s="15">
        <f t="shared" si="10"/>
        <v>721169.4867</v>
      </c>
      <c r="R16" s="14">
        <f t="shared" si="10"/>
        <v>721169.4867</v>
      </c>
      <c r="S16" s="15">
        <f t="shared" si="10"/>
        <v>721169.4867</v>
      </c>
      <c r="T16" s="14">
        <f t="shared" si="10"/>
        <v>721169.4867</v>
      </c>
      <c r="U16" s="15">
        <f t="shared" si="10"/>
        <v>721169.4867</v>
      </c>
      <c r="V16" s="14">
        <f t="shared" si="10"/>
        <v>4327016.92</v>
      </c>
    </row>
    <row r="17">
      <c r="C17" s="12"/>
      <c r="D17" s="12"/>
      <c r="E17" s="12"/>
      <c r="F17" s="12"/>
      <c r="G17" s="12"/>
      <c r="H17" s="1"/>
      <c r="I17" s="12"/>
      <c r="J17" s="12"/>
    </row>
    <row r="18">
      <c r="C18" s="12"/>
      <c r="D18" s="12"/>
      <c r="E18" s="12"/>
      <c r="F18" s="12"/>
      <c r="G18" s="12"/>
      <c r="H18" s="1"/>
      <c r="I18" s="12"/>
      <c r="J18" s="12"/>
    </row>
    <row r="19">
      <c r="H19" s="1"/>
      <c r="I19" s="12"/>
      <c r="J19" s="12"/>
      <c r="K19" s="12"/>
      <c r="O19" s="16" t="s">
        <v>36</v>
      </c>
      <c r="P19" s="8">
        <f>V16</f>
        <v>4327016.92</v>
      </c>
      <c r="S19" s="1" t="s">
        <v>36</v>
      </c>
      <c r="T19" s="8">
        <f>V16</f>
        <v>4327016.92</v>
      </c>
    </row>
    <row r="20">
      <c r="H20" s="1"/>
      <c r="I20" s="12"/>
      <c r="J20" s="12"/>
      <c r="K20" s="12"/>
    </row>
    <row r="21" ht="33.0" customHeight="1">
      <c r="H21" s="1"/>
      <c r="I21" s="17"/>
      <c r="J21" s="12"/>
      <c r="K21" s="12"/>
      <c r="O21" s="18" t="s">
        <v>37</v>
      </c>
      <c r="P21" s="8">
        <f>P19*1</f>
        <v>4327016.92</v>
      </c>
      <c r="Q21" s="19" t="s">
        <v>38</v>
      </c>
      <c r="S21" s="20" t="s">
        <v>39</v>
      </c>
      <c r="T21" s="8">
        <f>T19*1</f>
        <v>4327016.92</v>
      </c>
      <c r="U21" s="21" t="s">
        <v>40</v>
      </c>
    </row>
    <row r="22" ht="15.75" customHeight="1">
      <c r="H22" s="1"/>
      <c r="I22" s="12"/>
      <c r="J22" s="12"/>
      <c r="K22" s="12"/>
      <c r="P22" s="8">
        <f>P21*0.75</f>
        <v>3245262.69</v>
      </c>
      <c r="Q22" s="16" t="s">
        <v>41</v>
      </c>
      <c r="T22" s="8">
        <f>T21*0.75</f>
        <v>3245262.69</v>
      </c>
      <c r="U22" s="1" t="s">
        <v>41</v>
      </c>
    </row>
    <row r="23" ht="15.75" customHeight="1">
      <c r="H23" s="1"/>
      <c r="I23" s="12"/>
      <c r="J23" s="12"/>
      <c r="K23" s="12"/>
      <c r="O23" s="16" t="s">
        <v>42</v>
      </c>
      <c r="R23" s="1" t="s">
        <v>43</v>
      </c>
    </row>
    <row r="24" ht="15.75" customHeight="1">
      <c r="H24" s="1"/>
      <c r="I24" s="12"/>
      <c r="J24" s="12"/>
      <c r="K24" s="12"/>
    </row>
    <row r="25" ht="15.75" customHeight="1">
      <c r="H25" s="12"/>
      <c r="I25" s="12"/>
      <c r="J25" s="12"/>
      <c r="K25" s="12"/>
      <c r="P25" s="1" t="s">
        <v>44</v>
      </c>
      <c r="Q25" s="22">
        <v>43891.0</v>
      </c>
      <c r="S25" s="1" t="s">
        <v>45</v>
      </c>
      <c r="T25" s="1" t="s">
        <v>46</v>
      </c>
    </row>
    <row r="26" ht="15.75" customHeight="1">
      <c r="B26" s="23"/>
      <c r="D26" s="24" t="s">
        <v>47</v>
      </c>
      <c r="H26" s="4"/>
      <c r="I26" s="4"/>
      <c r="J26" s="12"/>
      <c r="K26" s="12"/>
      <c r="Q26" s="1" t="s">
        <v>48</v>
      </c>
      <c r="T26" s="1" t="s">
        <v>49</v>
      </c>
    </row>
    <row r="27" ht="15.75" customHeight="1">
      <c r="B27" s="25"/>
      <c r="C27" s="26"/>
      <c r="D27" s="26"/>
      <c r="E27" s="27" t="s">
        <v>50</v>
      </c>
      <c r="F27" s="28"/>
      <c r="G27" s="26"/>
      <c r="H27" s="4"/>
      <c r="K27" s="4"/>
      <c r="L27" s="29"/>
      <c r="M27" s="30"/>
      <c r="N27" s="4"/>
      <c r="O27" s="4"/>
    </row>
    <row r="28" ht="15.75" customHeight="1">
      <c r="B28" s="31" t="s">
        <v>51</v>
      </c>
      <c r="C28" s="32" t="s">
        <v>52</v>
      </c>
      <c r="D28" s="32" t="s">
        <v>53</v>
      </c>
      <c r="E28" s="32" t="s">
        <v>54</v>
      </c>
      <c r="F28" s="32" t="s">
        <v>55</v>
      </c>
      <c r="G28" s="32" t="s">
        <v>56</v>
      </c>
      <c r="H28" s="4"/>
      <c r="I28" s="33" t="s">
        <v>57</v>
      </c>
      <c r="J28" s="34"/>
      <c r="K28" s="34"/>
    </row>
    <row r="29" ht="15.75" customHeight="1">
      <c r="B29" s="35" t="s">
        <v>58</v>
      </c>
      <c r="C29" s="35" t="s">
        <v>59</v>
      </c>
      <c r="D29" s="35" t="s">
        <v>60</v>
      </c>
      <c r="E29" s="36" t="s">
        <v>61</v>
      </c>
      <c r="F29" s="35" t="s">
        <v>62</v>
      </c>
      <c r="G29" s="35" t="s">
        <v>63</v>
      </c>
      <c r="I29" s="37"/>
      <c r="J29" s="35" t="s">
        <v>64</v>
      </c>
      <c r="K29" s="35" t="s">
        <v>65</v>
      </c>
    </row>
    <row r="30" ht="15.75" customHeight="1">
      <c r="B30" s="35" t="s">
        <v>66</v>
      </c>
      <c r="C30" s="35" t="s">
        <v>67</v>
      </c>
      <c r="D30" s="35" t="s">
        <v>60</v>
      </c>
      <c r="E30" s="38" t="s">
        <v>61</v>
      </c>
      <c r="F30" s="35" t="s">
        <v>62</v>
      </c>
      <c r="G30" s="35" t="s">
        <v>63</v>
      </c>
      <c r="I30" s="37"/>
      <c r="J30" s="35" t="s">
        <v>37</v>
      </c>
      <c r="K30" s="35" t="s">
        <v>68</v>
      </c>
    </row>
    <row r="31" ht="15.75" customHeight="1">
      <c r="B31" s="35" t="s">
        <v>69</v>
      </c>
      <c r="C31" s="35" t="s">
        <v>70</v>
      </c>
      <c r="D31" s="35" t="s">
        <v>71</v>
      </c>
      <c r="E31" s="39" t="s">
        <v>72</v>
      </c>
      <c r="F31" s="35" t="s">
        <v>62</v>
      </c>
      <c r="G31" s="35" t="s">
        <v>73</v>
      </c>
      <c r="I31" s="37"/>
      <c r="J31" s="35" t="s">
        <v>74</v>
      </c>
      <c r="K31" s="35" t="s">
        <v>75</v>
      </c>
    </row>
    <row r="32" ht="15.75" customHeight="1">
      <c r="B32" s="35" t="s">
        <v>76</v>
      </c>
      <c r="C32" s="35" t="s">
        <v>77</v>
      </c>
      <c r="D32" s="35" t="s">
        <v>78</v>
      </c>
      <c r="E32" s="38" t="s">
        <v>79</v>
      </c>
      <c r="F32" s="35" t="s">
        <v>62</v>
      </c>
      <c r="G32" s="35" t="s">
        <v>80</v>
      </c>
    </row>
    <row r="33" ht="15.75" customHeight="1">
      <c r="B33" s="35" t="s">
        <v>81</v>
      </c>
      <c r="C33" s="35" t="s">
        <v>82</v>
      </c>
      <c r="D33" s="35" t="s">
        <v>78</v>
      </c>
      <c r="E33" s="38" t="s">
        <v>83</v>
      </c>
      <c r="F33" s="35" t="s">
        <v>62</v>
      </c>
      <c r="G33" s="35" t="s">
        <v>80</v>
      </c>
      <c r="I33" s="40" t="s">
        <v>84</v>
      </c>
    </row>
    <row r="34" ht="15.75" customHeight="1">
      <c r="B34" s="41" t="s">
        <v>85</v>
      </c>
      <c r="C34" s="35" t="s">
        <v>86</v>
      </c>
      <c r="D34" s="35" t="s">
        <v>87</v>
      </c>
      <c r="E34" s="38" t="s">
        <v>88</v>
      </c>
      <c r="F34" s="35" t="s">
        <v>62</v>
      </c>
      <c r="G34" s="35" t="s">
        <v>89</v>
      </c>
      <c r="I34" s="35">
        <v>1.0</v>
      </c>
      <c r="J34" s="42" t="s">
        <v>90</v>
      </c>
      <c r="K34" s="43"/>
      <c r="L34" s="44"/>
    </row>
    <row r="35" ht="15.75" customHeight="1">
      <c r="B35" s="35" t="s">
        <v>91</v>
      </c>
      <c r="C35" s="35" t="s">
        <v>92</v>
      </c>
      <c r="D35" s="35" t="s">
        <v>93</v>
      </c>
      <c r="E35" s="45" t="s">
        <v>94</v>
      </c>
      <c r="F35" s="35" t="s">
        <v>62</v>
      </c>
      <c r="G35" s="35" t="s">
        <v>89</v>
      </c>
      <c r="I35" s="35">
        <v>2.0</v>
      </c>
      <c r="J35" s="42" t="s">
        <v>95</v>
      </c>
      <c r="K35" s="43"/>
      <c r="L35" s="44"/>
    </row>
    <row r="36" ht="15.75" customHeight="1">
      <c r="B36" s="35" t="s">
        <v>96</v>
      </c>
      <c r="C36" s="35" t="s">
        <v>97</v>
      </c>
      <c r="D36" s="35" t="s">
        <v>98</v>
      </c>
      <c r="E36" s="46" t="s">
        <v>99</v>
      </c>
      <c r="F36" s="35" t="s">
        <v>62</v>
      </c>
      <c r="G36" s="35" t="s">
        <v>100</v>
      </c>
      <c r="I36" s="35">
        <v>3.0</v>
      </c>
      <c r="J36" s="42" t="s">
        <v>101</v>
      </c>
      <c r="K36" s="43"/>
      <c r="L36" s="44"/>
    </row>
    <row r="37" ht="15.75" customHeight="1">
      <c r="B37" s="35" t="s">
        <v>102</v>
      </c>
      <c r="C37" s="35" t="s">
        <v>103</v>
      </c>
      <c r="D37" s="35" t="s">
        <v>104</v>
      </c>
      <c r="E37" s="46" t="s">
        <v>105</v>
      </c>
      <c r="F37" s="35" t="s">
        <v>62</v>
      </c>
      <c r="G37" s="35" t="s">
        <v>106</v>
      </c>
      <c r="I37" s="35">
        <v>4.0</v>
      </c>
      <c r="J37" s="42" t="s">
        <v>107</v>
      </c>
      <c r="K37" s="43"/>
      <c r="L37" s="44"/>
    </row>
    <row r="38" ht="15.75" customHeight="1">
      <c r="B38" s="35" t="s">
        <v>108</v>
      </c>
      <c r="C38" s="35" t="s">
        <v>109</v>
      </c>
      <c r="D38" s="35" t="s">
        <v>110</v>
      </c>
      <c r="E38" s="46" t="s">
        <v>111</v>
      </c>
      <c r="F38" s="35" t="s">
        <v>62</v>
      </c>
      <c r="G38" s="35" t="s">
        <v>112</v>
      </c>
    </row>
    <row r="39" ht="15.75" customHeight="1">
      <c r="B39" s="35" t="s">
        <v>113</v>
      </c>
      <c r="C39" s="35" t="s">
        <v>114</v>
      </c>
      <c r="D39" s="35" t="s">
        <v>30</v>
      </c>
      <c r="E39" s="47" t="s">
        <v>115</v>
      </c>
      <c r="F39" s="35" t="s">
        <v>62</v>
      </c>
      <c r="G39" s="35" t="s">
        <v>106</v>
      </c>
    </row>
    <row r="40" ht="15.75" customHeight="1">
      <c r="B40" s="35" t="s">
        <v>116</v>
      </c>
      <c r="C40" s="35" t="s">
        <v>117</v>
      </c>
      <c r="D40" s="35" t="s">
        <v>78</v>
      </c>
      <c r="E40" s="46">
        <v>3.34527892E9</v>
      </c>
      <c r="F40" s="35" t="s">
        <v>62</v>
      </c>
      <c r="G40" s="35" t="s">
        <v>118</v>
      </c>
    </row>
    <row r="41" ht="15.75" customHeight="1">
      <c r="B41" s="35" t="s">
        <v>119</v>
      </c>
      <c r="C41" s="35" t="s">
        <v>120</v>
      </c>
      <c r="D41" s="35" t="s">
        <v>121</v>
      </c>
      <c r="E41" s="46">
        <v>3.321567824E9</v>
      </c>
      <c r="F41" s="35" t="s">
        <v>62</v>
      </c>
      <c r="G41" s="35" t="s">
        <v>122</v>
      </c>
    </row>
    <row r="42" ht="15.75" customHeight="1">
      <c r="B42" s="35" t="s">
        <v>123</v>
      </c>
      <c r="C42" s="35" t="s">
        <v>124</v>
      </c>
      <c r="D42" s="35" t="s">
        <v>25</v>
      </c>
      <c r="E42" s="48" t="s">
        <v>125</v>
      </c>
      <c r="F42" s="35" t="s">
        <v>62</v>
      </c>
      <c r="G42" s="35" t="s">
        <v>106</v>
      </c>
    </row>
    <row r="43" ht="15.75" customHeight="1">
      <c r="E43" s="49"/>
    </row>
    <row r="44" ht="15.75" customHeight="1">
      <c r="E44" s="49"/>
    </row>
    <row r="45" ht="15.75" customHeight="1">
      <c r="E45" s="49"/>
    </row>
    <row r="46" ht="15.75" customHeight="1">
      <c r="E46" s="49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R23:S23"/>
    <mergeCell ref="I33:L33"/>
    <mergeCell ref="J34:L34"/>
    <mergeCell ref="J35:L35"/>
    <mergeCell ref="J36:L36"/>
    <mergeCell ref="J37:L37"/>
  </mergeCell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2020-11-17T03:13:03Z</dcterms:created>
  <dc:creator>Crawn89 .</dc:creator>
</cp:coreProperties>
</file>