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复习计划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<sst xmlns="http://schemas.openxmlformats.org/spreadsheetml/2006/main" count="46" uniqueCount="24">
  <si>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考研复习计划表</t>
  </si>
  <si>
    <t>今天是：</t>
  </si>
  <si>
    <t>考研日期：</t>
  </si>
  <si>
    <t>倒计时：</t>
  </si>
  <si>
    <t>天</t>
  </si>
  <si>
    <t>星期日</t>
  </si>
  <si>
    <t>星期一</t>
  </si>
  <si>
    <t>星期二</t>
  </si>
  <si>
    <t>星期三</t>
  </si>
  <si>
    <t>星期四</t>
  </si>
  <si>
    <t>星期五</t>
  </si>
  <si>
    <t>星期六</t>
  </si>
  <si>
    <t>复习重点</t>
  </si>
  <si>
    <t>1、每月制定复习计划填入日历表中</t>
  </si>
  <si>
    <t>购买考试大纲及大纲解析</t>
  </si>
  <si>
    <t>针对大纲调整复习计划</t>
  </si>
  <si>
    <t>巩固政治选择题</t>
  </si>
  <si>
    <t>2、复习相关内容标记绿色，重点复习内容标记红色；已完成打“√”</t>
  </si>
  <si>
    <t>1、巩固政治选择题√
2、专业课巩固学习√</t>
  </si>
  <si>
    <t>1、专业课巩固学习
2、英语阅读
3、数学练习题</t>
  </si>
  <si>
    <t>1、英语阅读
2、英语翻译
3、英语作文</t>
  </si>
  <si>
    <t>英语阅读</t>
  </si>
  <si>
    <t>数学练习题</t>
  </si>
  <si>
    <t>总结、梳理、查缺补漏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</si>
</sst>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36">
    <font>
      <sz val="11"/>
      <color theme="1"/>
      <name val="宋体"/>
      <charset val="134"/>
      <scheme val="minor"/>
    </font>
    <font>
      <sz val="11"/>
      <color theme="1"/>
      <name val="仓耳青禾体-谷力 W05"/>
      <charset val="134"/>
    </font>
    <font>
      <sz val="16"/>
      <color theme="1"/>
      <name val="仓耳青禾体-谷力 W05"/>
      <charset val="134"/>
    </font>
    <font>
      <b/>
      <sz val="16"/>
      <color theme="1"/>
      <name val="Arial"/>
      <charset val="134"/>
    </font>
    <font>
      <sz val="24"/>
      <color theme="1"/>
      <name val="黑体"/>
      <charset val="134"/>
    </font>
    <font>
      <sz val="11"/>
      <color theme="1"/>
      <name val="黑体"/>
      <charset val="134"/>
    </font>
    <font>
      <sz val="14"/>
      <color rgb="FFFFFFFF"/>
      <name val="黑体"/>
      <charset val="134"/>
    </font>
    <font>
      <sz val="14"/>
      <color theme="1"/>
      <name val="黑体"/>
      <charset val="134"/>
    </font>
    <font>
      <sz val="12"/>
      <color rgb="FF333333"/>
      <name val="黑体"/>
      <charset val="134"/>
    </font>
    <font>
      <sz val="22"/>
      <color rgb="FFFFFFFF"/>
      <name val="黑体"/>
      <charset val="134"/>
    </font>
    <font>
      <sz val="16"/>
      <color theme="1"/>
      <name val="黑体"/>
      <charset val="134"/>
    </font>
    <font>
      <sz val="16"/>
      <name val="黑体"/>
      <charset val="134"/>
    </font>
    <font>
      <b/>
      <sz val="14"/>
      <color rgb="FFFF0000"/>
      <name val="黑体"/>
      <charset val="134"/>
    </font>
    <font>
      <b/>
      <sz val="14"/>
      <color theme="8" tint="-0.5"/>
      <name val="黑体"/>
      <charset val="134"/>
    </font>
    <font>
      <sz val="9"/>
      <color theme="1"/>
      <name val="黑体"/>
      <charset val="134"/>
    </font>
    <font>
      <sz val="16"/>
      <color rgb="FFFF0000"/>
      <name val="黑体"/>
      <charset val="134"/>
    </font>
    <font>
      <sz val="14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0F6F1"/>
        <bgColor indexed="64"/>
      </patternFill>
    </fill>
    <fill>
      <patternFill patternType="solid">
        <fgColor rgb="FF34AB8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34AB8C"/>
      </left>
      <right/>
      <top style="thin">
        <color rgb="FF34AB8C"/>
      </top>
      <bottom/>
      <diagonal/>
    </border>
    <border>
      <left/>
      <right/>
      <top style="thin">
        <color rgb="FF34AB8C"/>
      </top>
      <bottom/>
      <diagonal/>
    </border>
    <border>
      <left style="thin">
        <color rgb="FF34AB8C"/>
      </left>
      <right style="thin">
        <color rgb="FF34AB8C"/>
      </right>
      <top style="thin">
        <color rgb="FF34AB8C"/>
      </top>
      <bottom style="thin">
        <color rgb="FF34AB8C"/>
      </bottom>
      <diagonal/>
    </border>
    <border>
      <left style="thin">
        <color rgb="FF34AB8C"/>
      </left>
      <right style="thin">
        <color rgb="FF34AB8C"/>
      </right>
      <top style="thin">
        <color rgb="FF34AB8C"/>
      </top>
      <bottom/>
      <diagonal/>
    </border>
    <border>
      <left style="thin">
        <color rgb="FF34AB8C"/>
      </left>
      <right style="thin">
        <color rgb="FF34AB8C"/>
      </right>
      <top/>
      <bottom style="thin">
        <color rgb="FF34AB8C"/>
      </bottom>
      <diagonal/>
    </border>
    <border>
      <left/>
      <right style="thin">
        <color rgb="FF34AB8C"/>
      </right>
      <top style="thin">
        <color rgb="FF34AB8C"/>
      </top>
      <bottom/>
      <diagonal/>
    </border>
    <border>
      <left style="thin">
        <color rgb="FF34AB8C"/>
      </left>
      <right/>
      <top style="thin">
        <color rgb="FF34AB8C"/>
      </top>
      <bottom style="thin">
        <color rgb="FF34AB8C"/>
      </bottom>
      <diagonal/>
    </border>
    <border>
      <left/>
      <right style="thin">
        <color rgb="FF34AB8C"/>
      </right>
      <top style="thin">
        <color rgb="FF34AB8C"/>
      </top>
      <bottom style="thin">
        <color rgb="FF34AB8C"/>
      </bottom>
      <diagonal/>
    </border>
    <border>
      <left style="thin">
        <color rgb="FF34AB8C"/>
      </left>
      <right/>
      <top/>
      <bottom/>
      <diagonal/>
    </border>
    <border>
      <left/>
      <right style="thin">
        <color rgb="FF34AB8C"/>
      </right>
      <top/>
      <bottom/>
      <diagonal/>
    </border>
    <border>
      <left style="thin">
        <color rgb="FF34AB8C"/>
      </left>
      <right/>
      <top/>
      <bottom style="thin">
        <color rgb="FF34AB8C"/>
      </bottom>
      <diagonal/>
    </border>
    <border>
      <left/>
      <right style="thin">
        <color rgb="FF34AB8C"/>
      </right>
      <top/>
      <bottom style="thin">
        <color rgb="FF34AB8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16" applyNumberFormat="0" applyAlignment="0" applyProtection="0">
      <alignment vertical="center"/>
    </xf>
    <xf numFmtId="0" fontId="26" fillId="8" borderId="17" applyNumberFormat="0" applyAlignment="0" applyProtection="0">
      <alignment vertical="center"/>
    </xf>
    <xf numFmtId="0" fontId="27" fillId="8" borderId="16" applyNumberFormat="0" applyAlignment="0" applyProtection="0">
      <alignment vertical="center"/>
    </xf>
    <xf numFmtId="0" fontId="28" fillId="9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1" fillId="0" borderId="0" xfId="0" applyFont="1" applyFill="1" applyProtection="1">
      <alignment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14" fontId="6" fillId="3" borderId="1" xfId="0" applyNumberFormat="1" applyFont="1" applyFill="1" applyBorder="1" applyAlignment="1" applyProtection="1">
      <alignment horizontal="right" vertical="center"/>
      <protection locked="0"/>
    </xf>
    <xf numFmtId="14" fontId="6" fillId="3" borderId="2" xfId="0" applyNumberFormat="1" applyFont="1" applyFill="1" applyBorder="1" applyAlignment="1" applyProtection="1">
      <alignment horizontal="right" vertical="center"/>
      <protection locked="0"/>
    </xf>
    <xf numFmtId="176" fontId="7" fillId="2" borderId="2" xfId="0" applyNumberFormat="1" applyFont="1" applyFill="1" applyBorder="1" applyAlignment="1" applyProtection="1">
      <alignment horizontal="center" vertical="center"/>
    </xf>
    <xf numFmtId="176" fontId="7" fillId="2" borderId="2" xfId="0" applyNumberFormat="1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2" fillId="2" borderId="4" xfId="0" applyFont="1" applyFill="1" applyBorder="1" applyAlignment="1" applyProtection="1">
      <alignment horizontal="center" vertical="center"/>
    </xf>
    <xf numFmtId="0" fontId="13" fillId="2" borderId="4" xfId="0" applyFont="1" applyFill="1" applyBorder="1" applyAlignment="1" applyProtection="1">
      <alignment horizontal="center" vertical="center"/>
    </xf>
    <xf numFmtId="0" fontId="14" fillId="2" borderId="5" xfId="0" applyFont="1" applyFill="1" applyBorder="1" applyAlignment="1" applyProtection="1">
      <alignment horizontal="left" vertical="center" wrapText="1"/>
      <protection locked="0"/>
    </xf>
    <xf numFmtId="0" fontId="14" fillId="4" borderId="5" xfId="0" applyFont="1" applyFill="1" applyBorder="1" applyAlignment="1" applyProtection="1">
      <alignment horizontal="left" vertical="center" wrapText="1"/>
      <protection locked="0"/>
    </xf>
    <xf numFmtId="0" fontId="14" fillId="5" borderId="5" xfId="0" applyFont="1" applyFill="1" applyBorder="1" applyAlignment="1" applyProtection="1">
      <alignment horizontal="left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 applyProtection="1">
      <alignment horizontal="center" vertical="center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Protection="1">
      <alignment vertical="center"/>
      <protection locked="0"/>
    </xf>
    <xf numFmtId="0" fontId="16" fillId="2" borderId="4" xfId="0" applyFont="1" applyFill="1" applyBorder="1" applyAlignment="1" applyProtection="1">
      <alignment horizontal="center" vertical="center"/>
    </xf>
    <xf numFmtId="14" fontId="6" fillId="3" borderId="6" xfId="0" applyNumberFormat="1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6" xfId="0" applyFont="1" applyFill="1" applyBorder="1" applyAlignment="1" applyProtection="1">
      <alignment horizontal="left" vertical="center" wrapText="1"/>
      <protection locked="0"/>
    </xf>
    <xf numFmtId="0" fontId="5" fillId="2" borderId="9" xfId="0" applyFont="1" applyFill="1" applyBorder="1" applyAlignment="1" applyProtection="1">
      <alignment horizontal="left" vertical="center" wrapText="1"/>
      <protection locked="0"/>
    </xf>
    <xf numFmtId="0" fontId="5" fillId="2" borderId="10" xfId="0" applyFont="1" applyFill="1" applyBorder="1" applyAlignment="1" applyProtection="1">
      <alignment horizontal="left" vertical="center" wrapText="1"/>
      <protection locked="0"/>
    </xf>
    <xf numFmtId="0" fontId="5" fillId="2" borderId="9" xfId="0" applyFont="1" applyFill="1" applyBorder="1" applyAlignment="1" applyProtection="1">
      <alignment horizontal="left" vertical="center"/>
      <protection locked="0"/>
    </xf>
    <xf numFmtId="0" fontId="5" fillId="2" borderId="10" xfId="0" applyFont="1" applyFill="1" applyBorder="1" applyAlignment="1" applyProtection="1">
      <alignment horizontal="left" vertical="center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0" fontId="5" fillId="2" borderId="12" xfId="0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0034AB8C"/>
      <color rgb="00E0F6F1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154305</xdr:colOff>
      <xdr:row>1</xdr:row>
      <xdr:rowOff>68580</xdr:rowOff>
    </xdr:from>
    <xdr:to>
      <xdr:col>2</xdr:col>
      <xdr:colOff>246380</xdr:colOff>
      <xdr:row>1</xdr:row>
      <xdr:rowOff>433705</xdr:rowOff>
    </xdr:to>
    <xdr:pic>
      <xdr:nvPicPr>
        <xdr:cNvPr id="2" name="图片 1" descr="C:\Users\asus\Desktop\121a03987ff54892bf5fb548d69ad299.png121a03987ff54892bf5fb548d69ad29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475615" y="577215"/>
          <a:ext cx="1294130" cy="36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showGridLines="0" showZeros="0" tabSelected="1" workbookViewId="0">
      <selection activeCell="E5" sqref="E5"/>
    </sheetView>
  </sheetViews>
  <sheetFormatPr defaultColWidth="9" defaultRowHeight="13.5"/>
  <cols>
    <col min="1" max="1" width="4.21666666666667" style="4" customWidth="1"/>
    <col min="2" max="8" width="15.775" style="4" customWidth="1"/>
    <col min="9" max="9" width="13.4416666666667" style="4" customWidth="1"/>
    <col min="10" max="10" width="11.4416666666667" style="5" customWidth="1"/>
    <col min="11" max="11" width="4.88333333333333" style="4" customWidth="1"/>
    <col min="12" max="16384" width="9" style="4"/>
  </cols>
  <sheetData>
    <row r="1" s="1" customFormat="1" ht="40.05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7"/>
      <c r="K1" s="28"/>
    </row>
    <row r="2" s="1" customFormat="1" ht="40.05" customHeight="1" spans="1:11">
      <c r="A2" s="8"/>
      <c r="B2" s="9" t="s">
        <v>1</v>
      </c>
      <c r="C2" s="10"/>
      <c r="D2" s="11">
        <f ca="1">TODAY()</f>
        <v>45492</v>
      </c>
      <c r="E2" s="10" t="s">
        <v>2</v>
      </c>
      <c r="F2" s="10"/>
      <c r="G2" s="12">
        <v>45647</v>
      </c>
      <c r="H2" s="10" t="s">
        <v>3</v>
      </c>
      <c r="I2" s="29">
        <f ca="1">DATEDIF(D2,G2,"d")</f>
        <v>155</v>
      </c>
      <c r="J2" s="30" t="s">
        <v>4</v>
      </c>
      <c r="K2" s="28"/>
    </row>
    <row r="3" s="1" customFormat="1" ht="27" hidden="1" spans="1:11">
      <c r="A3" s="13">
        <f ca="1">IF(MONTH(D2)=2,IF(OR(YEAR(D2)/400=INT(YEAR(D2)/400),AND(YEAR(D2)/4=INT(YEAR(D2)/4),YEAR(D2)/100&lt;&gt;INT(YEAR(D2)/100))),29,28),IF(OR(MONTH(D2)=4,MONTH(D2)=6,MONTH(D2)=9,MONTH(D2)=11),30,31))</f>
        <v>31</v>
      </c>
      <c r="B3" s="14">
        <f ca="1">IF(WEEKDAY(DATE(YEAR($D$2),MONTH($D$2),1),2)=B4,1,0)</f>
        <v>0</v>
      </c>
      <c r="C3" s="14">
        <f ca="1">IF(WEEKDAY(DATE(YEAR($D$2),MONTH($D$2),1),2)=C4,1,0)</f>
        <v>1</v>
      </c>
      <c r="D3" s="15">
        <f ca="1" t="shared" ref="C3:H3" si="0">IF(WEEKDAY(DATE(YEAR($D$2),MONTH($D$2),1),2)=D4,1,0)</f>
        <v>0</v>
      </c>
      <c r="E3" s="14">
        <f ca="1" t="shared" si="0"/>
        <v>0</v>
      </c>
      <c r="F3" s="14">
        <f ca="1" t="shared" si="0"/>
        <v>0</v>
      </c>
      <c r="G3" s="14">
        <f ca="1" t="shared" si="0"/>
        <v>0</v>
      </c>
      <c r="H3" s="14">
        <f ca="1" t="shared" si="0"/>
        <v>0</v>
      </c>
      <c r="I3" s="31"/>
      <c r="J3" s="31"/>
      <c r="K3" s="28"/>
    </row>
    <row r="4" s="1" customFormat="1" ht="27" hidden="1" spans="1:11">
      <c r="A4" s="8"/>
      <c r="B4" s="16">
        <v>7</v>
      </c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32"/>
      <c r="J4" s="32"/>
      <c r="K4" s="28"/>
    </row>
    <row r="5" s="2" customFormat="1" ht="39.9" customHeight="1" spans="1:11">
      <c r="A5" s="17"/>
      <c r="B5" s="18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33" t="s">
        <v>12</v>
      </c>
      <c r="J5" s="34"/>
      <c r="K5" s="35"/>
    </row>
    <row r="6" s="3" customFormat="1" ht="19.95" customHeight="1" spans="1:11">
      <c r="A6" s="17"/>
      <c r="B6" s="20">
        <f ca="1">IF(B3=1,1,0)</f>
        <v>0</v>
      </c>
      <c r="C6" s="21">
        <f ca="1" t="shared" ref="C6:H6" si="1">IF(B6&gt;0,B6+1,IF(C3=1,1,0))</f>
        <v>1</v>
      </c>
      <c r="D6" s="21">
        <f ca="1" t="shared" si="1"/>
        <v>2</v>
      </c>
      <c r="E6" s="21">
        <f ca="1" t="shared" si="1"/>
        <v>3</v>
      </c>
      <c r="F6" s="21">
        <f ca="1" t="shared" si="1"/>
        <v>4</v>
      </c>
      <c r="G6" s="21">
        <f ca="1" t="shared" si="1"/>
        <v>5</v>
      </c>
      <c r="H6" s="20">
        <f ca="1" t="shared" si="1"/>
        <v>6</v>
      </c>
      <c r="I6" s="36" t="s">
        <v>13</v>
      </c>
      <c r="J6" s="37"/>
      <c r="K6" s="35"/>
    </row>
    <row r="7" s="1" customFormat="1" ht="49.95" customHeight="1" spans="1:11">
      <c r="A7" s="8"/>
      <c r="B7" s="22"/>
      <c r="C7" s="22"/>
      <c r="D7" s="22"/>
      <c r="E7" s="22"/>
      <c r="F7" s="23" t="s">
        <v>14</v>
      </c>
      <c r="G7" s="22" t="s">
        <v>15</v>
      </c>
      <c r="H7" s="22" t="s">
        <v>16</v>
      </c>
      <c r="I7" s="38"/>
      <c r="J7" s="39"/>
      <c r="K7" s="28"/>
    </row>
    <row r="8" s="3" customFormat="1" ht="19.95" customHeight="1" spans="1:11">
      <c r="A8" s="17"/>
      <c r="B8" s="20">
        <f ca="1">H6+1</f>
        <v>7</v>
      </c>
      <c r="C8" s="21">
        <f ca="1" t="shared" ref="C8:H8" si="2">IF(B8&gt;0,B8+1,IF(C4=1,1,0))</f>
        <v>8</v>
      </c>
      <c r="D8" s="21">
        <f ca="1" t="shared" si="2"/>
        <v>9</v>
      </c>
      <c r="E8" s="21">
        <f ca="1" t="shared" si="2"/>
        <v>10</v>
      </c>
      <c r="F8" s="21">
        <f ca="1" t="shared" si="2"/>
        <v>11</v>
      </c>
      <c r="G8" s="21">
        <f ca="1" t="shared" si="2"/>
        <v>12</v>
      </c>
      <c r="H8" s="20">
        <f ca="1" t="shared" si="2"/>
        <v>13</v>
      </c>
      <c r="I8" s="38" t="s">
        <v>17</v>
      </c>
      <c r="J8" s="39"/>
      <c r="K8" s="35"/>
    </row>
    <row r="9" s="1" customFormat="1" ht="49.95" customHeight="1" spans="1:11">
      <c r="A9" s="8"/>
      <c r="B9" s="22" t="s">
        <v>18</v>
      </c>
      <c r="C9" s="22" t="s">
        <v>18</v>
      </c>
      <c r="D9" s="22" t="s">
        <v>18</v>
      </c>
      <c r="E9" s="22" t="s">
        <v>18</v>
      </c>
      <c r="F9" s="22" t="s">
        <v>18</v>
      </c>
      <c r="G9" s="24" t="s">
        <v>18</v>
      </c>
      <c r="H9" s="22" t="s">
        <v>18</v>
      </c>
      <c r="I9" s="38"/>
      <c r="J9" s="39"/>
      <c r="K9" s="28"/>
    </row>
    <row r="10" s="3" customFormat="1" ht="19.95" customHeight="1" spans="1:11">
      <c r="A10" s="17"/>
      <c r="B10" s="20">
        <f ca="1">+H8+1</f>
        <v>14</v>
      </c>
      <c r="C10" s="21">
        <f ca="1" t="shared" ref="C10:H10" si="3">B10+1</f>
        <v>15</v>
      </c>
      <c r="D10" s="21">
        <f ca="1" t="shared" si="3"/>
        <v>16</v>
      </c>
      <c r="E10" s="21">
        <f ca="1" t="shared" si="3"/>
        <v>17</v>
      </c>
      <c r="F10" s="21">
        <f ca="1" t="shared" si="3"/>
        <v>18</v>
      </c>
      <c r="G10" s="21">
        <f ca="1" t="shared" si="3"/>
        <v>19</v>
      </c>
      <c r="H10" s="20">
        <f ca="1" t="shared" si="3"/>
        <v>20</v>
      </c>
      <c r="I10" s="40"/>
      <c r="J10" s="41"/>
      <c r="K10" s="35"/>
    </row>
    <row r="11" s="1" customFormat="1" ht="49.95" customHeight="1" spans="1:11">
      <c r="A11" s="8"/>
      <c r="B11" s="22" t="s">
        <v>19</v>
      </c>
      <c r="C11" s="22" t="s">
        <v>19</v>
      </c>
      <c r="D11" s="22" t="s">
        <v>19</v>
      </c>
      <c r="E11" s="22" t="s">
        <v>19</v>
      </c>
      <c r="F11" s="22" t="s">
        <v>19</v>
      </c>
      <c r="G11" s="22" t="s">
        <v>19</v>
      </c>
      <c r="H11" s="22" t="s">
        <v>19</v>
      </c>
      <c r="I11" s="40"/>
      <c r="J11" s="41"/>
      <c r="K11" s="28"/>
    </row>
    <row r="12" s="3" customFormat="1" ht="19.95" customHeight="1" spans="1:11">
      <c r="A12" s="17"/>
      <c r="B12" s="20">
        <f ca="1">+H10+1</f>
        <v>21</v>
      </c>
      <c r="C12" s="21">
        <f ca="1" t="shared" ref="C12:H12" si="4">+B12+1</f>
        <v>22</v>
      </c>
      <c r="D12" s="21">
        <f ca="1" t="shared" si="4"/>
        <v>23</v>
      </c>
      <c r="E12" s="21">
        <f ca="1" t="shared" si="4"/>
        <v>24</v>
      </c>
      <c r="F12" s="21">
        <f ca="1" t="shared" si="4"/>
        <v>25</v>
      </c>
      <c r="G12" s="21">
        <f ca="1" t="shared" si="4"/>
        <v>26</v>
      </c>
      <c r="H12" s="20">
        <f ca="1" t="shared" si="4"/>
        <v>27</v>
      </c>
      <c r="I12" s="40"/>
      <c r="J12" s="41"/>
      <c r="K12" s="35"/>
    </row>
    <row r="13" s="1" customFormat="1" ht="40.05" customHeight="1" spans="1:11">
      <c r="A13" s="8"/>
      <c r="B13" s="22" t="s">
        <v>20</v>
      </c>
      <c r="C13" s="22" t="s">
        <v>21</v>
      </c>
      <c r="D13" s="22" t="s">
        <v>21</v>
      </c>
      <c r="E13" s="22" t="s">
        <v>21</v>
      </c>
      <c r="F13" s="22" t="s">
        <v>21</v>
      </c>
      <c r="G13" s="22" t="s">
        <v>22</v>
      </c>
      <c r="H13" s="22" t="s">
        <v>22</v>
      </c>
      <c r="I13" s="40"/>
      <c r="J13" s="41"/>
      <c r="K13" s="28"/>
    </row>
    <row r="14" s="3" customFormat="1" ht="19.95" customHeight="1" spans="1:11">
      <c r="A14" s="17"/>
      <c r="B14" s="20">
        <f ca="1">IF(H12&gt;=$A$3,0,H12+1)</f>
        <v>28</v>
      </c>
      <c r="C14" s="21">
        <f ca="1">IF(B14&gt;=$A$3,0,IF(B14&gt;0,B14+1,IF(C3=1,1,0)))</f>
        <v>29</v>
      </c>
      <c r="D14" s="21">
        <f ca="1">IF(C14&gt;=$A$3,0,IF(C14&gt;0,C14+1,IF(D3=1,1,0)))</f>
        <v>30</v>
      </c>
      <c r="E14" s="21">
        <f ca="1">IF(D14&gt;=$A$3,0,IF(D14&gt;0,D14+1,IF(E3=1,1,0)))</f>
        <v>31</v>
      </c>
      <c r="F14" s="21">
        <f ca="1">IF(E14&gt;=$A$3,0,IF(E14&gt;0,E14+1,IF(F3=1,1,0)))</f>
        <v>0</v>
      </c>
      <c r="G14" s="21">
        <f ca="1">IF(F14&gt;=$A$3,0,IF(F14&gt;0,F14+1,IF(G3=1,1,0)))</f>
        <v>0</v>
      </c>
      <c r="H14" s="20">
        <f ca="1">IF(G14&gt;=$A$3,0,IF(G14&gt;0,G14+1,IF(H3=1,1,0)))</f>
        <v>0</v>
      </c>
      <c r="I14" s="40"/>
      <c r="J14" s="41"/>
      <c r="K14" s="35"/>
    </row>
    <row r="15" s="1" customFormat="1" ht="49.95" customHeight="1" spans="1:11">
      <c r="A15" s="8"/>
      <c r="B15" s="22" t="s">
        <v>22</v>
      </c>
      <c r="C15" s="22" t="s">
        <v>22</v>
      </c>
      <c r="D15" s="22" t="s">
        <v>22</v>
      </c>
      <c r="E15" s="22" t="s">
        <v>23</v>
      </c>
      <c r="F15" s="22" t="s">
        <v>23</v>
      </c>
      <c r="G15" s="22" t="s">
        <v>23</v>
      </c>
      <c r="H15" s="22" t="s">
        <v>23</v>
      </c>
      <c r="I15" s="40"/>
      <c r="J15" s="41"/>
      <c r="K15" s="28"/>
    </row>
    <row r="16" s="3" customFormat="1" ht="19.95" customHeight="1" spans="1:11">
      <c r="A16" s="17"/>
      <c r="B16" s="25">
        <f ca="1">IF(OR(H14&gt;=$A$3,H14=0),0,H14+1)</f>
        <v>0</v>
      </c>
      <c r="C16" s="26">
        <f ca="1">IF(OR(B16&gt;=$A$3,B16=0),0,IF(B16&gt;0,B16+1,IF(C4=1,1,0)))</f>
        <v>0</v>
      </c>
      <c r="D16" s="26">
        <f ca="1">IF(C16&gt;=$A$3,0,IF(C16&gt;0,C16+1,IF(D4=1,1,0)))</f>
        <v>0</v>
      </c>
      <c r="E16" s="26">
        <f ca="1">IF(D16&gt;=$A$3,0,IF(D16&gt;0,D16+1,IF(E4=1,1,0)))</f>
        <v>0</v>
      </c>
      <c r="F16" s="26">
        <f ca="1">IF(E16&gt;=$A$3,0,IF(E16&gt;0,E16+1,IF(F4=1,1,0)))</f>
        <v>0</v>
      </c>
      <c r="G16" s="26">
        <f ca="1">IF(F16&gt;=$A$3,0,IF(F16&gt;0,F16+1,IF(G4=1,1,0)))</f>
        <v>0</v>
      </c>
      <c r="H16" s="25">
        <f ca="1">IF(G16&gt;=$A$3,0,IF(G16&gt;0,G16+1,IF(H4=1,1,0)))</f>
        <v>0</v>
      </c>
      <c r="I16" s="40"/>
      <c r="J16" s="41"/>
      <c r="K16" s="35"/>
    </row>
    <row r="17" s="1" customFormat="1" ht="49.95" customHeight="1" spans="1:11">
      <c r="A17" s="8"/>
      <c r="B17" s="27"/>
      <c r="C17" s="27"/>
      <c r="D17" s="27"/>
      <c r="E17" s="27"/>
      <c r="F17" s="27"/>
      <c r="G17" s="27"/>
      <c r="H17" s="27"/>
      <c r="I17" s="42"/>
      <c r="J17" s="43"/>
      <c r="K17" s="28"/>
    </row>
    <row r="18" s="1" customFormat="1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28"/>
    </row>
  </sheetData>
  <sheetProtection selectLockedCells="1"/>
  <mergeCells count="10">
    <mergeCell ref="B1:J1"/>
    <mergeCell ref="B2:C2"/>
    <mergeCell ref="E2:F2"/>
    <mergeCell ref="I5:J5"/>
    <mergeCell ref="I6:J7"/>
    <mergeCell ref="I14:J15"/>
    <mergeCell ref="I12:J13"/>
    <mergeCell ref="I10:J11"/>
    <mergeCell ref="I8:J9"/>
    <mergeCell ref="I16:J17"/>
  </mergeCells>
  <conditionalFormatting sqref="B6">
    <cfRule type="expression" dxfId="0" priority="106">
      <formula>VLOOKUP(DATE(#REF!,#REF!,B6),#REF!,3,FALSE)="重要"</formula>
    </cfRule>
    <cfRule type="expression" dxfId="1" priority="107">
      <formula>VLOOKUP(DATE(#REF!,#REF!,B6),#REF!,3,FALSE)="紧急"</formula>
    </cfRule>
    <cfRule type="expression" dxfId="2" priority="108">
      <formula>VLOOKUP(DATE(#REF!,#REF!,B6),#REF!,3,FALSE)="正常"</formula>
    </cfRule>
  </conditionalFormatting>
  <conditionalFormatting sqref="B7:E7">
    <cfRule type="expression" dxfId="0" priority="49">
      <formula>VLOOKUP(DATE(#REF!,#REF!,B7),#REF!,3,FALSE)="重要"</formula>
    </cfRule>
    <cfRule type="expression" dxfId="1" priority="50">
      <formula>VLOOKUP(DATE(#REF!,#REF!,B7),#REF!,3,FALSE)="紧急"</formula>
    </cfRule>
    <cfRule type="expression" dxfId="2" priority="51">
      <formula>VLOOKUP(DATE(#REF!,#REF!,B7),#REF!,3,FALSE)="正常"</formula>
    </cfRule>
  </conditionalFormatting>
  <conditionalFormatting sqref="B9:F9">
    <cfRule type="expression" dxfId="0" priority="31">
      <formula>VLOOKUP(DATE(#REF!,#REF!,B9),#REF!,3,FALSE)="重要"</formula>
    </cfRule>
    <cfRule type="expression" dxfId="1" priority="32">
      <formula>VLOOKUP(DATE(#REF!,#REF!,B9),#REF!,3,FALSE)="紧急"</formula>
    </cfRule>
    <cfRule type="expression" dxfId="2" priority="33">
      <formula>VLOOKUP(DATE(#REF!,#REF!,B9),#REF!,3,FALSE)="正常"</formula>
    </cfRule>
  </conditionalFormatting>
  <conditionalFormatting sqref="G9">
    <cfRule type="expression" dxfId="2" priority="3">
      <formula>VLOOKUP(DATE(#REF!,#REF!,G9),#REF!,3,FALSE)="正常"</formula>
    </cfRule>
    <cfRule type="expression" dxfId="1" priority="2">
      <formula>VLOOKUP(DATE(#REF!,#REF!,G9),#REF!,3,FALSE)="紧急"</formula>
    </cfRule>
    <cfRule type="expression" dxfId="0" priority="1">
      <formula>VLOOKUP(DATE(#REF!,#REF!,G9),#REF!,3,FALSE)="重要"</formula>
    </cfRule>
  </conditionalFormatting>
  <conditionalFormatting sqref="H9">
    <cfRule type="expression" dxfId="2" priority="6">
      <formula>VLOOKUP(DATE(#REF!,#REF!,H9),#REF!,3,FALSE)="正常"</formula>
    </cfRule>
    <cfRule type="expression" dxfId="1" priority="5">
      <formula>VLOOKUP(DATE(#REF!,#REF!,H9),#REF!,3,FALSE)="紧急"</formula>
    </cfRule>
    <cfRule type="expression" dxfId="0" priority="4">
      <formula>VLOOKUP(DATE(#REF!,#REF!,H9),#REF!,3,FALSE)="重要"</formula>
    </cfRule>
  </conditionalFormatting>
  <conditionalFormatting sqref="B11:H11">
    <cfRule type="expression" dxfId="0" priority="19">
      <formula>VLOOKUP(DATE(#REF!,#REF!,B11),#REF!,3,FALSE)="重要"</formula>
    </cfRule>
    <cfRule type="expression" dxfId="1" priority="20">
      <formula>VLOOKUP(DATE(#REF!,#REF!,B11),#REF!,3,FALSE)="紧急"</formula>
    </cfRule>
    <cfRule type="expression" dxfId="2" priority="21">
      <formula>VLOOKUP(DATE(#REF!,#REF!,B11),#REF!,3,FALSE)="正常"</formula>
    </cfRule>
  </conditionalFormatting>
  <conditionalFormatting sqref="B13:H13">
    <cfRule type="expression" dxfId="0" priority="40">
      <formula>VLOOKUP(DATE(#REF!,#REF!,B13),#REF!,3,FALSE)="重要"</formula>
    </cfRule>
    <cfRule type="expression" dxfId="1" priority="41">
      <formula>VLOOKUP(DATE(#REF!,#REF!,B13),#REF!,3,FALSE)="紧急"</formula>
    </cfRule>
    <cfRule type="expression" dxfId="2" priority="42">
      <formula>VLOOKUP(DATE(#REF!,#REF!,B13),#REF!,3,FALSE)="正常"</formula>
    </cfRule>
  </conditionalFormatting>
  <conditionalFormatting sqref="B15">
    <cfRule type="expression" dxfId="0" priority="13">
      <formula>VLOOKUP(DATE(#REF!,#REF!,B15),#REF!,3,FALSE)="重要"</formula>
    </cfRule>
    <cfRule type="expression" dxfId="1" priority="14">
      <formula>VLOOKUP(DATE(#REF!,#REF!,B15),#REF!,3,FALSE)="紧急"</formula>
    </cfRule>
    <cfRule type="expression" dxfId="2" priority="15">
      <formula>VLOOKUP(DATE(#REF!,#REF!,B15),#REF!,3,FALSE)="正常"</formula>
    </cfRule>
  </conditionalFormatting>
  <conditionalFormatting sqref="C15">
    <cfRule type="expression" dxfId="0" priority="10">
      <formula>VLOOKUP(DATE(#REF!,#REF!,C15),#REF!,3,FALSE)="重要"</formula>
    </cfRule>
    <cfRule type="expression" dxfId="1" priority="11">
      <formula>VLOOKUP(DATE(#REF!,#REF!,C15),#REF!,3,FALSE)="紧急"</formula>
    </cfRule>
    <cfRule type="expression" dxfId="2" priority="12">
      <formula>VLOOKUP(DATE(#REF!,#REF!,C15),#REF!,3,FALSE)="正常"</formula>
    </cfRule>
  </conditionalFormatting>
  <conditionalFormatting sqref="D15">
    <cfRule type="expression" dxfId="0" priority="7">
      <formula>VLOOKUP(DATE(#REF!,#REF!,D15),#REF!,3,FALSE)="重要"</formula>
    </cfRule>
    <cfRule type="expression" dxfId="1" priority="8">
      <formula>VLOOKUP(DATE(#REF!,#REF!,D15),#REF!,3,FALSE)="紧急"</formula>
    </cfRule>
    <cfRule type="expression" dxfId="2" priority="9">
      <formula>VLOOKUP(DATE(#REF!,#REF!,D15),#REF!,3,FALSE)="正常"</formula>
    </cfRule>
  </conditionalFormatting>
  <conditionalFormatting sqref="E15:H15">
    <cfRule type="expression" dxfId="0" priority="37">
      <formula>VLOOKUP(DATE(#REF!,#REF!,E15),#REF!,3,FALSE)="重要"</formula>
    </cfRule>
    <cfRule type="expression" dxfId="1" priority="38">
      <formula>VLOOKUP(DATE(#REF!,#REF!,E15),#REF!,3,FALSE)="紧急"</formula>
    </cfRule>
    <cfRule type="expression" dxfId="2" priority="39">
      <formula>VLOOKUP(DATE(#REF!,#REF!,E15),#REF!,3,FALSE)="正常"</formula>
    </cfRule>
  </conditionalFormatting>
  <conditionalFormatting sqref="B16">
    <cfRule type="expression" dxfId="0" priority="73">
      <formula>VLOOKUP(DATE(#REF!,#REF!,B16),#REF!,3,FALSE)="重要"</formula>
    </cfRule>
    <cfRule type="expression" dxfId="1" priority="74">
      <formula>VLOOKUP(DATE(#REF!,#REF!,B16),#REF!,3,FALSE)="紧急"</formula>
    </cfRule>
    <cfRule type="expression" dxfId="2" priority="75">
      <formula>VLOOKUP(DATE(#REF!,#REF!,B16),#REF!,3,FALSE)="正常"</formula>
    </cfRule>
  </conditionalFormatting>
  <conditionalFormatting sqref="C16:H16">
    <cfRule type="expression" dxfId="0" priority="70">
      <formula>VLOOKUP(DATE(#REF!,#REF!,C16),#REF!,3,FALSE)="重要"</formula>
    </cfRule>
    <cfRule type="expression" dxfId="1" priority="71">
      <formula>VLOOKUP(DATE(#REF!,#REF!,C16),#REF!,3,FALSE)="紧急"</formula>
    </cfRule>
    <cfRule type="expression" dxfId="2" priority="72">
      <formula>VLOOKUP(DATE(#REF!,#REF!,C16),#REF!,3,FALSE)="正常"</formula>
    </cfRule>
  </conditionalFormatting>
  <conditionalFormatting sqref="B17:H17">
    <cfRule type="expression" dxfId="0" priority="34">
      <formula>VLOOKUP(DATE(#REF!,#REF!,B17),#REF!,3,FALSE)="重要"</formula>
    </cfRule>
    <cfRule type="expression" dxfId="1" priority="35">
      <formula>VLOOKUP(DATE(#REF!,#REF!,B17),#REF!,3,FALSE)="紧急"</formula>
    </cfRule>
    <cfRule type="expression" dxfId="2" priority="36">
      <formula>VLOOKUP(DATE(#REF!,#REF!,B17),#REF!,3,FALSE)="正常"</formula>
    </cfRule>
  </conditionalFormatting>
  <conditionalFormatting sqref="C6:H6 F7:H7">
    <cfRule type="expression" dxfId="0" priority="100">
      <formula>VLOOKUP(DATE(#REF!,#REF!,C6),#REF!,3,FALSE)="重要"</formula>
    </cfRule>
    <cfRule type="expression" dxfId="1" priority="101">
      <formula>VLOOKUP(DATE(#REF!,#REF!,C6),#REF!,3,FALSE)="紧急"</formula>
    </cfRule>
    <cfRule type="expression" dxfId="2" priority="102">
      <formula>VLOOKUP(DATE(#REF!,#REF!,C6),#REF!,3,FALSE)="正常"</formula>
    </cfRule>
  </conditionalFormatting>
  <conditionalFormatting sqref="B8 B10 B12 B14">
    <cfRule type="expression" dxfId="0" priority="97">
      <formula>VLOOKUP(DATE(#REF!,#REF!,B8),#REF!,3,FALSE)="重要"</formula>
    </cfRule>
    <cfRule type="expression" dxfId="1" priority="98">
      <formula>VLOOKUP(DATE(#REF!,#REF!,B8),#REF!,3,FALSE)="紧急"</formula>
    </cfRule>
    <cfRule type="expression" dxfId="2" priority="99">
      <formula>VLOOKUP(DATE(#REF!,#REF!,B8),#REF!,3,FALSE)="正常"</formula>
    </cfRule>
  </conditionalFormatting>
  <conditionalFormatting sqref="C8:H8 C10:H10 C12:H12 C14:H14">
    <cfRule type="expression" dxfId="0" priority="94">
      <formula>VLOOKUP(DATE(#REF!,#REF!,C8),#REF!,3,FALSE)="重要"</formula>
    </cfRule>
    <cfRule type="expression" dxfId="1" priority="95">
      <formula>VLOOKUP(DATE(#REF!,#REF!,C8),#REF!,3,FALSE)="紧急"</formula>
    </cfRule>
    <cfRule type="expression" dxfId="2" priority="96">
      <formula>VLOOKUP(DATE(#REF!,#REF!,C8),#REF!,3,FALSE)="正常"</formula>
    </cfRule>
  </conditionalFormatting>
  <dataValidations count="1">
    <dataValidation allowBlank="1" showInputMessage="1" showErrorMessage="1" promptTitle="辅助列勿删" prompt="辅助列勿删" sqref="A3:J4"/>
  </dataValidations>
  <pageMargins left="0.393700787401575" right="0.15748031496063" top="0.393700787401575" bottom="0.196850393700787" header="0.118110236220472" footer="0.118110236220472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复习计划表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捞月刀等材</cp:lastModifiedBy>
  <dcterms:created xsi:type="dcterms:W3CDTF">2019-06-12T06:42:00Z</dcterms:created>
  <cp:lastPrinted>2020-10-24T11:41:00Z</cp:lastPrinted>
  <dcterms:modified xsi:type="dcterms:W3CDTF">2024-07-19T01:50:12Z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CFA03D2E435949299DDD4A30D5BC2996_11</vt:lpwstr>
  </property>
  <property fmtid="{D5CDD505-2E9C-101B-9397-08002B2CF9AE}" pid="3" name="KSOProductBuildVer">
    <vt:lpwstr>2052-12.1.0.17147</vt:lpwstr>
  </property>
  <property fmtid="{D5CDD505-2E9C-101B-9397-08002B2CF9AE}" pid="4" name="KSOTemplateUUID">
    <vt:lpwstr>v1.0_mb_OmjvgDw09F/sFvvf2V6OPA==</vt:lpwstr>
  </property>
</Properties>
</file>