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svg" ContentType="image/svg+xml"/>
  <Override PartName="/xl/media/image4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Sheet1" sheetId="1" r:id="rId1"/>
    <sheet name="使用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<sst xmlns="http://schemas.openxmlformats.org/spreadsheetml/2006/main" count="90" uniqueCount="45">
  <si>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r>
      <rPr>
        <b/>
        <sz val="24"/>
        <color rgb="FFF18842"/>
        <rFont val="思源黑体 Bold"/>
        <charset val="134"/>
      </rPr>
      <t>艾宾浩斯单词记忆表</t>
    </r>
    <r>
      <rPr>
        <b/>
        <sz val="14"/>
        <color rgb="FFF18842"/>
        <rFont val="思源黑体 Bold"/>
        <charset val="134"/>
      </rPr>
      <t xml:space="preserve">
</t>
    </r>
    <r>
      <rPr>
        <b/>
        <i/>
        <sz val="14"/>
        <color rgb="FFF18842"/>
        <rFont val="思源黑体 Bold"/>
        <charset val="134"/>
      </rPr>
      <t>Ebbinghaus word memory table</t>
    </r>
  </si>
  <si>
    <t>NO</t>
  </si>
  <si>
    <t>学习日期</t>
  </si>
  <si>
    <t>记忆单词</t>
  </si>
  <si>
    <t>解释</t>
  </si>
  <si>
    <t>记忆
程度</t>
  </si>
  <si>
    <t>短期记忆复习</t>
  </si>
  <si>
    <t>中期记忆复习</t>
  </si>
  <si>
    <t>长期记忆复习</t>
  </si>
  <si>
    <t>记忆程度</t>
  </si>
  <si>
    <t>占比</t>
  </si>
  <si>
    <t>日</t>
  </si>
  <si>
    <t>一</t>
  </si>
  <si>
    <t>二</t>
  </si>
  <si>
    <t>三</t>
  </si>
  <si>
    <t>四</t>
  </si>
  <si>
    <t>五</t>
  </si>
  <si>
    <t>六</t>
  </si>
  <si>
    <t>5分钟</t>
  </si>
  <si>
    <t>30分钟</t>
  </si>
  <si>
    <t>12小时</t>
  </si>
  <si>
    <t>1天</t>
  </si>
  <si>
    <t>2天</t>
  </si>
  <si>
    <t>4天</t>
  </si>
  <si>
    <t>7天</t>
  </si>
  <si>
    <t>15天</t>
  </si>
  <si>
    <t>1个月</t>
  </si>
  <si>
    <t>2个月</t>
  </si>
  <si>
    <t>总计</t>
  </si>
  <si>
    <t>星期日</t>
  </si>
  <si>
    <t>星期一</t>
  </si>
  <si>
    <t>星期二</t>
  </si>
  <si>
    <t>星期三</t>
  </si>
  <si>
    <t>星期四</t>
  </si>
  <si>
    <t>星期五</t>
  </si>
  <si>
    <t>星期六</t>
  </si>
  <si>
    <t>reflect</t>
  </si>
  <si>
    <t>反射、反映</t>
  </si>
  <si>
    <t>好</t>
  </si>
  <si>
    <t>√</t>
  </si>
  <si>
    <t>good</t>
  </si>
  <si>
    <t>中</t>
  </si>
  <si>
    <t>work</t>
  </si>
  <si>
    <t>工作</t>
  </si>
  <si>
    <t>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</si>
</sst>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dd"/>
    <numFmt numFmtId="181" formatCode="yyyy&quot;年&quot;m&quot;月&quot;;@"/>
    <numFmt numFmtId="182" formatCode="0&quot;年&quot;"/>
    <numFmt numFmtId="183" formatCode="0&quot;月&quot;"/>
    <numFmt numFmtId="184" formatCode="[$-804]aaa;@"/>
    <numFmt numFmtId="185" formatCode="dd;;"/>
  </numFmts>
  <fonts count="47">
    <font>
      <sz val="11"/>
      <color theme="1"/>
      <name val="宋体"/>
      <charset val="134"/>
      <scheme val="minor"/>
    </font>
    <font>
      <sz val="11"/>
      <color theme="1"/>
      <name val="思源黑体 Bold"/>
      <charset val="134"/>
    </font>
    <font>
      <sz val="11"/>
      <name val="思源黑体 Bold"/>
      <charset val="134"/>
    </font>
    <font>
      <b/>
      <sz val="11"/>
      <name val="思源黑体 Bold"/>
      <charset val="134"/>
    </font>
    <font>
      <b/>
      <sz val="24"/>
      <color theme="1"/>
      <name val="思源黑体 Bold"/>
      <charset val="134"/>
    </font>
    <font>
      <b/>
      <sz val="24"/>
      <color rgb="FFF18842"/>
      <name val="思源黑体 Bold"/>
      <charset val="134"/>
    </font>
    <font>
      <b/>
      <sz val="12"/>
      <color theme="0"/>
      <name val="思源黑体 Bold"/>
      <charset val="134"/>
    </font>
    <font>
      <b/>
      <sz val="26"/>
      <color rgb="FF877DEF"/>
      <name val="思源黑体 Bold"/>
      <charset val="134"/>
    </font>
    <font>
      <b/>
      <i/>
      <sz val="14"/>
      <color rgb="FFF4A972"/>
      <name val="思源黑体 Bold"/>
      <charset val="134"/>
    </font>
    <font>
      <b/>
      <sz val="11"/>
      <color theme="0"/>
      <name val="思源黑体 Bold"/>
      <charset val="134"/>
    </font>
    <font>
      <b/>
      <sz val="11"/>
      <color theme="1"/>
      <name val="思源黑体 Bold"/>
      <charset val="134"/>
    </font>
    <font>
      <sz val="12"/>
      <color theme="1"/>
      <name val="思源黑体 Bold"/>
      <charset val="134"/>
    </font>
    <font>
      <b/>
      <sz val="20"/>
      <color theme="1"/>
      <name val="思源黑体 Bold"/>
      <charset val="134"/>
    </font>
    <font>
      <sz val="10"/>
      <color rgb="FFFF0000"/>
      <name val="思源黑体 Bold"/>
      <charset val="134"/>
    </font>
    <font>
      <sz val="10"/>
      <color theme="1" tint="0.5"/>
      <name val="思源黑体 Bold"/>
      <charset val="134"/>
    </font>
    <font>
      <sz val="10"/>
      <color theme="1" tint="0.35"/>
      <name val="思源黑体 Bold"/>
      <charset val="134"/>
    </font>
    <font>
      <b/>
      <sz val="11"/>
      <color rgb="FFFF0000"/>
      <name val="思源黑体 Bold"/>
      <charset val="134"/>
    </font>
    <font>
      <b/>
      <sz val="11"/>
      <color theme="1" tint="0.5"/>
      <name val="思源黑体 Bold"/>
      <charset val="134"/>
    </font>
    <font>
      <b/>
      <sz val="11"/>
      <color theme="1" tint="0.35"/>
      <name val="思源黑体 Bold"/>
      <charset val="134"/>
    </font>
    <font>
      <sz val="18"/>
      <color theme="1" tint="0.35"/>
      <name val="思源黑体 Bold"/>
      <charset val="134"/>
    </font>
    <font>
      <b/>
      <sz val="12"/>
      <color theme="1"/>
      <name val="思源黑体 Bold"/>
      <charset val="134"/>
    </font>
    <font>
      <sz val="10"/>
      <color theme="1"/>
      <name val="思源黑体 Bold"/>
      <charset val="134"/>
    </font>
    <font>
      <sz val="11"/>
      <color theme="0"/>
      <name val="思源黑体 Bold"/>
      <charset val="134"/>
    </font>
    <font>
      <sz val="10"/>
      <color theme="1" tint="0.5"/>
      <name val="汉仪中黑简"/>
      <charset val="134"/>
    </font>
    <font>
      <sz val="11"/>
      <color theme="1" tint="0.5"/>
      <name val="思源黑体 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宋体"/>
      <charset val="134"/>
      <scheme val="minor"/>
    </font>
    <font>
      <b/>
      <sz val="14"/>
      <color rgb="FFF18842"/>
      <name val="思源黑体 Bold"/>
      <charset val="134"/>
    </font>
    <font>
      <b/>
      <i/>
      <sz val="14"/>
      <color rgb="FFF18842"/>
      <name val="思源黑体 Bold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E8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A97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149937437055574"/>
      </right>
      <top style="thin">
        <color theme="0" tint="-0.14996795556505"/>
      </top>
      <bottom/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8" borderId="9" applyNumberFormat="0" applyAlignment="0" applyProtection="0">
      <alignment vertical="center"/>
    </xf>
    <xf numFmtId="0" fontId="34" fillId="9" borderId="10" applyNumberFormat="0" applyAlignment="0" applyProtection="0">
      <alignment vertical="center"/>
    </xf>
    <xf numFmtId="0" fontId="35" fillId="9" borderId="9" applyNumberFormat="0" applyAlignment="0" applyProtection="0">
      <alignment vertical="center"/>
    </xf>
    <xf numFmtId="0" fontId="36" fillId="10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80" fontId="44" fillId="0" borderId="14" applyFill="0" applyProtection="0">
      <alignment horizontal="left" vertical="center" wrapText="1" indent="1"/>
    </xf>
    <xf numFmtId="180" fontId="0" fillId="0" borderId="0" applyNumberFormat="0" applyFill="0" applyProtection="0">
      <alignment horizontal="left" vertical="top" wrapText="1" indent="1"/>
    </xf>
  </cellStyleXfs>
  <cellXfs count="7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1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right"/>
    </xf>
    <xf numFmtId="181" fontId="7" fillId="2" borderId="0" xfId="0" applyNumberFormat="1" applyFont="1" applyFill="1" applyBorder="1" applyAlignment="1">
      <alignment vertical="center"/>
    </xf>
    <xf numFmtId="182" fontId="8" fillId="2" borderId="0" xfId="0" applyNumberFormat="1" applyFont="1" applyFill="1" applyBorder="1" applyAlignment="1">
      <alignment horizontal="right" vertical="center"/>
    </xf>
    <xf numFmtId="183" fontId="8" fillId="2" borderId="0" xfId="0" applyNumberFormat="1" applyFont="1" applyFill="1" applyBorder="1" applyAlignment="1">
      <alignment horizontal="left" vertical="center"/>
    </xf>
    <xf numFmtId="0" fontId="1" fillId="3" borderId="0" xfId="0" applyFont="1" applyFill="1" applyAlignment="1"/>
    <xf numFmtId="0" fontId="1" fillId="4" borderId="0" xfId="0" applyFont="1" applyFill="1" applyBorder="1" applyAlignment="1"/>
    <xf numFmtId="0" fontId="9" fillId="5" borderId="0" xfId="0" applyFont="1" applyFill="1" applyBorder="1" applyAlignment="1">
      <alignment horizontal="center" vertical="center"/>
    </xf>
    <xf numFmtId="0" fontId="10" fillId="3" borderId="0" xfId="0" applyFont="1" applyFill="1" applyAlignment="1"/>
    <xf numFmtId="0" fontId="10" fillId="4" borderId="0" xfId="0" applyFont="1" applyFill="1" applyBorder="1" applyAlignment="1"/>
    <xf numFmtId="184" fontId="11" fillId="0" borderId="0" xfId="0" applyNumberFormat="1" applyFont="1" applyFill="1" applyBorder="1" applyAlignment="1">
      <alignment horizontal="center" vertical="center"/>
    </xf>
    <xf numFmtId="182" fontId="12" fillId="4" borderId="0" xfId="0" applyNumberFormat="1" applyFont="1" applyFill="1" applyBorder="1" applyAlignment="1">
      <alignment vertical="center"/>
    </xf>
    <xf numFmtId="185" fontId="13" fillId="2" borderId="0" xfId="4" applyNumberFormat="1" applyFont="1" applyFill="1" applyBorder="1" applyAlignment="1" applyProtection="1">
      <alignment horizontal="center" vertical="center" wrapText="1"/>
    </xf>
    <xf numFmtId="185" fontId="14" fillId="2" borderId="0" xfId="4" applyNumberFormat="1" applyFont="1" applyFill="1" applyBorder="1" applyAlignment="1" applyProtection="1">
      <alignment horizontal="center" vertical="center" wrapText="1"/>
    </xf>
    <xf numFmtId="185" fontId="15" fillId="2" borderId="0" xfId="4" applyNumberFormat="1" applyFont="1" applyFill="1" applyBorder="1" applyAlignment="1" applyProtection="1">
      <alignment horizontal="center" vertical="center" wrapText="1"/>
    </xf>
    <xf numFmtId="185" fontId="16" fillId="2" borderId="0" xfId="4" applyNumberFormat="1" applyFont="1" applyFill="1" applyBorder="1" applyAlignment="1" applyProtection="1">
      <alignment horizontal="center" vertical="center" wrapText="1"/>
    </xf>
    <xf numFmtId="185" fontId="17" fillId="2" borderId="0" xfId="4" applyNumberFormat="1" applyFont="1" applyFill="1" applyBorder="1" applyAlignment="1" applyProtection="1">
      <alignment horizontal="center" vertical="center" wrapText="1"/>
    </xf>
    <xf numFmtId="185" fontId="18" fillId="2" borderId="0" xfId="4" applyNumberFormat="1" applyFont="1" applyFill="1" applyBorder="1" applyAlignment="1" applyProtection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/>
    <xf numFmtId="0" fontId="1" fillId="2" borderId="1" xfId="0" applyFont="1" applyFill="1" applyBorder="1" applyAlignment="1"/>
    <xf numFmtId="0" fontId="19" fillId="0" borderId="0" xfId="0" applyFont="1" applyAlignment="1">
      <alignment vertical="center"/>
    </xf>
    <xf numFmtId="0" fontId="1" fillId="2" borderId="0" xfId="0" applyFont="1" applyFill="1" applyBorder="1" applyAlignment="1"/>
    <xf numFmtId="0" fontId="9" fillId="5" borderId="2" xfId="0" applyFont="1" applyFill="1" applyBorder="1" applyAlignment="1">
      <alignment horizontal="center" vertical="center"/>
    </xf>
    <xf numFmtId="0" fontId="11" fillId="4" borderId="0" xfId="0" applyFont="1" applyFill="1" applyBorder="1" applyAlignment="1"/>
    <xf numFmtId="0" fontId="20" fillId="4" borderId="0" xfId="0" applyFont="1" applyFill="1" applyBorder="1" applyAlignment="1"/>
    <xf numFmtId="0" fontId="10" fillId="2" borderId="0" xfId="0" applyFont="1" applyFill="1" applyBorder="1" applyAlignment="1"/>
    <xf numFmtId="0" fontId="10" fillId="0" borderId="0" xfId="0" applyFont="1" applyBorder="1" applyAlignment="1"/>
    <xf numFmtId="0" fontId="1" fillId="4" borderId="0" xfId="0" applyFont="1" applyFill="1" applyBorder="1" applyAlignment="1">
      <alignment vertical="center"/>
    </xf>
    <xf numFmtId="0" fontId="14" fillId="0" borderId="3" xfId="0" applyFont="1" applyBorder="1" applyAlignment="1">
      <alignment horizontal="center" vertical="center" wrapText="1"/>
    </xf>
    <xf numFmtId="58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/>
    <xf numFmtId="0" fontId="2" fillId="3" borderId="0" xfId="0" applyNumberFormat="1" applyFont="1" applyFill="1" applyAlignment="1"/>
    <xf numFmtId="0" fontId="2" fillId="3" borderId="0" xfId="0" applyFont="1" applyFill="1" applyAlignment="1"/>
    <xf numFmtId="0" fontId="6" fillId="3" borderId="0" xfId="0" applyNumberFormat="1" applyFont="1" applyFill="1" applyAlignment="1">
      <alignment horizontal="right"/>
    </xf>
    <xf numFmtId="0" fontId="19" fillId="0" borderId="0" xfId="0" applyNumberFormat="1" applyFont="1" applyAlignment="1">
      <alignment vertical="center"/>
    </xf>
    <xf numFmtId="0" fontId="2" fillId="0" borderId="1" xfId="0" applyFont="1" applyBorder="1" applyAlignment="1"/>
    <xf numFmtId="0" fontId="9" fillId="5" borderId="2" xfId="0" applyFont="1" applyFill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 vertical="center"/>
    </xf>
    <xf numFmtId="0" fontId="10" fillId="0" borderId="0" xfId="0" applyNumberFormat="1" applyFont="1" applyBorder="1" applyAlignment="1"/>
    <xf numFmtId="0" fontId="10" fillId="0" borderId="4" xfId="0" applyFont="1" applyBorder="1" applyAlignment="1"/>
    <xf numFmtId="0" fontId="14" fillId="0" borderId="3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/>
    </xf>
    <xf numFmtId="0" fontId="23" fillId="0" borderId="3" xfId="0" applyNumberFormat="1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2" fillId="3" borderId="0" xfId="0" applyNumberFormat="1" applyFont="1" applyFill="1" applyBorder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/>
    <xf numFmtId="0" fontId="22" fillId="5" borderId="0" xfId="0" applyFont="1" applyFill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3" fillId="6" borderId="0" xfId="0" applyFont="1" applyFill="1" applyAlignment="1"/>
    <xf numFmtId="0" fontId="3" fillId="3" borderId="0" xfId="0" applyFont="1" applyFill="1" applyAlignment="1"/>
    <xf numFmtId="0" fontId="17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" fillId="0" borderId="0" xfId="0" applyFont="1" applyBorder="1" applyAlignment="1"/>
    <xf numFmtId="9" fontId="24" fillId="0" borderId="5" xfId="0" applyNumberFormat="1" applyFont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天" xfId="49"/>
    <cellStyle name="备注" xfId="50"/>
  </cellStyles>
  <dxfs count="3">
    <dxf>
      <font>
        <color rgb="FFFFC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0072EFF2"/>
      <color rgb="00F2F1FE"/>
      <color rgb="00877DEF"/>
      <color rgb="00FBDBC6"/>
      <color rgb="00FDE8DA"/>
      <color rgb="003AA289"/>
      <color rgb="0071CEB6"/>
      <color rgb="00FFFFFF"/>
      <color rgb="00F4A972"/>
      <color rgb="00F188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25185008355216"/>
          <c:y val="0.0760928224500809"/>
          <c:w val="0.841107662926713"/>
          <c:h val="0.87425796006476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>
              <a:gsLst>
                <a:gs pos="0">
                  <a:srgbClr val="FE4444"/>
                </a:gs>
                <a:gs pos="100000">
                  <a:srgbClr val="832B2B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chemeClr val="bg1"/>
                  </a:gs>
                </a:gsLst>
                <a:lin ang="0"/>
              </a:gra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gradFill>
                <a:gsLst>
                  <a:gs pos="41000">
                    <a:srgbClr val="FAD4B9">
                      <a:alpha val="100000"/>
                    </a:srgbClr>
                  </a:gs>
                  <a:gs pos="0">
                    <a:schemeClr val="bg1"/>
                  </a:gs>
                  <a:gs pos="100000">
                    <a:srgbClr val="F4A972"/>
                  </a:gs>
                </a:gsLst>
                <a:lin ang="10800000" scaled="1"/>
              </a:gra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FE4444"/>
                  </a:gs>
                  <a:gs pos="48000">
                    <a:srgbClr val="FFA2A2">
                      <a:alpha val="100000"/>
                    </a:srgbClr>
                  </a:gs>
                  <a:gs pos="100000">
                    <a:schemeClr val="bg1"/>
                  </a:gs>
                </a:gsLst>
                <a:lin ang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思源黑体 Bold" panose="020B08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Sheet1!$AF$7:$AF$9</c:f>
              <c:strCache>
                <c:ptCount val="3"/>
                <c:pt idx="0">
                  <c:v>好</c:v>
                </c:pt>
                <c:pt idx="1">
                  <c:v>中</c:v>
                </c:pt>
                <c:pt idx="2">
                  <c:v>差</c:v>
                </c:pt>
              </c:strCache>
            </c:strRef>
          </c:cat>
          <c:val>
            <c:numRef>
              <c:f>Sheet1!$AH$7:$AH$9</c:f>
              <c:numCache>
                <c:formatCode>0%</c:formatCode>
                <c:ptCount val="3"/>
                <c:pt idx="0">
                  <c:v>0.409090909090909</c:v>
                </c:pt>
                <c:pt idx="1">
                  <c:v>0.318181818181818</c:v>
                </c:pt>
                <c:pt idx="2">
                  <c:v>0.272727272727273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0"/>
        <c:axId val="283427857"/>
        <c:axId val="774806882"/>
      </c:barChart>
      <c:catAx>
        <c:axId val="283427857"/>
        <c:scaling>
          <c:orientation val="maxMin"/>
        </c:scaling>
        <c:delete val="0"/>
        <c:axPos val="r"/>
        <c:majorTickMark val="none"/>
        <c:minorTickMark val="cross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思源黑体 Bold" panose="020B0800000000000000" charset="-122"/>
              </a:defRPr>
            </a:pPr>
          </a:p>
        </c:txPr>
        <c:crossAx val="774806882"/>
        <c:crosses val="autoZero"/>
        <c:auto val="1"/>
        <c:lblAlgn val="ctr"/>
        <c:lblOffset val="100"/>
        <c:noMultiLvlLbl val="0"/>
      </c:catAx>
      <c:valAx>
        <c:axId val="774806882"/>
        <c:scaling>
          <c:orientation val="maxMin"/>
        </c:scaling>
        <c:delete val="1"/>
        <c:axPos val="t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思源黑体 Bold" panose="020B0800000000000000" charset="-122"/>
              </a:defRPr>
            </a:pPr>
          </a:p>
        </c:txPr>
        <c:crossAx val="28342785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b="1">
          <a:latin typeface="思源黑体 Bold" panose="020B0800000000000000" charset="-122"/>
          <a:ea typeface="思源黑体 Bold" panose="020B0800000000000000" charset="-122"/>
          <a:cs typeface="思源黑体 Bold" panose="020B0800000000000000" charset="-122"/>
          <a:sym typeface="思源黑体 Bold" panose="020B08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35560</xdr:colOff>
      <xdr:row>2</xdr:row>
      <xdr:rowOff>52070</xdr:rowOff>
    </xdr:from>
    <xdr:to>
      <xdr:col>4</xdr:col>
      <xdr:colOff>33655</xdr:colOff>
      <xdr:row>3</xdr:row>
      <xdr:rowOff>241300</xdr:rowOff>
    </xdr:to>
    <xdr:pic>
      <xdr:nvPicPr>
        <xdr:cNvPr id="3" name="图片 2" descr="303b32313539353637313bc8d5c0fa"/>
        <xdr:cNvPicPr>
          <a:picLocks noChangeAspect="1"/>
        </xdr:cNvPicPr>
      </xdr:nvPicPr>
      <xdr:blipFill>
        <a:blip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25755" y="1309370"/>
          <a:ext cx="285115" cy="278130"/>
        </a:xfrm>
        <a:prstGeom prst="rect">
          <a:avLst/>
        </a:prstGeom>
      </xdr:spPr>
    </xdr:pic>
    <xdr:clientData/>
  </xdr:twoCellAnchor>
  <xdr:twoCellAnchor editAs="oneCell">
    <xdr:from>
      <xdr:col>3</xdr:col>
      <xdr:colOff>35560</xdr:colOff>
      <xdr:row>14</xdr:row>
      <xdr:rowOff>113030</xdr:rowOff>
    </xdr:from>
    <xdr:to>
      <xdr:col>4</xdr:col>
      <xdr:colOff>33655</xdr:colOff>
      <xdr:row>15</xdr:row>
      <xdr:rowOff>137160</xdr:rowOff>
    </xdr:to>
    <xdr:pic>
      <xdr:nvPicPr>
        <xdr:cNvPr id="8" name="图片 7" descr="303b32313539353637313bc8d5c0fa"/>
        <xdr:cNvPicPr>
          <a:picLocks noChangeAspect="1"/>
        </xdr:cNvPicPr>
      </xdr:nvPicPr>
      <xdr:blipFill>
        <a:blip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25755" y="4100830"/>
          <a:ext cx="285115" cy="278130"/>
        </a:xfrm>
        <a:prstGeom prst="rect">
          <a:avLst/>
        </a:prstGeom>
      </xdr:spPr>
    </xdr:pic>
    <xdr:clientData/>
  </xdr:twoCellAnchor>
  <xdr:twoCellAnchor>
    <xdr:from>
      <xdr:col>21</xdr:col>
      <xdr:colOff>95885</xdr:colOff>
      <xdr:row>0</xdr:row>
      <xdr:rowOff>24765</xdr:rowOff>
    </xdr:from>
    <xdr:to>
      <xdr:col>28</xdr:col>
      <xdr:colOff>35560</xdr:colOff>
      <xdr:row>1</xdr:row>
      <xdr:rowOff>58420</xdr:rowOff>
    </xdr:to>
    <xdr:graphicFrame>
      <xdr:nvGraphicFramePr>
        <xdr:cNvPr id="13" name="图表 12"/>
        <xdr:cNvGraphicFramePr/>
      </xdr:nvGraphicFramePr>
      <xdr:xfrm>
        <a:off x="7460615" y="24765"/>
        <a:ext cx="2708910" cy="1176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20955</xdr:colOff>
      <xdr:row>0</xdr:row>
      <xdr:rowOff>351155</xdr:rowOff>
    </xdr:from>
    <xdr:to>
      <xdr:col>4</xdr:col>
      <xdr:colOff>177800</xdr:colOff>
      <xdr:row>0</xdr:row>
      <xdr:rowOff>792480</xdr:rowOff>
    </xdr:to>
    <xdr:pic>
      <xdr:nvPicPr>
        <xdr:cNvPr id="21" name="图片 20" descr="303b32313539323830393bcec4bcfebcd0"/>
        <xdr:cNvPicPr>
          <a:picLocks noChangeAspect="1"/>
        </xdr:cNvPicPr>
      </xdr:nvPicPr>
      <xdr:blipFill>
        <a:blip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11150" y="351155"/>
          <a:ext cx="443865" cy="441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23495</xdr:colOff>
      <xdr:row>0</xdr:row>
      <xdr:rowOff>7620</xdr:rowOff>
    </xdr:from>
    <xdr:to>
      <xdr:col>14</xdr:col>
      <xdr:colOff>410845</xdr:colOff>
      <xdr:row>86</xdr:row>
      <xdr:rowOff>101600</xdr:rowOff>
    </xdr:to>
    <xdr:grpSp>
      <xdr:nvGrpSpPr>
        <xdr:cNvPr id="2" name="组合 1"/>
        <xdr:cNvGrpSpPr/>
      </xdr:nvGrpSpPr>
      <xdr:grpSpPr>
        <a:xfrm>
          <a:off x="23495" y="7620"/>
          <a:ext cx="9188450" cy="15384780"/>
          <a:chOff x="1929" y="700"/>
          <a:chExt cx="15702" cy="23373"/>
        </a:xfrm>
      </xdr:grpSpPr>
      <xdr:sp>
        <xdr:nvSpPr>
          <xdr:cNvPr id="3" name="矩形 1"/>
          <xdr:cNvSpPr/>
        </xdr:nvSpPr>
        <xdr:spPr>
          <a:xfrm>
            <a:off x="1956" y="700"/>
            <a:ext cx="15675" cy="23373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/>
          <xdr:cNvGrpSpPr/>
        </xdr:nvGrpSpPr>
        <xdr:grpSpPr>
          <a:xfrm rot="0">
            <a:off x="1929" y="1552"/>
            <a:ext cx="7686" cy="1159"/>
            <a:chOff x="-48" y="701"/>
            <a:chExt cx="6845" cy="1248"/>
          </a:xfrm>
        </xdr:grpSpPr>
        <xdr:sp>
          <xdr:nvSpPr>
            <xdr:cNvPr id="6" name="矩形 5"/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7" name="文本框 6"/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稻壳儿</a:t>
              </a:r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  <a:endPara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" name="组合 8"/>
          <xdr:cNvGrpSpPr/>
        </xdr:nvGrpSpPr>
        <xdr:grpSpPr>
          <a:xfrm rot="0">
            <a:off x="2453" y="2975"/>
            <a:ext cx="5363" cy="1090"/>
            <a:chOff x="1212" y="2209"/>
            <a:chExt cx="4839" cy="1158"/>
          </a:xfrm>
        </xdr:grpSpPr>
        <xdr:sp>
          <xdr:nvSpPr>
            <xdr:cNvPr id="10" name="文本框 9"/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>
        <xdr:nvCxnSpPr>
          <xdr:cNvPr id="12" name="直接连接符 11"/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/>
          <xdr:cNvGrpSpPr/>
        </xdr:nvGrpSpPr>
        <xdr:grpSpPr>
          <a:xfrm>
            <a:off x="11420" y="2991"/>
            <a:ext cx="5114" cy="2265"/>
            <a:chOff x="8438" y="3702"/>
            <a:chExt cx="4604" cy="2381"/>
          </a:xfrm>
        </xdr:grpSpPr>
        <xdr:cxnSp>
          <xdr:nvCxnSpPr>
            <xdr:cNvPr id="14" name="直接连接符 13"/>
            <xdr:cNvCxnSpPr/>
          </xdr:nvCxnSpPr>
          <xdr:spPr>
            <a:xfrm>
              <a:off x="8722" y="6083"/>
              <a:ext cx="4320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" name="组合 34"/>
            <xdr:cNvGrpSpPr/>
          </xdr:nvGrpSpPr>
          <xdr:grpSpPr>
            <a:xfrm rot="0">
              <a:off x="8438" y="3702"/>
              <a:ext cx="3264" cy="2218"/>
              <a:chOff x="10730" y="2878"/>
              <a:chExt cx="3249" cy="2247"/>
            </a:xfrm>
          </xdr:grpSpPr>
          <xdr:sp>
            <xdr:nvSpPr>
              <xdr:cNvPr id="16" name="文本框 15"/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  <a:endPara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17" name="文本框 16"/>
              <xdr:cNvSpPr txBox="1"/>
            </xdr:nvSpPr>
            <xdr:spPr>
              <a:xfrm>
                <a:off x="10856" y="4668"/>
                <a:ext cx="3052" cy="45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solidFill>
                      <a:sysClr val="windowText" lastClr="000000"/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Times New Roman" panose="02020603050405020304" pitchFamily="12"/>
                  </a:rPr>
                  <a:t>思源黑体 Bold</a:t>
                </a:r>
                <a:endParaRPr lang="zh-CN" altLang="en-US" sz="1200" kern="100">
                  <a:solidFill>
                    <a:sysClr val="windowText" lastClr="000000"/>
                  </a:solidFill>
                  <a:latin typeface="思源黑体 Bold" panose="020B0800000000000000" charset="-122"/>
                  <a:ea typeface="思源黑体 Bold" panose="020B0800000000000000" charset="-122"/>
                  <a:cs typeface="思源黑体 Bold" panose="020B0800000000000000" charset="-122"/>
                  <a:sym typeface="Times New Roman" panose="02020603050405020304" pitchFamily="12"/>
                </a:endParaRPr>
              </a:p>
            </xdr:txBody>
          </xdr:sp>
          <xdr:grpSp>
            <xdr:nvGrpSpPr>
              <xdr:cNvPr id="18" name="组合 17"/>
              <xdr:cNvGrpSpPr/>
            </xdr:nvGrpSpPr>
            <xdr:grpSpPr>
              <a:xfrm rot="0">
                <a:off x="10730" y="2878"/>
                <a:ext cx="3249" cy="1227"/>
                <a:chOff x="1046" y="2210"/>
                <a:chExt cx="3249" cy="1227"/>
              </a:xfrm>
            </xdr:grpSpPr>
            <xdr:sp>
              <xdr:nvSpPr>
                <xdr:cNvPr id="19" name="文本框 18"/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  <a:endPara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  <xdr:sp>
              <xdr:nvSpPr>
                <xdr:cNvPr id="20" name="文本框 19"/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  <a:endPara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</xdr:grpSp>
        </xdr:grpSp>
      </xdr:grpSp>
      <xdr:grpSp>
        <xdr:nvGrpSpPr>
          <xdr:cNvPr id="21" name="组合 20"/>
          <xdr:cNvGrpSpPr/>
        </xdr:nvGrpSpPr>
        <xdr:grpSpPr>
          <a:xfrm>
            <a:off x="11386" y="9898"/>
            <a:ext cx="5113" cy="4437"/>
            <a:chOff x="8434" y="9476"/>
            <a:chExt cx="4623" cy="4673"/>
          </a:xfrm>
        </xdr:grpSpPr>
        <xdr:grpSp>
          <xdr:nvGrpSpPr>
            <xdr:cNvPr id="22" name="组合 21"/>
            <xdr:cNvGrpSpPr/>
          </xdr:nvGrpSpPr>
          <xdr:grpSpPr>
            <a:xfrm rot="0">
              <a:off x="8434" y="9476"/>
              <a:ext cx="3323" cy="1212"/>
              <a:chOff x="1213" y="2210"/>
              <a:chExt cx="3309" cy="1228"/>
            </a:xfrm>
          </xdr:grpSpPr>
          <xdr:sp>
            <xdr:nvSpPr>
              <xdr:cNvPr id="23" name="文本框 22"/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4" name="文本框 23"/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grpSp>
          <xdr:nvGrpSpPr>
            <xdr:cNvPr id="25" name="组合 69"/>
            <xdr:cNvGrpSpPr/>
          </xdr:nvGrpSpPr>
          <xdr:grpSpPr>
            <a:xfrm rot="0">
              <a:off x="8443" y="10825"/>
              <a:ext cx="4614" cy="1848"/>
              <a:chOff x="7157" y="3565"/>
              <a:chExt cx="4598" cy="1868"/>
            </a:xfrm>
          </xdr:grpSpPr>
          <xdr:sp>
            <xdr:nvSpPr>
              <xdr:cNvPr id="26" name="文本框 25"/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7" name="文本框 26"/>
              <xdr:cNvSpPr txBox="1"/>
            </xdr:nvSpPr>
            <xdr:spPr>
              <a:xfrm>
                <a:off x="7157" y="4029"/>
                <a:ext cx="4598" cy="140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模板中使用的图片来源于【网站名称】，该图片具有CC0共享协议，您可在遵循CC0共享协议的情况下使用。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  <xdr:grpSp>
          <xdr:nvGrpSpPr>
            <xdr:cNvPr id="28" name="组合 77"/>
            <xdr:cNvGrpSpPr/>
          </xdr:nvGrpSpPr>
          <xdr:grpSpPr>
            <a:xfrm rot="0">
              <a:off x="8434" y="12608"/>
              <a:ext cx="4623" cy="1541"/>
              <a:chOff x="7148" y="5903"/>
              <a:chExt cx="4607" cy="1562"/>
            </a:xfrm>
          </xdr:grpSpPr>
          <xdr:sp>
            <xdr:nvSpPr>
              <xdr:cNvPr id="29" name="文本框 28"/>
              <xdr:cNvSpPr txBox="1"/>
            </xdr:nvSpPr>
            <xdr:spPr>
              <a:xfrm>
                <a:off x="7171" y="5903"/>
                <a:ext cx="1287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30" name="文本框 29"/>
              <xdr:cNvSpPr txBox="1"/>
            </xdr:nvSpPr>
            <xdr:spPr>
              <a:xfrm>
                <a:off x="7148" y="6322"/>
                <a:ext cx="4607" cy="1143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模板中使用的图标来源于【稻壳图标】，仅限于个人学习、研究或欣赏目的使用，如需商用请您自行向版权方购买、获取商用版权。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31" name="组合 69"/>
          <xdr:cNvGrpSpPr/>
        </xdr:nvGrpSpPr>
        <xdr:grpSpPr>
          <a:xfrm rot="0">
            <a:off x="2563" y="4290"/>
            <a:ext cx="5175" cy="941"/>
            <a:chOff x="7139" y="3569"/>
            <a:chExt cx="4652" cy="1008"/>
          </a:xfrm>
        </xdr:grpSpPr>
        <xdr:sp>
          <xdr:nvSpPr>
            <xdr:cNvPr id="32" name="文本框 31"/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4" name="组合 77"/>
          <xdr:cNvGrpSpPr/>
        </xdr:nvGrpSpPr>
        <xdr:grpSpPr>
          <a:xfrm rot="0">
            <a:off x="2545" y="6825"/>
            <a:ext cx="6112" cy="948"/>
            <a:chOff x="7127" y="5903"/>
            <a:chExt cx="5482" cy="1014"/>
          </a:xfrm>
        </xdr:grpSpPr>
        <xdr:sp>
          <xdr:nvSpPr>
            <xdr:cNvPr id="35" name="文本框 34"/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37" name="图片 36" descr="WPS图片编辑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grpSp>
        <xdr:nvGrpSpPr>
          <xdr:cNvPr id="38" name="组合 37"/>
          <xdr:cNvGrpSpPr/>
        </xdr:nvGrpSpPr>
        <xdr:grpSpPr>
          <a:xfrm rot="0">
            <a:off x="2561" y="9631"/>
            <a:ext cx="4905" cy="1452"/>
            <a:chOff x="7138" y="5903"/>
            <a:chExt cx="4408" cy="1558"/>
          </a:xfrm>
        </xdr:grpSpPr>
        <xdr:sp>
          <xdr:nvSpPr>
            <xdr:cNvPr id="39" name="文本框 38"/>
            <xdr:cNvSpPr txBox="1"/>
          </xdr:nvSpPr>
          <xdr:spPr>
            <a:xfrm>
              <a:off x="7138" y="5903"/>
              <a:ext cx="4408" cy="42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请在此处输入表格使用说明问题。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40" name="文本框 39"/>
            <xdr:cNvSpPr txBox="1"/>
          </xdr:nvSpPr>
          <xdr:spPr>
            <a:xfrm>
              <a:off x="7180" y="6451"/>
              <a:ext cx="3595" cy="1010"/>
            </a:xfrm>
            <a:prstGeom prst="rect">
              <a:avLst/>
            </a:prstGeom>
            <a:noFill/>
          </xdr:spPr>
          <xdr:txBody>
            <a:bodyPr wrap="square" rtlCol="0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、选择年和月（如下图红色方框标记），日历自动更新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sp>
        <xdr:nvSpPr>
          <xdr:cNvPr id="41" name="文本框 40"/>
          <xdr:cNvSpPr txBox="1"/>
        </xdr:nvSpPr>
        <xdr:spPr>
          <a:xfrm>
            <a:off x="11420" y="8177"/>
            <a:ext cx="5460" cy="2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模板中使用的字体仅限于个人学习、研究或欣赏目的使用，如需商用请您自行向版权方购买、获取商用版权。</a:t>
            </a:r>
            <a:endPara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  <a:p>
            <a:pPr marL="39370" algn="l" fontAlgn="auto">
              <a:lnSpc>
                <a:spcPct val="200000"/>
              </a:lnSpc>
            </a:pPr>
            <a:r>
              <a:rPr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模板中使用的字体为思源黑体 Bold，请用户按照该款思源字体的开源协议要求来使用该字体。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  <a:p>
            <a:pPr algn="l" fontAlgn="auto">
              <a:lnSpc>
                <a:spcPct val="150000"/>
              </a:lnSpc>
            </a:pP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  <xdr:twoCellAnchor editAs="oneCell">
    <xdr:from>
      <xdr:col>4</xdr:col>
      <xdr:colOff>411480</xdr:colOff>
      <xdr:row>35</xdr:row>
      <xdr:rowOff>7620</xdr:rowOff>
    </xdr:from>
    <xdr:to>
      <xdr:col>7</xdr:col>
      <xdr:colOff>389255</xdr:colOff>
      <xdr:row>51</xdr:row>
      <xdr:rowOff>144780</xdr:rowOff>
    </xdr:to>
    <xdr:pic>
      <xdr:nvPicPr>
        <xdr:cNvPr id="43" name="图片 42"/>
        <xdr:cNvPicPr>
          <a:picLocks noChangeAspect="1"/>
        </xdr:cNvPicPr>
      </xdr:nvPicPr>
      <xdr:blipFill>
        <a:blip r:embed="rId3"/>
        <a:srcRect l="1814"/>
        <a:stretch>
          <a:fillRect/>
        </a:stretch>
      </xdr:blipFill>
      <xdr:spPr>
        <a:xfrm>
          <a:off x="2926080" y="6230620"/>
          <a:ext cx="1863725" cy="2981960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387985</xdr:colOff>
      <xdr:row>56</xdr:row>
      <xdr:rowOff>117475</xdr:rowOff>
    </xdr:from>
    <xdr:to>
      <xdr:col>5</xdr:col>
      <xdr:colOff>342900</xdr:colOff>
      <xdr:row>66</xdr:row>
      <xdr:rowOff>160020</xdr:rowOff>
    </xdr:to>
    <xdr:pic>
      <xdr:nvPicPr>
        <xdr:cNvPr id="42" name="图片 4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7985" y="10074275"/>
          <a:ext cx="3098165" cy="1820545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schemeClr val="bg1">
              <a:lumMod val="65000"/>
              <a:alpha val="40000"/>
            </a:schemeClr>
          </a:outerShdw>
        </a:effectLst>
      </xdr:spPr>
    </xdr:pic>
    <xdr:clientData/>
  </xdr:twoCellAnchor>
  <xdr:twoCellAnchor>
    <xdr:from>
      <xdr:col>0</xdr:col>
      <xdr:colOff>395605</xdr:colOff>
      <xdr:row>54</xdr:row>
      <xdr:rowOff>44450</xdr:rowOff>
    </xdr:from>
    <xdr:to>
      <xdr:col>7</xdr:col>
      <xdr:colOff>538480</xdr:colOff>
      <xdr:row>56</xdr:row>
      <xdr:rowOff>49530</xdr:rowOff>
    </xdr:to>
    <xdr:sp>
      <xdr:nvSpPr>
        <xdr:cNvPr id="44" name="文本框 43"/>
        <xdr:cNvSpPr txBox="1"/>
      </xdr:nvSpPr>
      <xdr:spPr>
        <a:xfrm>
          <a:off x="395605" y="9645650"/>
          <a:ext cx="4543425" cy="360680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 fontAlgn="t">
            <a:lnSpc>
              <a:spcPct val="100000"/>
            </a:lnSpc>
          </a:pPr>
          <a:r>
            <a: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rPr>
            <a:t>2</a:t>
          </a:r>
          <a:r>
            <a: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rPr>
            <a:t>、下拉筛选选择记忆程度；</a:t>
          </a: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en-US" altLang="zh-CN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</xdr:txBody>
    </xdr:sp>
    <xdr:clientData/>
  </xdr:twoCellAnchor>
  <xdr:twoCellAnchor editAs="oneCell">
    <xdr:from>
      <xdr:col>0</xdr:col>
      <xdr:colOff>327660</xdr:colOff>
      <xdr:row>72</xdr:row>
      <xdr:rowOff>7620</xdr:rowOff>
    </xdr:from>
    <xdr:to>
      <xdr:col>5</xdr:col>
      <xdr:colOff>518160</xdr:colOff>
      <xdr:row>83</xdr:row>
      <xdr:rowOff>0</xdr:rowOff>
    </xdr:to>
    <xdr:pic>
      <xdr:nvPicPr>
        <xdr:cNvPr id="45" name="图片 4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7660" y="12809220"/>
          <a:ext cx="3333750" cy="1948180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schemeClr val="bg1">
              <a:lumMod val="65000"/>
              <a:alpha val="40000"/>
            </a:schemeClr>
          </a:outerShdw>
        </a:effectLst>
      </xdr:spPr>
    </xdr:pic>
    <xdr:clientData/>
  </xdr:twoCellAnchor>
  <xdr:twoCellAnchor>
    <xdr:from>
      <xdr:col>0</xdr:col>
      <xdr:colOff>304800</xdr:colOff>
      <xdr:row>70</xdr:row>
      <xdr:rowOff>68580</xdr:rowOff>
    </xdr:from>
    <xdr:to>
      <xdr:col>7</xdr:col>
      <xdr:colOff>447675</xdr:colOff>
      <xdr:row>72</xdr:row>
      <xdr:rowOff>73660</xdr:rowOff>
    </xdr:to>
    <xdr:sp>
      <xdr:nvSpPr>
        <xdr:cNvPr id="46" name="文本框 45"/>
        <xdr:cNvSpPr txBox="1"/>
      </xdr:nvSpPr>
      <xdr:spPr>
        <a:xfrm>
          <a:off x="304800" y="12514580"/>
          <a:ext cx="4543425" cy="360680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 fontAlgn="t">
            <a:lnSpc>
              <a:spcPct val="100000"/>
            </a:lnSpc>
          </a:pPr>
          <a:r>
            <a: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rPr>
            <a:t>3</a:t>
          </a:r>
          <a:r>
            <a: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rPr>
            <a:t>、动态图表自动更新；</a:t>
          </a: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en-US" altLang="zh-CN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XDF30"/>
  <sheetViews>
    <sheetView showGridLines="0" tabSelected="1" workbookViewId="0">
      <selection activeCell="R7" sqref="R7"/>
    </sheetView>
  </sheetViews>
  <sheetFormatPr defaultColWidth="8.75454545454545" defaultRowHeight="14"/>
  <cols>
    <col min="1" max="1" width="0.218181818181818" style="5" customWidth="1"/>
    <col min="2" max="2" width="2.55454545454545" style="1" customWidth="1"/>
    <col min="3" max="3" width="1.38181818181818" style="1" customWidth="1"/>
    <col min="4" max="10" width="4.10909090909091" style="6" customWidth="1"/>
    <col min="11" max="11" width="1.5" style="7" customWidth="1"/>
    <col min="12" max="12" width="1.78181818181818" style="7" customWidth="1"/>
    <col min="13" max="13" width="0.990909090909091" style="7" customWidth="1"/>
    <col min="14" max="14" width="4.78181818181818" style="4" customWidth="1"/>
    <col min="15" max="15" width="10.3363636363636" style="4" customWidth="1"/>
    <col min="16" max="16" width="13" style="4" customWidth="1"/>
    <col min="17" max="17" width="12.3363636363636" style="8" customWidth="1"/>
    <col min="18" max="18" width="5.78181818181818" style="8" customWidth="1"/>
    <col min="19" max="21" width="7.33636363636364" style="8" customWidth="1"/>
    <col min="22" max="22" width="5.66363636363636" style="8" customWidth="1"/>
    <col min="23" max="28" width="5.66363636363636" style="4" customWidth="1"/>
    <col min="29" max="29" width="0.990909090909091" style="4" customWidth="1"/>
    <col min="30" max="30" width="2.55454545454545" style="4" customWidth="1"/>
    <col min="31" max="31" width="8.75454545454545" style="4"/>
    <col min="32" max="32" width="10.4454545454545" style="9" customWidth="1"/>
    <col min="33" max="33" width="8.75454545454545" style="9"/>
    <col min="34" max="34" width="15.6636363636364" style="9"/>
    <col min="35" max="16334" width="8.75454545454545" style="4"/>
    <col min="16335" max="16384" width="8.75454545454545" style="5"/>
  </cols>
  <sheetData>
    <row r="1" s="1" customFormat="1" ht="90" customHeight="1" spans="2:16334">
      <c r="B1" s="10"/>
      <c r="C1" s="10"/>
      <c r="D1" s="11"/>
      <c r="E1" s="11"/>
      <c r="F1" s="12" t="s">
        <v>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47"/>
      <c r="R1" s="47"/>
      <c r="S1" s="47"/>
      <c r="T1" s="47"/>
      <c r="U1" s="47"/>
      <c r="V1" s="47"/>
      <c r="W1" s="48"/>
      <c r="X1" s="48"/>
      <c r="Y1" s="48"/>
      <c r="Z1" s="48"/>
      <c r="AA1" s="48"/>
      <c r="AB1" s="48"/>
      <c r="AC1" s="48"/>
      <c r="AD1" s="48"/>
      <c r="AE1" s="2"/>
      <c r="AF1" s="64"/>
      <c r="AG1" s="64"/>
      <c r="AH1" s="64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</row>
    <row r="2" s="1" customFormat="1" ht="9" customHeight="1" spans="2:16334">
      <c r="B2" s="10"/>
      <c r="C2" s="10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49"/>
      <c r="R2" s="49"/>
      <c r="S2" s="49"/>
      <c r="T2" s="49"/>
      <c r="U2" s="49"/>
      <c r="V2" s="49"/>
      <c r="W2" s="13"/>
      <c r="X2" s="48"/>
      <c r="Y2" s="46"/>
      <c r="Z2" s="48"/>
      <c r="AA2" s="48"/>
      <c r="AB2" s="48"/>
      <c r="AC2" s="48"/>
      <c r="AD2" s="48"/>
      <c r="AE2" s="2"/>
      <c r="AF2" s="64"/>
      <c r="AG2" s="64"/>
      <c r="AH2" s="64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</row>
    <row r="3" ht="7" customHeight="1" spans="2:30">
      <c r="B3" s="10"/>
      <c r="C3" s="14"/>
      <c r="D3" s="15">
        <v>2022</v>
      </c>
      <c r="E3" s="15"/>
      <c r="F3" s="15"/>
      <c r="G3" s="15"/>
      <c r="H3" s="16">
        <v>7</v>
      </c>
      <c r="I3" s="16"/>
      <c r="J3" s="16"/>
      <c r="K3" s="14"/>
      <c r="L3" s="31"/>
      <c r="M3" s="32"/>
      <c r="N3" s="33"/>
      <c r="O3" s="33"/>
      <c r="P3" s="33"/>
      <c r="Q3" s="50"/>
      <c r="R3" s="50"/>
      <c r="S3" s="50"/>
      <c r="T3" s="50"/>
      <c r="U3" s="50"/>
      <c r="V3" s="50"/>
      <c r="W3" s="33"/>
      <c r="X3" s="51"/>
      <c r="Y3" s="65"/>
      <c r="AD3" s="48"/>
    </row>
    <row r="4" ht="24" customHeight="1" spans="2:34">
      <c r="B4" s="10"/>
      <c r="C4" s="14"/>
      <c r="D4" s="15"/>
      <c r="E4" s="15"/>
      <c r="F4" s="15"/>
      <c r="G4" s="15"/>
      <c r="H4" s="16"/>
      <c r="I4" s="16"/>
      <c r="J4" s="16"/>
      <c r="K4" s="14"/>
      <c r="L4" s="31"/>
      <c r="M4" s="34"/>
      <c r="N4" s="35" t="s">
        <v>1</v>
      </c>
      <c r="O4" s="35" t="s">
        <v>2</v>
      </c>
      <c r="P4" s="35" t="s">
        <v>3</v>
      </c>
      <c r="Q4" s="35" t="s">
        <v>4</v>
      </c>
      <c r="R4" s="52" t="s">
        <v>5</v>
      </c>
      <c r="S4" s="53" t="s">
        <v>6</v>
      </c>
      <c r="T4" s="53"/>
      <c r="U4" s="53"/>
      <c r="V4" s="53" t="s">
        <v>7</v>
      </c>
      <c r="W4" s="53"/>
      <c r="X4" s="53"/>
      <c r="Y4" s="53"/>
      <c r="Z4" s="53" t="s">
        <v>8</v>
      </c>
      <c r="AA4" s="53"/>
      <c r="AB4" s="53"/>
      <c r="AD4" s="48"/>
      <c r="AF4" s="66" t="s">
        <v>9</v>
      </c>
      <c r="AG4" s="66"/>
      <c r="AH4" s="66" t="s">
        <v>10</v>
      </c>
    </row>
    <row r="5" s="2" customFormat="1" ht="24" customHeight="1" spans="2:34">
      <c r="B5" s="17"/>
      <c r="C5" s="18"/>
      <c r="D5" s="19" t="s">
        <v>11</v>
      </c>
      <c r="E5" s="19" t="s">
        <v>12</v>
      </c>
      <c r="F5" s="19" t="s">
        <v>13</v>
      </c>
      <c r="G5" s="19" t="s">
        <v>14</v>
      </c>
      <c r="H5" s="19" t="s">
        <v>15</v>
      </c>
      <c r="I5" s="19" t="s">
        <v>16</v>
      </c>
      <c r="J5" s="19" t="s">
        <v>17</v>
      </c>
      <c r="K5" s="36"/>
      <c r="L5" s="31"/>
      <c r="M5" s="34"/>
      <c r="N5" s="35"/>
      <c r="O5" s="35"/>
      <c r="P5" s="35"/>
      <c r="Q5" s="35"/>
      <c r="R5" s="35"/>
      <c r="S5" s="53" t="s">
        <v>18</v>
      </c>
      <c r="T5" s="53" t="s">
        <v>19</v>
      </c>
      <c r="U5" s="53" t="s">
        <v>20</v>
      </c>
      <c r="V5" s="53" t="s">
        <v>21</v>
      </c>
      <c r="W5" s="53" t="s">
        <v>22</v>
      </c>
      <c r="X5" s="53" t="s">
        <v>23</v>
      </c>
      <c r="Y5" s="53" t="s">
        <v>24</v>
      </c>
      <c r="Z5" s="53" t="s">
        <v>25</v>
      </c>
      <c r="AA5" s="53" t="s">
        <v>26</v>
      </c>
      <c r="AB5" s="53" t="s">
        <v>27</v>
      </c>
      <c r="AC5" s="4"/>
      <c r="AD5" s="48"/>
      <c r="AF5" s="67" t="s">
        <v>28</v>
      </c>
      <c r="AG5" s="67">
        <f>COUNTA(R7:R10000)</f>
        <v>22</v>
      </c>
      <c r="AH5" s="73">
        <f>SUM(AH7:AH9)</f>
        <v>1</v>
      </c>
    </row>
    <row r="6" s="3" customFormat="1" ht="19" hidden="1" customHeight="1" spans="2:34">
      <c r="B6" s="20"/>
      <c r="C6" s="21"/>
      <c r="D6" s="22" t="s">
        <v>29</v>
      </c>
      <c r="E6" s="22" t="s">
        <v>30</v>
      </c>
      <c r="F6" s="22" t="s">
        <v>31</v>
      </c>
      <c r="G6" s="22" t="s">
        <v>32</v>
      </c>
      <c r="H6" s="22" t="s">
        <v>33</v>
      </c>
      <c r="I6" s="22" t="s">
        <v>34</v>
      </c>
      <c r="J6" s="22" t="s">
        <v>35</v>
      </c>
      <c r="K6" s="37"/>
      <c r="L6" s="31"/>
      <c r="M6" s="38"/>
      <c r="N6" s="39"/>
      <c r="O6" s="39"/>
      <c r="P6" s="39"/>
      <c r="Q6" s="54"/>
      <c r="R6" s="54"/>
      <c r="S6" s="54"/>
      <c r="T6" s="54"/>
      <c r="U6" s="54"/>
      <c r="V6" s="54"/>
      <c r="W6" s="39"/>
      <c r="X6" s="55"/>
      <c r="Y6" s="68"/>
      <c r="AD6" s="69"/>
      <c r="AF6" s="70"/>
      <c r="AG6" s="70"/>
      <c r="AH6" s="70"/>
    </row>
    <row r="7" s="4" customFormat="1" ht="20" customHeight="1" spans="2:34">
      <c r="B7" s="17"/>
      <c r="C7" s="23"/>
      <c r="D7" s="24">
        <f t="array" ref="D7">IF(TEXT($D$3&amp;"年"&amp;$H$3&amp;"月"&amp;"1日","aaaa")=D6,1,IF(IFERROR(--C7,)&gt;0,IFERROR(--C7,)+1,))</f>
        <v>0</v>
      </c>
      <c r="E7" s="25">
        <f t="array" ref="E7">IF(TEXT($D$3&amp;"年"&amp;$H$3&amp;"月"&amp;"1日","aaaa")=E6,1,IF(IFERROR(--D7,)&gt;0,IFERROR(--D7,)+1,))</f>
        <v>0</v>
      </c>
      <c r="F7" s="25">
        <f t="array" ref="F7">IF(TEXT($D$3&amp;"年"&amp;$H$3&amp;"月"&amp;"1日","aaaa")=F6,1,IF(IFERROR(--E7,)&gt;0,IFERROR(--E7,)+1,))</f>
        <v>0</v>
      </c>
      <c r="G7" s="25">
        <f t="array" ref="G7">IF(TEXT($D$3&amp;"年"&amp;$H$3&amp;"月"&amp;"1日","aaaa")=G6,1,IF(IFERROR(--F7,)&gt;0,IFERROR(--F7,)+1,))</f>
        <v>0</v>
      </c>
      <c r="H7" s="25">
        <f t="array" ref="H7">IF(TEXT($D$3&amp;"年"&amp;$H$3&amp;"月"&amp;"1日","aaaa")=H6,1,IF(IFERROR(--G7,)&gt;0,IFERROR(--G7,)+1,))</f>
        <v>0</v>
      </c>
      <c r="I7" s="25">
        <f t="array" ref="I7">IF(TEXT($D$3&amp;"年"&amp;$H$3&amp;"月"&amp;"1日","aaaa")=I6,1,IF(IFERROR(--H7,)&gt;0,IFERROR(--H7,)+1,))</f>
        <v>0</v>
      </c>
      <c r="J7" s="24">
        <f t="array" ref="J7">IF(TEXT($D$3&amp;"年"&amp;$H$3&amp;"月"&amp;"1日","aaaa")=J6,1,IF(IFERROR(--I7,)&gt;0,IFERROR(--I7,)+1,))</f>
        <v>0</v>
      </c>
      <c r="K7" s="40"/>
      <c r="L7" s="31"/>
      <c r="M7" s="34"/>
      <c r="N7" s="41">
        <v>1</v>
      </c>
      <c r="O7" s="42">
        <v>44743</v>
      </c>
      <c r="P7" s="43" t="s">
        <v>36</v>
      </c>
      <c r="Q7" s="56" t="s">
        <v>37</v>
      </c>
      <c r="R7" s="57" t="s">
        <v>38</v>
      </c>
      <c r="S7" s="58" t="s">
        <v>39</v>
      </c>
      <c r="T7" s="58" t="s">
        <v>39</v>
      </c>
      <c r="U7" s="58"/>
      <c r="V7" s="58"/>
      <c r="W7" s="59"/>
      <c r="X7" s="59"/>
      <c r="Y7" s="59"/>
      <c r="Z7" s="59"/>
      <c r="AA7" s="59"/>
      <c r="AB7" s="59"/>
      <c r="AD7" s="48"/>
      <c r="AF7" s="71" t="s">
        <v>38</v>
      </c>
      <c r="AG7" s="71">
        <f>COUNTIF(R7:R10000,"好")</f>
        <v>9</v>
      </c>
      <c r="AH7" s="73">
        <f>AG7/$AG$5</f>
        <v>0.409090909090909</v>
      </c>
    </row>
    <row r="8" s="4" customFormat="1" ht="20" customHeight="1" spans="2:34">
      <c r="B8" s="17"/>
      <c r="C8" s="18"/>
      <c r="D8" s="24">
        <f t="array" ref="D8">MAX(IFERROR(--$D7:$J7,))+COLUMN()-3</f>
        <v>1</v>
      </c>
      <c r="E8" s="25">
        <f t="array" ref="E8">MAX(IFERROR(--$D7:$J7,))+COLUMN()-3</f>
        <v>2</v>
      </c>
      <c r="F8" s="25">
        <f t="array" ref="F8">MAX(IFERROR(--$D7:$J7,))+COLUMN()-3</f>
        <v>3</v>
      </c>
      <c r="G8" s="25">
        <f t="array" ref="G8">MAX(IFERROR(--$D7:$J7,))+COLUMN()-3</f>
        <v>4</v>
      </c>
      <c r="H8" s="25">
        <f t="array" ref="H8">MAX(IFERROR(--$D7:$J7,))+COLUMN()-3</f>
        <v>5</v>
      </c>
      <c r="I8" s="25">
        <f t="array" ref="I8">MAX(IFERROR(--$D7:$J7,))+COLUMN()-3</f>
        <v>6</v>
      </c>
      <c r="J8" s="24">
        <f t="array" ref="J8">MAX(IFERROR(--$D7:$J7,))+COLUMN()-3</f>
        <v>7</v>
      </c>
      <c r="K8" s="40"/>
      <c r="L8" s="31"/>
      <c r="M8" s="34"/>
      <c r="N8" s="41">
        <v>2</v>
      </c>
      <c r="O8" s="42">
        <v>44744</v>
      </c>
      <c r="P8" s="43" t="s">
        <v>40</v>
      </c>
      <c r="Q8" s="56" t="s">
        <v>38</v>
      </c>
      <c r="R8" s="57" t="s">
        <v>41</v>
      </c>
      <c r="S8" s="58" t="s">
        <v>39</v>
      </c>
      <c r="T8" s="58" t="s">
        <v>39</v>
      </c>
      <c r="U8" s="58" t="s">
        <v>39</v>
      </c>
      <c r="V8" s="58"/>
      <c r="W8" s="59"/>
      <c r="X8" s="59"/>
      <c r="Y8" s="59"/>
      <c r="Z8" s="59"/>
      <c r="AA8" s="59"/>
      <c r="AB8" s="59"/>
      <c r="AD8" s="48"/>
      <c r="AF8" s="71" t="s">
        <v>41</v>
      </c>
      <c r="AG8" s="71">
        <f>COUNTIF(R7:R10000,"中")</f>
        <v>7</v>
      </c>
      <c r="AH8" s="73">
        <f>AG8/$AG$5</f>
        <v>0.318181818181818</v>
      </c>
    </row>
    <row r="9" s="4" customFormat="1" ht="20" customHeight="1" spans="2:34">
      <c r="B9" s="17"/>
      <c r="C9" s="18"/>
      <c r="D9" s="24">
        <f t="array" ref="D9">MAX(IFERROR(--$D8:$J8,))+COLUMN()-3</f>
        <v>8</v>
      </c>
      <c r="E9" s="25">
        <f t="array" ref="E9">MAX(IFERROR(--$D8:$J8,))+COLUMN()-3</f>
        <v>9</v>
      </c>
      <c r="F9" s="25">
        <f t="array" ref="F9">MAX(IFERROR(--$D8:$J8,))+COLUMN()-3</f>
        <v>10</v>
      </c>
      <c r="G9" s="25">
        <f t="array" ref="G9">MAX(IFERROR(--$D8:$J8,))+COLUMN()-3</f>
        <v>11</v>
      </c>
      <c r="H9" s="25">
        <f t="array" ref="H9">MAX(IFERROR(--$D8:$J8,))+COLUMN()-3</f>
        <v>12</v>
      </c>
      <c r="I9" s="25">
        <f t="array" ref="I9">MAX(IFERROR(--$D8:$J8,))+COLUMN()-3</f>
        <v>13</v>
      </c>
      <c r="J9" s="24">
        <f t="array" ref="J9">MAX(IFERROR(--$D8:$J8,))+COLUMN()-3</f>
        <v>14</v>
      </c>
      <c r="K9" s="40"/>
      <c r="L9" s="31"/>
      <c r="M9" s="34"/>
      <c r="N9" s="41">
        <v>3</v>
      </c>
      <c r="O9" s="42">
        <v>44745</v>
      </c>
      <c r="P9" s="43" t="s">
        <v>42</v>
      </c>
      <c r="Q9" s="56" t="s">
        <v>43</v>
      </c>
      <c r="R9" s="57" t="s">
        <v>44</v>
      </c>
      <c r="S9" s="58" t="s">
        <v>39</v>
      </c>
      <c r="T9" s="58" t="s">
        <v>39</v>
      </c>
      <c r="U9" s="58" t="s">
        <v>39</v>
      </c>
      <c r="V9" s="58" t="s">
        <v>39</v>
      </c>
      <c r="W9" s="59"/>
      <c r="X9" s="59"/>
      <c r="Y9" s="59"/>
      <c r="Z9" s="59"/>
      <c r="AA9" s="59"/>
      <c r="AB9" s="59"/>
      <c r="AD9" s="48"/>
      <c r="AF9" s="71" t="s">
        <v>44</v>
      </c>
      <c r="AG9" s="71">
        <f>COUNTIF(R7:R10000,"差")</f>
        <v>6</v>
      </c>
      <c r="AH9" s="73">
        <f>AG9/$AG$5</f>
        <v>0.272727272727273</v>
      </c>
    </row>
    <row r="10" s="4" customFormat="1" ht="20" customHeight="1" spans="2:34">
      <c r="B10" s="17"/>
      <c r="C10" s="18"/>
      <c r="D10" s="24">
        <f t="array" ref="D10">MAX(IFERROR(--$D9:$J9,))+COLUMN()-3</f>
        <v>15</v>
      </c>
      <c r="E10" s="25">
        <f t="array" ref="E10">MAX(IFERROR(--$D9:$J9,))+COLUMN()-3</f>
        <v>16</v>
      </c>
      <c r="F10" s="25">
        <f t="array" ref="F10">MAX(IFERROR(--$D9:$J9,))+COLUMN()-3</f>
        <v>17</v>
      </c>
      <c r="G10" s="25">
        <f t="array" ref="G10">MAX(IFERROR(--$D9:$J9,))+COLUMN()-3</f>
        <v>18</v>
      </c>
      <c r="H10" s="25">
        <f t="array" ref="H10">MAX(IFERROR(--$D9:$J9,))+COLUMN()-3</f>
        <v>19</v>
      </c>
      <c r="I10" s="25">
        <f t="array" ref="I10">MAX(IFERROR(--$D9:$J9,))+COLUMN()-3</f>
        <v>20</v>
      </c>
      <c r="J10" s="24">
        <f t="array" ref="J10">MAX(IFERROR(--$D9:$J9,))+COLUMN()-3</f>
        <v>21</v>
      </c>
      <c r="K10" s="40"/>
      <c r="L10" s="31"/>
      <c r="M10" s="34"/>
      <c r="N10" s="41">
        <v>4</v>
      </c>
      <c r="O10" s="42">
        <v>44746</v>
      </c>
      <c r="P10" s="43"/>
      <c r="Q10" s="56"/>
      <c r="R10" s="57" t="s">
        <v>38</v>
      </c>
      <c r="S10" s="58"/>
      <c r="T10" s="58"/>
      <c r="U10" s="58"/>
      <c r="V10" s="58"/>
      <c r="W10" s="59"/>
      <c r="X10" s="59"/>
      <c r="Y10" s="59"/>
      <c r="Z10" s="59"/>
      <c r="AA10" s="59"/>
      <c r="AB10" s="59"/>
      <c r="AD10" s="48"/>
      <c r="AF10" s="9"/>
      <c r="AG10" s="9"/>
      <c r="AH10" s="9"/>
    </row>
    <row r="11" s="4" customFormat="1" ht="20" customHeight="1" spans="2:34">
      <c r="B11" s="17"/>
      <c r="C11" s="18"/>
      <c r="D11" s="24" t="e">
        <f t="array" ref="D11">IF((MAX(IFERROR(--$D10:$J10,))+COLUMN()-3)&lt;=DAY(EOMONTH($D$3&amp;"年"&amp;$H$3&amp;"月"&amp;"1日",0)),(MAX(IFERROR(--$D10:$J10,))+COLUMN()-3),)</f>
        <v>#VALUE!</v>
      </c>
      <c r="E11" s="25" t="e">
        <f t="array" ref="E11">IF((MAX(IFERROR(--$D10:$J10,))+COLUMN()-3)&lt;=DAY(EOMONTH($D$3&amp;"年"&amp;$H$3&amp;"月"&amp;"1日",0)),(MAX(IFERROR(--$D10:$J10,))+COLUMN()-3),)</f>
        <v>#VALUE!</v>
      </c>
      <c r="F11" s="25" t="e">
        <f t="array" ref="F11">IF((MAX(IFERROR(--$D10:$J10,))+COLUMN()-3)&lt;=DAY(EOMONTH($D$3&amp;"年"&amp;$H$3&amp;"月"&amp;"1日",0)),(MAX(IFERROR(--$D10:$J10,))+COLUMN()-3),)</f>
        <v>#VALUE!</v>
      </c>
      <c r="G11" s="25" t="e">
        <f t="array" ref="G11">IF((MAX(IFERROR(--$D10:$J10,))+COLUMN()-3)&lt;=DAY(EOMONTH($D$3&amp;"年"&amp;$H$3&amp;"月"&amp;"1日",0)),(MAX(IFERROR(--$D10:$J10,))+COLUMN()-3),)</f>
        <v>#VALUE!</v>
      </c>
      <c r="H11" s="25" t="e">
        <f t="array" ref="H11">IF((MAX(IFERROR(--$D10:$J10,))+COLUMN()-3)&lt;=DAY(EOMONTH($D$3&amp;"年"&amp;$H$3&amp;"月"&amp;"1日",0)),(MAX(IFERROR(--$D10:$J10,))+COLUMN()-3),)</f>
        <v>#VALUE!</v>
      </c>
      <c r="I11" s="25" t="e">
        <f t="array" ref="I11">IF((MAX(IFERROR(--$D10:$J10,))+COLUMN()-3)&lt;=DAY(EOMONTH($D$3&amp;"年"&amp;$H$3&amp;"月"&amp;"1日",0)),(MAX(IFERROR(--$D10:$J10,))+COLUMN()-3),)</f>
        <v>#VALUE!</v>
      </c>
      <c r="J11" s="24" t="e">
        <f t="array" ref="J11">IF((MAX(IFERROR(--$D10:$J10,))+COLUMN()-3)&lt;=DAY(EOMONTH($D$3&amp;"年"&amp;$H$3&amp;"月"&amp;"1日",0)),(MAX(IFERROR(--$D10:$J10,))+COLUMN()-3),)</f>
        <v>#VALUE!</v>
      </c>
      <c r="K11" s="40"/>
      <c r="L11" s="31"/>
      <c r="M11" s="34"/>
      <c r="N11" s="41">
        <v>5</v>
      </c>
      <c r="O11" s="42">
        <v>44747</v>
      </c>
      <c r="P11" s="43"/>
      <c r="Q11" s="56"/>
      <c r="R11" s="57" t="s">
        <v>41</v>
      </c>
      <c r="S11" s="58"/>
      <c r="T11" s="58"/>
      <c r="U11" s="58"/>
      <c r="V11" s="58"/>
      <c r="W11" s="59"/>
      <c r="X11" s="59"/>
      <c r="Y11" s="59"/>
      <c r="Z11" s="59"/>
      <c r="AA11" s="59"/>
      <c r="AB11" s="59"/>
      <c r="AD11" s="48"/>
      <c r="AF11" s="9"/>
      <c r="AG11" s="9"/>
      <c r="AH11" s="9"/>
    </row>
    <row r="12" s="4" customFormat="1" ht="20" customHeight="1" spans="2:34">
      <c r="B12" s="17"/>
      <c r="C12" s="18"/>
      <c r="D12" s="24" t="e">
        <f t="array" ref="D12">IF((MAX(IFERROR(--$D11:$J11,))+COLUMN()-3)&lt;=DAY(EOMONTH($D$3&amp;"年"&amp;$H$3&amp;"月"&amp;"1日",0)),(MAX(IFERROR(--$D11:$J11,))+COLUMN()-3),)</f>
        <v>#VALUE!</v>
      </c>
      <c r="E12" s="25" t="e">
        <f t="array" ref="E12">IF((MAX(IFERROR(--$D11:$J11,))+COLUMN()-3)&lt;=DAY(EOMONTH($D$3&amp;"年"&amp;$H$3&amp;"月"&amp;"1日",0)),(MAX(IFERROR(--$D11:$J11,))+COLUMN()-3),)</f>
        <v>#VALUE!</v>
      </c>
      <c r="F12" s="25" t="e">
        <f t="array" ref="F12">IF((MAX(IFERROR(--$D11:$J11,))+COLUMN()-3)&lt;=DAY(EOMONTH($D$3&amp;"年"&amp;$H$3&amp;"月"&amp;"1日",0)),(MAX(IFERROR(--$D11:$J11,))+COLUMN()-3),)</f>
        <v>#VALUE!</v>
      </c>
      <c r="G12" s="25" t="e">
        <f t="array" ref="G12">IF((MAX(IFERROR(--$D11:$J11,))+COLUMN()-3)&lt;=DAY(EOMONTH($D$3&amp;"年"&amp;$H$3&amp;"月"&amp;"1日",0)),(MAX(IFERROR(--$D11:$J11,))+COLUMN()-3),)</f>
        <v>#VALUE!</v>
      </c>
      <c r="H12" s="25" t="e">
        <f t="array" ref="H12">IF((MAX(IFERROR(--$D11:$J11,))+COLUMN()-3)&lt;=DAY(EOMONTH($D$3&amp;"年"&amp;$H$3&amp;"月"&amp;"1日",0)),(MAX(IFERROR(--$D11:$J11,))+COLUMN()-3),)</f>
        <v>#VALUE!</v>
      </c>
      <c r="I12" s="25" t="e">
        <f t="array" ref="I12">IF((MAX(IFERROR(--$D11:$J11,))+COLUMN()-3)&lt;=DAY(EOMONTH($D$3&amp;"年"&amp;$H$3&amp;"月"&amp;"1日",0)),(MAX(IFERROR(--$D11:$J11,))+COLUMN()-3),)</f>
        <v>#VALUE!</v>
      </c>
      <c r="J12" s="24" t="e">
        <f t="array" ref="J12">IF((MAX(IFERROR(--$D11:$J11,))+COLUMN()-3)&lt;=DAY(EOMONTH($D$3&amp;"年"&amp;$H$3&amp;"月"&amp;"1日",0)),(MAX(IFERROR(--$D11:$J11,))+COLUMN()-3),)</f>
        <v>#VALUE!</v>
      </c>
      <c r="K12" s="40"/>
      <c r="L12" s="31"/>
      <c r="M12" s="34"/>
      <c r="N12" s="41">
        <v>6</v>
      </c>
      <c r="O12" s="42">
        <v>44748</v>
      </c>
      <c r="P12" s="43"/>
      <c r="Q12" s="56"/>
      <c r="R12" s="57" t="s">
        <v>44</v>
      </c>
      <c r="S12" s="58"/>
      <c r="T12" s="58"/>
      <c r="U12" s="58"/>
      <c r="V12" s="58"/>
      <c r="W12" s="59"/>
      <c r="X12" s="59"/>
      <c r="Y12" s="59"/>
      <c r="Z12" s="59"/>
      <c r="AA12" s="59"/>
      <c r="AB12" s="59"/>
      <c r="AD12" s="48"/>
      <c r="AF12" s="9"/>
      <c r="AG12" s="9"/>
      <c r="AH12" s="9"/>
    </row>
    <row r="13" s="4" customFormat="1" ht="20" customHeight="1" spans="2:34">
      <c r="B13" s="17"/>
      <c r="C13" s="18"/>
      <c r="D13" s="24"/>
      <c r="E13" s="25"/>
      <c r="F13" s="25"/>
      <c r="G13" s="25"/>
      <c r="H13" s="25"/>
      <c r="I13" s="25"/>
      <c r="J13" s="24"/>
      <c r="K13" s="40"/>
      <c r="L13" s="31"/>
      <c r="M13" s="34"/>
      <c r="N13" s="41">
        <v>7</v>
      </c>
      <c r="O13" s="42">
        <v>44749</v>
      </c>
      <c r="P13" s="43"/>
      <c r="Q13" s="56"/>
      <c r="R13" s="57" t="s">
        <v>38</v>
      </c>
      <c r="S13" s="58"/>
      <c r="T13" s="58"/>
      <c r="U13" s="58"/>
      <c r="V13" s="58"/>
      <c r="W13" s="59"/>
      <c r="X13" s="59"/>
      <c r="Y13" s="59"/>
      <c r="Z13" s="59"/>
      <c r="AA13" s="59"/>
      <c r="AB13" s="59"/>
      <c r="AD13" s="48"/>
      <c r="AF13" s="9"/>
      <c r="AG13" s="9"/>
      <c r="AH13" s="9"/>
    </row>
    <row r="14" s="4" customFormat="1" ht="20" customHeight="1" spans="2:34">
      <c r="B14" s="17"/>
      <c r="C14" s="18"/>
      <c r="D14" s="24"/>
      <c r="E14" s="26"/>
      <c r="F14" s="26"/>
      <c r="G14" s="26"/>
      <c r="H14" s="26"/>
      <c r="I14" s="26"/>
      <c r="J14" s="24"/>
      <c r="K14" s="40"/>
      <c r="L14" s="31"/>
      <c r="M14" s="34"/>
      <c r="N14" s="41">
        <v>8</v>
      </c>
      <c r="O14" s="42">
        <v>44750</v>
      </c>
      <c r="P14" s="43"/>
      <c r="Q14" s="56"/>
      <c r="R14" s="57" t="s">
        <v>41</v>
      </c>
      <c r="S14" s="58"/>
      <c r="T14" s="58"/>
      <c r="U14" s="58"/>
      <c r="V14" s="58"/>
      <c r="W14" s="59"/>
      <c r="X14" s="59"/>
      <c r="Y14" s="59"/>
      <c r="Z14" s="59"/>
      <c r="AA14" s="59"/>
      <c r="AB14" s="59"/>
      <c r="AD14" s="48"/>
      <c r="AF14" s="9"/>
      <c r="AG14" s="9"/>
      <c r="AH14" s="9"/>
    </row>
    <row r="15" s="4" customFormat="1" ht="20" customHeight="1" spans="2:34">
      <c r="B15" s="17"/>
      <c r="C15" s="18"/>
      <c r="D15" s="15">
        <v>2022</v>
      </c>
      <c r="E15" s="15"/>
      <c r="F15" s="15"/>
      <c r="G15" s="15"/>
      <c r="H15" s="16">
        <v>8</v>
      </c>
      <c r="I15" s="16"/>
      <c r="J15" s="16"/>
      <c r="K15" s="14"/>
      <c r="L15" s="31"/>
      <c r="M15" s="34"/>
      <c r="N15" s="41">
        <v>9</v>
      </c>
      <c r="O15" s="42">
        <v>44751</v>
      </c>
      <c r="P15" s="43"/>
      <c r="Q15" s="56"/>
      <c r="R15" s="57" t="s">
        <v>44</v>
      </c>
      <c r="S15" s="58"/>
      <c r="T15" s="58"/>
      <c r="U15" s="58"/>
      <c r="V15" s="58"/>
      <c r="W15" s="59"/>
      <c r="X15" s="59"/>
      <c r="Y15" s="59"/>
      <c r="Z15" s="59"/>
      <c r="AA15" s="59"/>
      <c r="AB15" s="59"/>
      <c r="AD15" s="48"/>
      <c r="AF15" s="9"/>
      <c r="AG15" s="9"/>
      <c r="AH15" s="9"/>
    </row>
    <row r="16" s="4" customFormat="1" ht="20" customHeight="1" spans="2:34">
      <c r="B16" s="17"/>
      <c r="C16" s="18"/>
      <c r="D16" s="15"/>
      <c r="E16" s="15"/>
      <c r="F16" s="15"/>
      <c r="G16" s="15"/>
      <c r="H16" s="16"/>
      <c r="I16" s="16"/>
      <c r="J16" s="16"/>
      <c r="K16" s="14"/>
      <c r="L16" s="31"/>
      <c r="M16" s="34"/>
      <c r="N16" s="41">
        <v>10</v>
      </c>
      <c r="O16" s="42">
        <v>44752</v>
      </c>
      <c r="P16" s="43"/>
      <c r="Q16" s="56"/>
      <c r="R16" s="57" t="s">
        <v>38</v>
      </c>
      <c r="S16" s="58"/>
      <c r="T16" s="58"/>
      <c r="U16" s="58"/>
      <c r="V16" s="58"/>
      <c r="W16" s="59"/>
      <c r="X16" s="59"/>
      <c r="Y16" s="59"/>
      <c r="Z16" s="59"/>
      <c r="AA16" s="59"/>
      <c r="AB16" s="59"/>
      <c r="AD16" s="48"/>
      <c r="AF16" s="9"/>
      <c r="AG16" s="9"/>
      <c r="AH16" s="9"/>
    </row>
    <row r="17" s="4" customFormat="1" ht="20" customHeight="1" spans="2:34">
      <c r="B17" s="17"/>
      <c r="C17" s="18"/>
      <c r="D17" s="19" t="s">
        <v>11</v>
      </c>
      <c r="E17" s="19" t="s">
        <v>12</v>
      </c>
      <c r="F17" s="19" t="s">
        <v>13</v>
      </c>
      <c r="G17" s="19" t="s">
        <v>14</v>
      </c>
      <c r="H17" s="19" t="s">
        <v>15</v>
      </c>
      <c r="I17" s="19" t="s">
        <v>16</v>
      </c>
      <c r="J17" s="19" t="s">
        <v>17</v>
      </c>
      <c r="K17" s="36"/>
      <c r="L17" s="31"/>
      <c r="M17" s="34"/>
      <c r="N17" s="41">
        <v>11</v>
      </c>
      <c r="O17" s="42">
        <v>44753</v>
      </c>
      <c r="P17" s="43"/>
      <c r="Q17" s="56"/>
      <c r="R17" s="57" t="s">
        <v>41</v>
      </c>
      <c r="S17" s="58"/>
      <c r="T17" s="58"/>
      <c r="U17" s="58"/>
      <c r="V17" s="58"/>
      <c r="W17" s="59"/>
      <c r="X17" s="59"/>
      <c r="Y17" s="59"/>
      <c r="Z17" s="59"/>
      <c r="AA17" s="59"/>
      <c r="AB17" s="59"/>
      <c r="AD17" s="48"/>
      <c r="AF17" s="9"/>
      <c r="AG17" s="9"/>
      <c r="AH17" s="9"/>
    </row>
    <row r="18" s="4" customFormat="1" ht="20" hidden="1" customHeight="1" spans="2:34">
      <c r="B18" s="17"/>
      <c r="C18" s="18"/>
      <c r="D18" s="22" t="s">
        <v>29</v>
      </c>
      <c r="E18" s="22" t="s">
        <v>30</v>
      </c>
      <c r="F18" s="22" t="s">
        <v>31</v>
      </c>
      <c r="G18" s="22" t="s">
        <v>32</v>
      </c>
      <c r="H18" s="22" t="s">
        <v>33</v>
      </c>
      <c r="I18" s="22" t="s">
        <v>34</v>
      </c>
      <c r="J18" s="22" t="s">
        <v>35</v>
      </c>
      <c r="K18" s="37"/>
      <c r="L18" s="31"/>
      <c r="M18" s="34"/>
      <c r="N18" s="41">
        <v>12</v>
      </c>
      <c r="O18" s="42">
        <v>44754</v>
      </c>
      <c r="P18" s="43"/>
      <c r="Q18" s="56"/>
      <c r="R18" s="57" t="s">
        <v>44</v>
      </c>
      <c r="S18" s="58"/>
      <c r="T18" s="58"/>
      <c r="U18" s="58"/>
      <c r="V18" s="58"/>
      <c r="W18" s="59"/>
      <c r="X18" s="59"/>
      <c r="Y18" s="59"/>
      <c r="Z18" s="59"/>
      <c r="AA18" s="59"/>
      <c r="AB18" s="59"/>
      <c r="AD18" s="48"/>
      <c r="AF18" s="9"/>
      <c r="AG18" s="9"/>
      <c r="AH18" s="9"/>
    </row>
    <row r="19" s="4" customFormat="1" ht="20" customHeight="1" spans="2:34">
      <c r="B19" s="17"/>
      <c r="C19" s="18"/>
      <c r="D19" s="24">
        <f t="array" ref="D19">IF(TEXT($D$15&amp;"年"&amp;$H$15&amp;"月"&amp;"1日","aaaa")=D18,1,IF(IFERROR(--C19,)&gt;0,IFERROR(--C19,)+1,))</f>
        <v>0</v>
      </c>
      <c r="E19" s="25">
        <f t="array" ref="E19">IF(TEXT($D$15&amp;"年"&amp;$H$15&amp;"月"&amp;"1日","aaaa")=E18,1,IF(IFERROR(--D19,)&gt;0,IFERROR(--D19,)+1,))</f>
        <v>0</v>
      </c>
      <c r="F19" s="25">
        <f t="array" ref="F19">IF(TEXT($D$15&amp;"年"&amp;$H$15&amp;"月"&amp;"1日","aaaa")=F18,1,IF(IFERROR(--E19,)&gt;0,IFERROR(--E19,)+1,))</f>
        <v>0</v>
      </c>
      <c r="G19" s="25">
        <f t="array" ref="G19">IF(TEXT($D$15&amp;"年"&amp;$H$15&amp;"月"&amp;"1日","aaaa")=G18,1,IF(IFERROR(--F19,)&gt;0,IFERROR(--F19,)+1,))</f>
        <v>0</v>
      </c>
      <c r="H19" s="25">
        <f t="array" ref="H19">IF(TEXT($D$15&amp;"年"&amp;$H$15&amp;"月"&amp;"1日","aaaa")=H18,1,IF(IFERROR(--G19,)&gt;0,IFERROR(--G19,)+1,))</f>
        <v>0</v>
      </c>
      <c r="I19" s="25">
        <f t="array" ref="I19">IF(TEXT($D$15&amp;"年"&amp;$H$15&amp;"月"&amp;"1日","aaaa")=I18,1,IF(IFERROR(--H19,)&gt;0,IFERROR(--H19,)+1,))</f>
        <v>0</v>
      </c>
      <c r="J19" s="24">
        <f t="array" ref="J19">IF(TEXT($D$15&amp;"年"&amp;$H$15&amp;"月"&amp;"1日","aaaa")=J18,1,IF(IFERROR(--I19,)&gt;0,IFERROR(--I19,)+1,))</f>
        <v>0</v>
      </c>
      <c r="K19" s="40"/>
      <c r="L19" s="31"/>
      <c r="M19" s="34"/>
      <c r="N19" s="41">
        <v>13</v>
      </c>
      <c r="O19" s="42">
        <v>44755</v>
      </c>
      <c r="P19" s="43"/>
      <c r="Q19" s="56"/>
      <c r="R19" s="57" t="s">
        <v>38</v>
      </c>
      <c r="S19" s="58"/>
      <c r="T19" s="58"/>
      <c r="U19" s="58"/>
      <c r="V19" s="58"/>
      <c r="W19" s="59"/>
      <c r="X19" s="59"/>
      <c r="Y19" s="59"/>
      <c r="Z19" s="59"/>
      <c r="AA19" s="59"/>
      <c r="AB19" s="59"/>
      <c r="AD19" s="48"/>
      <c r="AF19" s="9"/>
      <c r="AG19" s="9"/>
      <c r="AH19" s="9"/>
    </row>
    <row r="20" s="4" customFormat="1" ht="20" customHeight="1" spans="2:34">
      <c r="B20" s="17"/>
      <c r="C20" s="18"/>
      <c r="D20" s="24">
        <f t="array" ref="D20">MAX(IFERROR(--$D19:$J19,))+COLUMN()-3</f>
        <v>1</v>
      </c>
      <c r="E20" s="25">
        <f t="array" ref="E20">MAX(IFERROR(--$D19:$J19,))+COLUMN()-3</f>
        <v>2</v>
      </c>
      <c r="F20" s="25">
        <f t="array" ref="F20">MAX(IFERROR(--$D19:$J19,))+COLUMN()-3</f>
        <v>3</v>
      </c>
      <c r="G20" s="25">
        <f t="array" ref="G20">MAX(IFERROR(--$D19:$J19,))+COLUMN()-3</f>
        <v>4</v>
      </c>
      <c r="H20" s="25">
        <f t="array" ref="H20">MAX(IFERROR(--$D19:$J19,))+COLUMN()-3</f>
        <v>5</v>
      </c>
      <c r="I20" s="25">
        <f t="array" ref="I20">MAX(IFERROR(--$D19:$J19,))+COLUMN()-3</f>
        <v>6</v>
      </c>
      <c r="J20" s="24">
        <f t="array" ref="J20">MAX(IFERROR(--$D19:$J19,))+COLUMN()-3</f>
        <v>7</v>
      </c>
      <c r="K20" s="40"/>
      <c r="L20" s="31"/>
      <c r="M20" s="34"/>
      <c r="N20" s="41">
        <v>14</v>
      </c>
      <c r="O20" s="42">
        <v>44756</v>
      </c>
      <c r="P20" s="43"/>
      <c r="Q20" s="56"/>
      <c r="R20" s="57" t="s">
        <v>41</v>
      </c>
      <c r="S20" s="58"/>
      <c r="T20" s="58"/>
      <c r="U20" s="58"/>
      <c r="V20" s="58"/>
      <c r="W20" s="59"/>
      <c r="X20" s="59"/>
      <c r="Y20" s="59"/>
      <c r="Z20" s="59"/>
      <c r="AA20" s="59"/>
      <c r="AB20" s="59"/>
      <c r="AD20" s="48"/>
      <c r="AF20" s="9"/>
      <c r="AG20" s="9"/>
      <c r="AH20" s="9"/>
    </row>
    <row r="21" s="4" customFormat="1" ht="20" customHeight="1" spans="2:34">
      <c r="B21" s="17"/>
      <c r="C21" s="18"/>
      <c r="D21" s="24">
        <f t="array" ref="D21">MAX(IFERROR(--$D20:$J20,))+COLUMN()-3</f>
        <v>8</v>
      </c>
      <c r="E21" s="25">
        <f t="array" ref="E21">MAX(IFERROR(--$D20:$J20,))+COLUMN()-3</f>
        <v>9</v>
      </c>
      <c r="F21" s="25">
        <f t="array" ref="F21">MAX(IFERROR(--$D20:$J20,))+COLUMN()-3</f>
        <v>10</v>
      </c>
      <c r="G21" s="25">
        <f t="array" ref="G21">MAX(IFERROR(--$D20:$J20,))+COLUMN()-3</f>
        <v>11</v>
      </c>
      <c r="H21" s="25">
        <f t="array" ref="H21">MAX(IFERROR(--$D20:$J20,))+COLUMN()-3</f>
        <v>12</v>
      </c>
      <c r="I21" s="25">
        <f t="array" ref="I21">MAX(IFERROR(--$D20:$J20,))+COLUMN()-3</f>
        <v>13</v>
      </c>
      <c r="J21" s="24">
        <f t="array" ref="J21">MAX(IFERROR(--$D20:$J20,))+COLUMN()-3</f>
        <v>14</v>
      </c>
      <c r="K21" s="40"/>
      <c r="L21" s="31"/>
      <c r="M21" s="34"/>
      <c r="N21" s="41">
        <v>15</v>
      </c>
      <c r="O21" s="42">
        <v>44757</v>
      </c>
      <c r="P21" s="43"/>
      <c r="Q21" s="56"/>
      <c r="R21" s="57" t="s">
        <v>44</v>
      </c>
      <c r="S21" s="58"/>
      <c r="T21" s="58"/>
      <c r="U21" s="58"/>
      <c r="V21" s="58"/>
      <c r="W21" s="59"/>
      <c r="X21" s="59"/>
      <c r="Y21" s="59"/>
      <c r="Z21" s="59"/>
      <c r="AA21" s="59"/>
      <c r="AB21" s="59"/>
      <c r="AD21" s="48"/>
      <c r="AF21" s="9"/>
      <c r="AG21" s="9"/>
      <c r="AH21" s="9"/>
    </row>
    <row r="22" s="4" customFormat="1" ht="20" customHeight="1" spans="2:34">
      <c r="B22" s="17"/>
      <c r="C22" s="18"/>
      <c r="D22" s="24">
        <f t="array" ref="D22">MAX(IFERROR(--$D21:$J21,))+COLUMN()-3</f>
        <v>15</v>
      </c>
      <c r="E22" s="25">
        <f t="array" ref="E22">MAX(IFERROR(--$D21:$J21,))+COLUMN()-3</f>
        <v>16</v>
      </c>
      <c r="F22" s="25">
        <f t="array" ref="F22">MAX(IFERROR(--$D21:$J21,))+COLUMN()-3</f>
        <v>17</v>
      </c>
      <c r="G22" s="25">
        <f t="array" ref="G22">MAX(IFERROR(--$D21:$J21,))+COLUMN()-3</f>
        <v>18</v>
      </c>
      <c r="H22" s="25">
        <f t="array" ref="H22">MAX(IFERROR(--$D21:$J21,))+COLUMN()-3</f>
        <v>19</v>
      </c>
      <c r="I22" s="25">
        <f t="array" ref="I22">MAX(IFERROR(--$D21:$J21,))+COLUMN()-3</f>
        <v>20</v>
      </c>
      <c r="J22" s="24">
        <f t="array" ref="J22">MAX(IFERROR(--$D21:$J21,))+COLUMN()-3</f>
        <v>21</v>
      </c>
      <c r="K22" s="40"/>
      <c r="L22" s="31"/>
      <c r="M22" s="34"/>
      <c r="N22" s="41">
        <v>16</v>
      </c>
      <c r="O22" s="42">
        <v>44758</v>
      </c>
      <c r="P22" s="43"/>
      <c r="Q22" s="56"/>
      <c r="R22" s="57" t="s">
        <v>38</v>
      </c>
      <c r="S22" s="58"/>
      <c r="T22" s="58"/>
      <c r="U22" s="58"/>
      <c r="V22" s="58"/>
      <c r="W22" s="59"/>
      <c r="X22" s="59"/>
      <c r="Y22" s="59"/>
      <c r="Z22" s="59"/>
      <c r="AA22" s="59"/>
      <c r="AB22" s="59"/>
      <c r="AD22" s="48"/>
      <c r="AF22" s="9"/>
      <c r="AG22" s="9"/>
      <c r="AH22" s="9"/>
    </row>
    <row r="23" s="4" customFormat="1" ht="20" customHeight="1" spans="2:34">
      <c r="B23" s="17"/>
      <c r="C23" s="18"/>
      <c r="D23" s="24" t="e">
        <f t="array" ref="D23">IF((MAX(IFERROR(--$D22:$J22,))+COLUMN()-3)&lt;=DAY(EOMONTH($D$15&amp;"年"&amp;$H$15&amp;"月"&amp;"1日",0)),(MAX(IFERROR(--$D22:$J22,))+COLUMN()-3),)</f>
        <v>#VALUE!</v>
      </c>
      <c r="E23" s="25" t="e">
        <f t="array" ref="E23">IF((MAX(IFERROR(--$D22:$J22,))+COLUMN()-3)&lt;=DAY(EOMONTH($D$15&amp;"年"&amp;$H$15&amp;"月"&amp;"1日",0)),(MAX(IFERROR(--$D22:$J22,))+COLUMN()-3),)</f>
        <v>#VALUE!</v>
      </c>
      <c r="F23" s="25" t="e">
        <f t="array" ref="F23">IF((MAX(IFERROR(--$D22:$J22,))+COLUMN()-3)&lt;=DAY(EOMONTH($D$15&amp;"年"&amp;$H$15&amp;"月"&amp;"1日",0)),(MAX(IFERROR(--$D22:$J22,))+COLUMN()-3),)</f>
        <v>#VALUE!</v>
      </c>
      <c r="G23" s="25" t="e">
        <f t="array" ref="G23">IF((MAX(IFERROR(--$D22:$J22,))+COLUMN()-3)&lt;=DAY(EOMONTH($D$15&amp;"年"&amp;$H$15&amp;"月"&amp;"1日",0)),(MAX(IFERROR(--$D22:$J22,))+COLUMN()-3),)</f>
        <v>#VALUE!</v>
      </c>
      <c r="H23" s="25" t="e">
        <f t="array" ref="H23">IF((MAX(IFERROR(--$D22:$J22,))+COLUMN()-3)&lt;=DAY(EOMONTH($D$15&amp;"年"&amp;$H$15&amp;"月"&amp;"1日",0)),(MAX(IFERROR(--$D22:$J22,))+COLUMN()-3),)</f>
        <v>#VALUE!</v>
      </c>
      <c r="I23" s="25" t="e">
        <f t="array" ref="I23">IF((MAX(IFERROR(--$D22:$J22,))+COLUMN()-3)&lt;=DAY(EOMONTH($D$15&amp;"年"&amp;$H$15&amp;"月"&amp;"1日",0)),(MAX(IFERROR(--$D22:$J22,))+COLUMN()-3),)</f>
        <v>#VALUE!</v>
      </c>
      <c r="J23" s="24" t="e">
        <f t="array" ref="J23">IF((MAX(IFERROR(--$D22:$J22,))+COLUMN()-3)&lt;=DAY(EOMONTH($D$15&amp;"年"&amp;$H$15&amp;"月"&amp;"1日",0)),(MAX(IFERROR(--$D22:$J22,))+COLUMN()-3),)</f>
        <v>#VALUE!</v>
      </c>
      <c r="K23" s="40"/>
      <c r="L23" s="31"/>
      <c r="M23" s="34"/>
      <c r="N23" s="41">
        <v>17</v>
      </c>
      <c r="O23" s="42">
        <v>44759</v>
      </c>
      <c r="P23" s="43"/>
      <c r="Q23" s="56"/>
      <c r="R23" s="57" t="s">
        <v>41</v>
      </c>
      <c r="S23" s="58"/>
      <c r="T23" s="58"/>
      <c r="U23" s="58"/>
      <c r="V23" s="58"/>
      <c r="W23" s="59"/>
      <c r="X23" s="59"/>
      <c r="Y23" s="59"/>
      <c r="Z23" s="59"/>
      <c r="AA23" s="59"/>
      <c r="AB23" s="59"/>
      <c r="AD23" s="48"/>
      <c r="AF23" s="9"/>
      <c r="AG23" s="9"/>
      <c r="AH23" s="9"/>
    </row>
    <row r="24" s="4" customFormat="1" ht="20" customHeight="1" spans="2:34">
      <c r="B24" s="17"/>
      <c r="C24" s="18"/>
      <c r="D24" s="24" t="e">
        <f t="array" ref="D24">IF((MAX(IFERROR(--$D23:$J23,))+COLUMN()-3)&lt;=DAY(EOMONTH($D$15&amp;"年"&amp;$H$15&amp;"月"&amp;"1日",0)),(MAX(IFERROR(--$D23:$J23,))+COLUMN()-3),)</f>
        <v>#VALUE!</v>
      </c>
      <c r="E24" s="25" t="e">
        <f t="array" ref="E24">IF((MAX(IFERROR(--$D23:$J23,))+COLUMN()-3)&lt;=DAY(EOMONTH($D$15&amp;"年"&amp;$H$15&amp;"月"&amp;"1日",0)),(MAX(IFERROR(--$D23:$J23,))+COLUMN()-3),)</f>
        <v>#VALUE!</v>
      </c>
      <c r="F24" s="25" t="e">
        <f t="array" ref="F24">IF((MAX(IFERROR(--$D23:$J23,))+COLUMN()-3)&lt;=DAY(EOMONTH($D$15&amp;"年"&amp;$H$15&amp;"月"&amp;"1日",0)),(MAX(IFERROR(--$D23:$J23,))+COLUMN()-3),)</f>
        <v>#VALUE!</v>
      </c>
      <c r="G24" s="25" t="e">
        <f t="array" ref="G24">IF((MAX(IFERROR(--$D23:$J23,))+COLUMN()-3)&lt;=DAY(EOMONTH($D$15&amp;"年"&amp;$H$15&amp;"月"&amp;"1日",0)),(MAX(IFERROR(--$D23:$J23,))+COLUMN()-3),)</f>
        <v>#VALUE!</v>
      </c>
      <c r="H24" s="25" t="e">
        <f t="array" ref="H24">IF((MAX(IFERROR(--$D23:$J23,))+COLUMN()-3)&lt;=DAY(EOMONTH($D$15&amp;"年"&amp;$H$15&amp;"月"&amp;"1日",0)),(MAX(IFERROR(--$D23:$J23,))+COLUMN()-3),)</f>
        <v>#VALUE!</v>
      </c>
      <c r="I24" s="25" t="e">
        <f t="array" ref="I24">IF((MAX(IFERROR(--$D23:$J23,))+COLUMN()-3)&lt;=DAY(EOMONTH($D$15&amp;"年"&amp;$H$15&amp;"月"&amp;"1日",0)),(MAX(IFERROR(--$D23:$J23,))+COLUMN()-3),)</f>
        <v>#VALUE!</v>
      </c>
      <c r="J24" s="24" t="e">
        <f t="array" ref="J24">IF((MAX(IFERROR(--$D23:$J23,))+COLUMN()-3)&lt;=DAY(EOMONTH($D$15&amp;"年"&amp;$H$15&amp;"月"&amp;"1日",0)),(MAX(IFERROR(--$D23:$J23,))+COLUMN()-3),)</f>
        <v>#VALUE!</v>
      </c>
      <c r="K24" s="40"/>
      <c r="L24" s="31"/>
      <c r="M24" s="34"/>
      <c r="N24" s="41">
        <v>18</v>
      </c>
      <c r="O24" s="42">
        <v>44760</v>
      </c>
      <c r="P24" s="43"/>
      <c r="Q24" s="56"/>
      <c r="R24" s="57" t="s">
        <v>44</v>
      </c>
      <c r="S24" s="58"/>
      <c r="T24" s="58"/>
      <c r="U24" s="58"/>
      <c r="V24" s="58"/>
      <c r="W24" s="59"/>
      <c r="X24" s="59"/>
      <c r="Y24" s="59"/>
      <c r="Z24" s="59"/>
      <c r="AA24" s="59"/>
      <c r="AB24" s="59"/>
      <c r="AD24" s="48"/>
      <c r="AF24" s="9"/>
      <c r="AG24" s="9"/>
      <c r="AH24" s="9"/>
    </row>
    <row r="25" s="4" customFormat="1" ht="19" customHeight="1" spans="2:34">
      <c r="B25" s="17"/>
      <c r="C25" s="18"/>
      <c r="D25" s="27"/>
      <c r="E25" s="28"/>
      <c r="F25" s="28"/>
      <c r="G25" s="28"/>
      <c r="H25" s="28"/>
      <c r="I25" s="28"/>
      <c r="J25" s="27"/>
      <c r="K25" s="40"/>
      <c r="L25" s="31"/>
      <c r="M25" s="34"/>
      <c r="N25" s="41">
        <v>19</v>
      </c>
      <c r="O25" s="42">
        <v>44761</v>
      </c>
      <c r="P25" s="43"/>
      <c r="Q25" s="56"/>
      <c r="R25" s="57" t="s">
        <v>38</v>
      </c>
      <c r="S25" s="58"/>
      <c r="T25" s="58"/>
      <c r="U25" s="58"/>
      <c r="V25" s="58"/>
      <c r="W25" s="59"/>
      <c r="X25" s="59"/>
      <c r="Y25" s="59"/>
      <c r="Z25" s="59"/>
      <c r="AA25" s="59"/>
      <c r="AB25" s="59"/>
      <c r="AD25" s="48"/>
      <c r="AF25" s="9"/>
      <c r="AG25" s="9"/>
      <c r="AH25" s="9"/>
    </row>
    <row r="26" s="4" customFormat="1" ht="19" customHeight="1" spans="2:34">
      <c r="B26" s="17"/>
      <c r="C26" s="18"/>
      <c r="D26" s="27"/>
      <c r="E26" s="28"/>
      <c r="F26" s="28"/>
      <c r="G26" s="28"/>
      <c r="H26" s="28"/>
      <c r="I26" s="28"/>
      <c r="J26" s="27"/>
      <c r="K26" s="40"/>
      <c r="L26" s="31"/>
      <c r="M26" s="34"/>
      <c r="N26" s="41">
        <v>20</v>
      </c>
      <c r="O26" s="42">
        <v>44762</v>
      </c>
      <c r="P26" s="43"/>
      <c r="Q26" s="56"/>
      <c r="R26" s="57" t="s">
        <v>38</v>
      </c>
      <c r="S26" s="58"/>
      <c r="T26" s="58"/>
      <c r="U26" s="58"/>
      <c r="V26" s="58"/>
      <c r="W26" s="59"/>
      <c r="X26" s="59"/>
      <c r="Y26" s="59"/>
      <c r="Z26" s="59"/>
      <c r="AA26" s="59"/>
      <c r="AB26" s="59"/>
      <c r="AD26" s="48"/>
      <c r="AF26" s="9"/>
      <c r="AG26" s="9"/>
      <c r="AH26" s="9"/>
    </row>
    <row r="27" s="4" customFormat="1" ht="19" customHeight="1" spans="2:34">
      <c r="B27" s="17"/>
      <c r="C27" s="18"/>
      <c r="D27" s="27"/>
      <c r="E27" s="28"/>
      <c r="F27" s="28"/>
      <c r="G27" s="28"/>
      <c r="H27" s="28"/>
      <c r="I27" s="28"/>
      <c r="J27" s="27"/>
      <c r="K27" s="40"/>
      <c r="L27" s="31"/>
      <c r="M27" s="34"/>
      <c r="N27" s="41">
        <v>21</v>
      </c>
      <c r="O27" s="42">
        <v>44763</v>
      </c>
      <c r="P27" s="43"/>
      <c r="Q27" s="56"/>
      <c r="R27" s="57" t="s">
        <v>38</v>
      </c>
      <c r="S27" s="58"/>
      <c r="T27" s="58"/>
      <c r="U27" s="58"/>
      <c r="V27" s="58"/>
      <c r="W27" s="59"/>
      <c r="X27" s="59"/>
      <c r="Y27" s="59"/>
      <c r="Z27" s="59"/>
      <c r="AA27" s="59"/>
      <c r="AB27" s="59"/>
      <c r="AD27" s="48"/>
      <c r="AF27" s="9"/>
      <c r="AG27" s="9"/>
      <c r="AH27" s="9"/>
    </row>
    <row r="28" s="4" customFormat="1" ht="20" customHeight="1" spans="2:34">
      <c r="B28" s="17"/>
      <c r="C28" s="18"/>
      <c r="D28" s="27"/>
      <c r="E28" s="28"/>
      <c r="F28" s="28"/>
      <c r="G28" s="28"/>
      <c r="H28" s="28"/>
      <c r="I28" s="28"/>
      <c r="J28" s="27"/>
      <c r="K28" s="40"/>
      <c r="L28" s="31"/>
      <c r="M28" s="34"/>
      <c r="N28" s="41">
        <v>22</v>
      </c>
      <c r="O28" s="42">
        <v>44762</v>
      </c>
      <c r="P28" s="43"/>
      <c r="Q28" s="56"/>
      <c r="R28" s="57" t="s">
        <v>41</v>
      </c>
      <c r="S28" s="58"/>
      <c r="T28" s="58"/>
      <c r="U28" s="58"/>
      <c r="V28" s="58"/>
      <c r="W28" s="59"/>
      <c r="X28" s="59"/>
      <c r="Y28" s="59"/>
      <c r="Z28" s="59"/>
      <c r="AA28" s="59"/>
      <c r="AB28" s="59"/>
      <c r="AD28" s="48"/>
      <c r="AF28" s="9"/>
      <c r="AG28" s="9"/>
      <c r="AH28" s="9"/>
    </row>
    <row r="29" s="4" customFormat="1" ht="10" customHeight="1" spans="2:34">
      <c r="B29" s="17"/>
      <c r="C29" s="18"/>
      <c r="D29" s="27"/>
      <c r="E29" s="29"/>
      <c r="F29" s="29"/>
      <c r="G29" s="29"/>
      <c r="H29" s="29"/>
      <c r="I29" s="29"/>
      <c r="J29" s="27"/>
      <c r="K29" s="40"/>
      <c r="L29" s="31"/>
      <c r="M29" s="34"/>
      <c r="N29" s="44"/>
      <c r="O29" s="44"/>
      <c r="P29" s="45"/>
      <c r="Q29" s="60"/>
      <c r="R29" s="61"/>
      <c r="S29" s="61"/>
      <c r="T29" s="61"/>
      <c r="U29" s="61"/>
      <c r="V29" s="61"/>
      <c r="W29" s="44"/>
      <c r="X29" s="62"/>
      <c r="Y29" s="65"/>
      <c r="Z29" s="72"/>
      <c r="AD29" s="48"/>
      <c r="AF29" s="9"/>
      <c r="AG29" s="9"/>
      <c r="AH29" s="9"/>
    </row>
    <row r="30" ht="12" customHeight="1" spans="2:31">
      <c r="B30" s="10"/>
      <c r="C30" s="10"/>
      <c r="D30" s="30"/>
      <c r="E30" s="30"/>
      <c r="F30" s="30"/>
      <c r="G30" s="30"/>
      <c r="H30" s="30"/>
      <c r="I30" s="30"/>
      <c r="J30" s="30"/>
      <c r="K30" s="17"/>
      <c r="L30" s="17"/>
      <c r="M30" s="31"/>
      <c r="N30" s="46"/>
      <c r="O30" s="46"/>
      <c r="P30" s="46"/>
      <c r="Q30" s="63"/>
      <c r="R30" s="63"/>
      <c r="S30" s="63"/>
      <c r="T30" s="63"/>
      <c r="U30" s="63"/>
      <c r="V30" s="63"/>
      <c r="W30" s="46"/>
      <c r="X30" s="46"/>
      <c r="Y30" s="46"/>
      <c r="Z30" s="46"/>
      <c r="AA30" s="46"/>
      <c r="AB30" s="46"/>
      <c r="AC30" s="46"/>
      <c r="AD30" s="46"/>
      <c r="AE30" s="72"/>
    </row>
  </sheetData>
  <mergeCells count="14">
    <mergeCell ref="F1:P1"/>
    <mergeCell ref="D2:W2"/>
    <mergeCell ref="S4:U4"/>
    <mergeCell ref="V4:Y4"/>
    <mergeCell ref="Z4:AB4"/>
    <mergeCell ref="N4:N5"/>
    <mergeCell ref="O4:O5"/>
    <mergeCell ref="P4:P5"/>
    <mergeCell ref="Q4:Q5"/>
    <mergeCell ref="R4:R5"/>
    <mergeCell ref="D3:G4"/>
    <mergeCell ref="H3:J4"/>
    <mergeCell ref="D15:G16"/>
    <mergeCell ref="H15:J16"/>
  </mergeCells>
  <conditionalFormatting sqref="R7:R28">
    <cfRule type="cellIs" dxfId="0" priority="1" operator="equal">
      <formula>"中"</formula>
    </cfRule>
    <cfRule type="cellIs" dxfId="1" priority="2" operator="equal">
      <formula>"好"</formula>
    </cfRule>
    <cfRule type="cellIs" dxfId="2" priority="3" operator="equal">
      <formula>"差"</formula>
    </cfRule>
  </conditionalFormatting>
  <dataValidations count="6">
    <dataValidation type="list" allowBlank="1" showInputMessage="1" showErrorMessage="1" sqref="C3 E3:K3 C4:K4 E15:K15 D16:K16">
      <formula1>"1,2,3,4,5,6,7,8,9,10,11,12"</formula1>
    </dataValidation>
    <dataValidation type="list" allowBlank="1" showInputMessage="1" showErrorMessage="1" sqref="D3 D15">
      <formula1>"2021,2022,2023,2024,2025,2026,2027,2028,2029"</formula1>
    </dataValidation>
    <dataValidation allowBlank="1" showErrorMessage="1" error="仅下拉列表中的日期可用于工作日标题。若要选择其他工作日，请选择“取消”，然后按 ALT + 向下箭头从下拉列表中选择" prompt="从下拉列表中选择一周的开始日期。按 ALT + 向下箭头以打开下拉列表，然后按 ENTER 选择某一天。该日历将自动更新" sqref="D6:I6 J6 D18:I18 J18"/>
    <dataValidation allowBlank="1" showInputMessage="1" prompt="日期" sqref="D7:J7 D19:J19"/>
    <dataValidation type="list" allowBlank="1" showInputMessage="1" showErrorMessage="1" sqref="S9 T9:V9 W9:AB9 S28:AB28 S25:S27 T25:T27 U25:U27 V25:V27 W25:W27 X25:X27 Y25:Y27 Z25:Z27 AA25:AA27 AB25:AB27 S7:AB8 S10:AB24">
      <formula1>"√,×"</formula1>
    </dataValidation>
    <dataValidation type="list" allowBlank="1" showInputMessage="1" showErrorMessage="1" sqref="R28 R7:R24 R25:R27">
      <formula1>"好,中,差"</formula1>
    </dataValidation>
  </dataValidations>
  <pageMargins left="0.118055555555556" right="0.0784722222222222" top="0.314583333333333" bottom="0.196527777777778" header="0.156944444444444" footer="0.118055555555556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Q39" sqref="Q39"/>
    </sheetView>
  </sheetViews>
  <sheetFormatPr defaultColWidth="9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 am myself</cp:lastModifiedBy>
  <dcterms:created xsi:type="dcterms:W3CDTF">2019-12-26T08:20:00Z</dcterms:created>
  <dcterms:modified xsi:type="dcterms:W3CDTF">2024-08-16T07:01:26Z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6A6FD7EEC9F84522AD6361611E1A7E8F</vt:lpwstr>
  </property>
  <property fmtid="{D5CDD505-2E9C-101B-9397-08002B2CF9AE}" pid="3" name="KSOProductBuildVer">
    <vt:lpwstr>2052-12.1.0.17147</vt:lpwstr>
  </property>
  <property fmtid="{D5CDD505-2E9C-101B-9397-08002B2CF9AE}" pid="4" name="KSOTemplateUUID">
    <vt:lpwstr>v1.0_mb_PHURoE+qZ82SrSXe5cpo+g==</vt:lpwstr>
  </property>
</Properties>
</file>