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00" windowHeight="11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K30" i="1"/>
  <c r="J30"/>
  <c r="I30"/>
  <c r="L30"/>
  <c r="M30"/>
  <c r="K29"/>
  <c r="J29"/>
  <c r="I29"/>
  <c r="L29"/>
  <c r="M29"/>
  <c r="L28"/>
  <c r="K28"/>
  <c r="J28"/>
  <c r="I28"/>
  <c r="M28"/>
  <c r="K27"/>
  <c r="J27"/>
  <c r="I27"/>
  <c r="L27"/>
  <c r="M27"/>
  <c r="K26"/>
  <c r="J26"/>
  <c r="I26"/>
  <c r="L26"/>
  <c r="M26"/>
  <c r="L25"/>
  <c r="K25"/>
  <c r="J25"/>
  <c r="I25"/>
  <c r="M25"/>
  <c r="K24"/>
  <c r="J24"/>
  <c r="I24"/>
  <c r="L24"/>
  <c r="M24"/>
  <c r="K23"/>
  <c r="J23"/>
  <c r="I23"/>
  <c r="L23"/>
  <c r="M23"/>
  <c r="K22"/>
  <c r="J22"/>
  <c r="I22"/>
  <c r="L22"/>
  <c r="M22"/>
  <c r="K21"/>
  <c r="J21"/>
  <c r="I21"/>
  <c r="L21"/>
  <c r="M21"/>
  <c r="L20"/>
  <c r="K20"/>
  <c r="J20"/>
  <c r="I20"/>
  <c r="M20"/>
  <c r="K19"/>
  <c r="J19"/>
  <c r="I19"/>
  <c r="L19"/>
  <c r="M19"/>
  <c r="K18"/>
  <c r="J18"/>
  <c r="I18"/>
  <c r="L18"/>
  <c r="M18"/>
  <c r="K17"/>
  <c r="J17"/>
  <c r="I17"/>
  <c r="L17"/>
  <c r="M17"/>
  <c r="K16"/>
  <c r="J16"/>
  <c r="I16"/>
  <c r="L16"/>
  <c r="M16"/>
  <c r="L15"/>
  <c r="K15"/>
  <c r="J15"/>
  <c r="I15"/>
  <c r="M15"/>
  <c r="L14"/>
  <c r="K14"/>
  <c r="J14"/>
  <c r="I14"/>
  <c r="M14"/>
  <c r="L13"/>
  <c r="K13"/>
  <c r="J13"/>
  <c r="I13"/>
  <c r="M13"/>
  <c r="L12"/>
  <c r="K12"/>
  <c r="J12"/>
  <c r="I12"/>
  <c r="M12"/>
  <c r="I11"/>
  <c r="J11"/>
  <c r="K11"/>
  <c r="L11"/>
  <c r="M11"/>
  <c r="K10"/>
  <c r="J10"/>
  <c r="I10"/>
  <c r="L10" s="1"/>
  <c r="M10" s="1"/>
  <c r="K9"/>
  <c r="J9"/>
  <c r="I9"/>
  <c r="L9" s="1"/>
  <c r="M9" s="1"/>
  <c r="K5"/>
  <c r="I4"/>
  <c r="K8"/>
  <c r="J8"/>
  <c r="I8"/>
  <c r="L8" s="1"/>
  <c r="M8" s="1"/>
  <c r="K7"/>
  <c r="J7"/>
  <c r="I7"/>
  <c r="L7" s="1"/>
  <c r="M7" s="1"/>
  <c r="K6"/>
  <c r="J6"/>
  <c r="I6"/>
  <c r="L6" s="1"/>
  <c r="M6" s="1"/>
  <c r="I3"/>
  <c r="J3"/>
  <c r="K3"/>
  <c r="L3"/>
  <c r="M3"/>
  <c r="J4"/>
  <c r="K4"/>
  <c r="L4"/>
  <c r="M4"/>
  <c r="I5"/>
  <c r="L5" s="1"/>
  <c r="J5"/>
  <c r="M5" l="1"/>
</calcChain>
</file>

<file path=xl/sharedStrings.xml><?xml version="1.0" encoding="utf-8"?>
<sst xmlns="http://schemas.openxmlformats.org/spreadsheetml/2006/main" count="5" uniqueCount="4">
  <si>
    <t>Бурый уголь</t>
  </si>
  <si>
    <t>кДж/кг</t>
  </si>
  <si>
    <r>
      <t>кДж/м</t>
    </r>
    <r>
      <rPr>
        <vertAlign val="superscript"/>
        <sz val="14"/>
        <color rgb="FF000000"/>
        <rFont val="Times New Roman"/>
        <family val="1"/>
        <charset val="204"/>
      </rPr>
      <t>3</t>
    </r>
  </si>
  <si>
    <t>для отходов деревообработки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</si>
</sst>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4"/>
      <color rgb="FF00B05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5" xfId="0" applyBorder="1"/>
    <xf numFmtId="2" fontId="2" fillId="2" borderId="7" xfId="0" applyNumberFormat="1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Border="1" applyAlignment="1">
      <alignment horizontal="center" wrapText="1"/>
    </xf>
    <xf numFmtId="0" fontId="8" fillId="0" borderId="0" xfId="0" applyFont="1"/>
    <xf numFmtId="0" fontId="2" fillId="3" borderId="0" xfId="0" applyFont="1" applyFill="1" applyBorder="1" applyAlignment="1">
      <alignment horizontal="center" wrapText="1"/>
    </xf>
    <xf numFmtId="0" fontId="5" fillId="3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wmf"/><Relationship Id="rId13" Type="http://schemas.openxmlformats.org/officeDocument/2006/relationships/image" Target="../media/image14.wmf"/><Relationship Id="rId18" Type="http://schemas.openxmlformats.org/officeDocument/2006/relationships/image" Target="../media/image19.wmf"/><Relationship Id="rId26" Type="http://schemas.openxmlformats.org/officeDocument/2006/relationships/image" Target="../media/image27.wmf"/><Relationship Id="rId3" Type="http://schemas.openxmlformats.org/officeDocument/2006/relationships/image" Target="../media/image4.wmf"/><Relationship Id="rId21" Type="http://schemas.openxmlformats.org/officeDocument/2006/relationships/image" Target="../media/image22.wmf"/><Relationship Id="rId7" Type="http://schemas.openxmlformats.org/officeDocument/2006/relationships/image" Target="../media/image8.wmf"/><Relationship Id="rId12" Type="http://schemas.openxmlformats.org/officeDocument/2006/relationships/image" Target="../media/image13.wmf"/><Relationship Id="rId17" Type="http://schemas.openxmlformats.org/officeDocument/2006/relationships/image" Target="../media/image18.wmf"/><Relationship Id="rId25" Type="http://schemas.openxmlformats.org/officeDocument/2006/relationships/image" Target="../media/image26.wmf"/><Relationship Id="rId2" Type="http://schemas.openxmlformats.org/officeDocument/2006/relationships/image" Target="../media/image3.wmf"/><Relationship Id="rId16" Type="http://schemas.openxmlformats.org/officeDocument/2006/relationships/image" Target="../media/image17.wmf"/><Relationship Id="rId20" Type="http://schemas.openxmlformats.org/officeDocument/2006/relationships/image" Target="../media/image21.wmf"/><Relationship Id="rId1" Type="http://schemas.openxmlformats.org/officeDocument/2006/relationships/image" Target="../media/image2.wmf"/><Relationship Id="rId6" Type="http://schemas.openxmlformats.org/officeDocument/2006/relationships/image" Target="../media/image7.wmf"/><Relationship Id="rId11" Type="http://schemas.openxmlformats.org/officeDocument/2006/relationships/image" Target="../media/image12.wmf"/><Relationship Id="rId24" Type="http://schemas.openxmlformats.org/officeDocument/2006/relationships/image" Target="../media/image25.wmf"/><Relationship Id="rId5" Type="http://schemas.openxmlformats.org/officeDocument/2006/relationships/image" Target="../media/image6.wmf"/><Relationship Id="rId15" Type="http://schemas.openxmlformats.org/officeDocument/2006/relationships/image" Target="../media/image16.wmf"/><Relationship Id="rId23" Type="http://schemas.openxmlformats.org/officeDocument/2006/relationships/image" Target="../media/image24.wmf"/><Relationship Id="rId10" Type="http://schemas.openxmlformats.org/officeDocument/2006/relationships/image" Target="../media/image11.wmf"/><Relationship Id="rId19" Type="http://schemas.openxmlformats.org/officeDocument/2006/relationships/image" Target="../media/image20.wmf"/><Relationship Id="rId4" Type="http://schemas.openxmlformats.org/officeDocument/2006/relationships/image" Target="../media/image5.wmf"/><Relationship Id="rId9" Type="http://schemas.openxmlformats.org/officeDocument/2006/relationships/image" Target="../media/image10.wmf"/><Relationship Id="rId14" Type="http://schemas.openxmlformats.org/officeDocument/2006/relationships/image" Target="../media/image15.wmf"/><Relationship Id="rId22" Type="http://schemas.openxmlformats.org/officeDocument/2006/relationships/image" Target="../media/image2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85726</xdr:colOff>
      <xdr:row>3</xdr:row>
      <xdr:rowOff>187678</xdr:rowOff>
    </xdr:from>
    <xdr:to>
      <xdr:col>2</xdr:col>
      <xdr:colOff>295276</xdr:colOff>
      <xdr:row>4</xdr:row>
      <xdr:rowOff>152400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6" y="759178"/>
          <a:ext cx="209550" cy="155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18" Type="http://schemas.openxmlformats.org/officeDocument/2006/relationships/oleObject" Target="../embeddings/oleObject15.bin"/><Relationship Id="rId26" Type="http://schemas.openxmlformats.org/officeDocument/2006/relationships/oleObject" Target="../embeddings/oleObject23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8.bin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17" Type="http://schemas.openxmlformats.org/officeDocument/2006/relationships/oleObject" Target="../embeddings/oleObject14.bin"/><Relationship Id="rId25" Type="http://schemas.openxmlformats.org/officeDocument/2006/relationships/oleObject" Target="../embeddings/oleObject22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3.bin"/><Relationship Id="rId20" Type="http://schemas.openxmlformats.org/officeDocument/2006/relationships/oleObject" Target="../embeddings/oleObject17.bin"/><Relationship Id="rId29" Type="http://schemas.openxmlformats.org/officeDocument/2006/relationships/oleObject" Target="../embeddings/oleObject2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24" Type="http://schemas.openxmlformats.org/officeDocument/2006/relationships/oleObject" Target="../embeddings/oleObject21.bin"/><Relationship Id="rId32" Type="http://schemas.openxmlformats.org/officeDocument/2006/relationships/oleObject" Target="../embeddings/oleObject29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23" Type="http://schemas.openxmlformats.org/officeDocument/2006/relationships/oleObject" Target="../embeddings/oleObject20.bin"/><Relationship Id="rId28" Type="http://schemas.openxmlformats.org/officeDocument/2006/relationships/oleObject" Target="../embeddings/oleObject25.bin"/><Relationship Id="rId10" Type="http://schemas.openxmlformats.org/officeDocument/2006/relationships/oleObject" Target="../embeddings/oleObject7.bin"/><Relationship Id="rId19" Type="http://schemas.openxmlformats.org/officeDocument/2006/relationships/oleObject" Target="../embeddings/oleObject16.bin"/><Relationship Id="rId31" Type="http://schemas.openxmlformats.org/officeDocument/2006/relationships/oleObject" Target="../embeddings/oleObject28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Relationship Id="rId22" Type="http://schemas.openxmlformats.org/officeDocument/2006/relationships/oleObject" Target="../embeddings/oleObject19.bin"/><Relationship Id="rId27" Type="http://schemas.openxmlformats.org/officeDocument/2006/relationships/oleObject" Target="../embeddings/oleObject24.bin"/><Relationship Id="rId30" Type="http://schemas.openxmlformats.org/officeDocument/2006/relationships/oleObject" Target="../embeddings/oleObject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topLeftCell="C23" workbookViewId="0">
      <selection activeCell="J14" sqref="J14"/>
    </sheetView>
  </sheetViews>
  <sheetFormatPr defaultRowHeight="15"/>
  <cols>
    <col min="9" max="9" width="9.85546875" customWidth="1"/>
  </cols>
  <sheetData>
    <row r="1" spans="1:16">
      <c r="A1">
        <v>1.45</v>
      </c>
      <c r="I1" t="s">
        <v>0</v>
      </c>
    </row>
    <row r="2" spans="1:16">
      <c r="A2">
        <v>1.5</v>
      </c>
      <c r="D2">
        <v>24.9</v>
      </c>
    </row>
    <row r="3" spans="1:16">
      <c r="A3">
        <v>1.58</v>
      </c>
      <c r="H3">
        <v>2100</v>
      </c>
      <c r="I3">
        <f>B5*B36</f>
        <v>13554.2433</v>
      </c>
      <c r="J3">
        <f>B6*C36+B7*D36+B8*E36</f>
        <v>17035.289000000001</v>
      </c>
      <c r="K3">
        <f>F36*(0.15*D2)/100</f>
        <v>98.603999999999985</v>
      </c>
      <c r="L3">
        <f>(A1-1)*I3</f>
        <v>6099.4094849999992</v>
      </c>
      <c r="M3">
        <f t="shared" ref="M3:M11" si="0">J3+K3+L3</f>
        <v>23233.302485</v>
      </c>
    </row>
    <row r="4" spans="1:16">
      <c r="A4">
        <v>1.64</v>
      </c>
      <c r="H4">
        <v>2000</v>
      </c>
      <c r="I4">
        <f>B5*B35</f>
        <v>12821.920800000002</v>
      </c>
      <c r="J4">
        <f>B6*C35+B7*D35+B8*E35</f>
        <v>16037.766</v>
      </c>
      <c r="K4">
        <f>F35*(0.15*D2)/100</f>
        <v>93.823199999999986</v>
      </c>
      <c r="L4">
        <f>(A1-1)*I4</f>
        <v>5769.8643600000005</v>
      </c>
      <c r="M4">
        <f t="shared" si="0"/>
        <v>21901.453560000002</v>
      </c>
    </row>
    <row r="5" spans="1:16">
      <c r="B5">
        <v>4.1847000000000003</v>
      </c>
      <c r="H5">
        <v>1900</v>
      </c>
      <c r="I5">
        <f>B5*B34</f>
        <v>12123.075900000002</v>
      </c>
      <c r="J5">
        <f>B6*C34+B7*D34+B8*E34</f>
        <v>15151.086000000001</v>
      </c>
      <c r="K5">
        <f>F34*(0.15*D2)/100</f>
        <v>89.07974999999999</v>
      </c>
      <c r="L5">
        <f>(A1-1)*I5</f>
        <v>5455.3841550000006</v>
      </c>
      <c r="M5">
        <f t="shared" si="0"/>
        <v>20695.549905000003</v>
      </c>
    </row>
    <row r="6" spans="1:16">
      <c r="B6">
        <v>0.78800000000000003</v>
      </c>
      <c r="H6">
        <v>1800</v>
      </c>
      <c r="I6">
        <f>B5*B33</f>
        <v>11420.0463</v>
      </c>
      <c r="J6">
        <f>B6*C33+B7*D33+B8*E33</f>
        <v>14259.189999999999</v>
      </c>
      <c r="K6">
        <f>F33*(0.15*D2)/100</f>
        <v>81.572399999999988</v>
      </c>
      <c r="L6">
        <f>(A1-1)*I6</f>
        <v>5139.0208349999994</v>
      </c>
      <c r="M6">
        <f t="shared" si="0"/>
        <v>19479.783234999995</v>
      </c>
    </row>
    <row r="7" spans="1:16">
      <c r="B7">
        <v>3.3140000000000001</v>
      </c>
      <c r="H7">
        <v>1700</v>
      </c>
      <c r="I7">
        <f>B5*B32</f>
        <v>10737.940200000001</v>
      </c>
      <c r="J7">
        <f>B6*C32+B7*D32+B8*E32</f>
        <v>13376.625</v>
      </c>
      <c r="K7">
        <f>F32*(0.15*D2)/100</f>
        <v>77.165099999999981</v>
      </c>
      <c r="L7">
        <f>(A1-1)*I7</f>
        <v>4832.0730899999999</v>
      </c>
      <c r="M7">
        <f t="shared" si="0"/>
        <v>18285.86319</v>
      </c>
    </row>
    <row r="8" spans="1:16">
      <c r="B8">
        <v>0.61099999999999999</v>
      </c>
      <c r="H8">
        <v>1600</v>
      </c>
      <c r="I8">
        <f>B5*B31</f>
        <v>10055.8341</v>
      </c>
      <c r="J8">
        <f>B6*C31+B7*D31+B8*E31</f>
        <v>12507.521000000001</v>
      </c>
      <c r="K8">
        <f>F31*(0.15*D2)/100</f>
        <v>68.350499999999997</v>
      </c>
      <c r="L8">
        <f>(A1-1)*I8</f>
        <v>4525.1253449999995</v>
      </c>
      <c r="M8">
        <f t="shared" si="0"/>
        <v>17100.996845000001</v>
      </c>
    </row>
    <row r="9" spans="1:16">
      <c r="H9">
        <v>2200</v>
      </c>
      <c r="I9">
        <f>B5*B37</f>
        <v>14223.795300000002</v>
      </c>
      <c r="J9">
        <f>B6*C37+B7*D37+B8*E37</f>
        <v>17835.805</v>
      </c>
      <c r="K9">
        <f>F37*(0.15*D2)/100</f>
        <v>103.08599999999998</v>
      </c>
      <c r="L9">
        <f>(A1-1)*I9</f>
        <v>6400.7078849999998</v>
      </c>
      <c r="M9">
        <f t="shared" si="0"/>
        <v>24339.598884999999</v>
      </c>
    </row>
    <row r="10" spans="1:16">
      <c r="H10" s="23">
        <v>100</v>
      </c>
      <c r="I10" s="23">
        <f>B5*B16</f>
        <v>552.38040000000001</v>
      </c>
      <c r="J10" s="23">
        <f>B6*C16+B7*D16+B8*151</f>
        <v>656.25299999999993</v>
      </c>
      <c r="K10" s="23">
        <f>F16*(0.15*D2)/100</f>
        <v>3.0253499999999995</v>
      </c>
      <c r="L10" s="23">
        <f>(A4-1)*I10</f>
        <v>353.52345599999995</v>
      </c>
      <c r="M10" s="23">
        <f t="shared" si="0"/>
        <v>1012.8018059999999</v>
      </c>
      <c r="N10" s="7" t="s">
        <v>3</v>
      </c>
    </row>
    <row r="11" spans="1:16" ht="18.75">
      <c r="A11" s="16"/>
      <c r="B11" s="17"/>
      <c r="C11" s="17"/>
      <c r="D11" s="17"/>
      <c r="E11" s="17"/>
      <c r="F11" s="17"/>
      <c r="H11" s="23">
        <v>30</v>
      </c>
      <c r="I11" s="23">
        <f>B5*B15</f>
        <v>163.20330000000001</v>
      </c>
      <c r="J11" s="23">
        <f>B7*C17+B8*D17+B9*151</f>
        <v>1341.9579999999999</v>
      </c>
      <c r="K11" s="23">
        <f>F17*(0.15*D3)/100</f>
        <v>0</v>
      </c>
      <c r="L11" s="23">
        <f>(A5-1)*I11</f>
        <v>-163.20330000000001</v>
      </c>
      <c r="M11" s="23">
        <f t="shared" si="0"/>
        <v>1178.7547</v>
      </c>
      <c r="N11" s="7" t="s">
        <v>3</v>
      </c>
      <c r="O11" s="7"/>
      <c r="P11" s="7"/>
    </row>
    <row r="12" spans="1:16" ht="19.5" thickBot="1">
      <c r="A12" s="18"/>
      <c r="B12" s="19"/>
      <c r="C12" s="19"/>
      <c r="D12" s="19"/>
      <c r="E12" s="19"/>
      <c r="F12" s="19"/>
      <c r="H12" s="21">
        <v>1500</v>
      </c>
      <c r="I12" s="21">
        <f>B5*B30</f>
        <v>9369.5433000000012</v>
      </c>
      <c r="J12" s="21">
        <f>B6*C30+B7*D30+B8*E30</f>
        <v>11630.617000000002</v>
      </c>
      <c r="K12" s="21">
        <f>F30*(0.15*D2)/100</f>
        <v>65.661299999999997</v>
      </c>
      <c r="L12" s="21">
        <f>(A1-1)*I12</f>
        <v>4216.2944850000003</v>
      </c>
      <c r="M12" s="21">
        <f t="shared" ref="M12" si="1">J12+K12+L12</f>
        <v>15912.572785000002</v>
      </c>
    </row>
    <row r="13" spans="1:16" ht="19.5" thickBot="1">
      <c r="A13" s="9"/>
      <c r="B13" s="1"/>
      <c r="C13" s="1"/>
      <c r="D13" s="1"/>
      <c r="E13" s="1"/>
      <c r="F13" s="11" t="s">
        <v>1</v>
      </c>
      <c r="H13">
        <v>1400</v>
      </c>
      <c r="I13" s="22">
        <f>B5*B29</f>
        <v>8687.4372000000003</v>
      </c>
      <c r="J13" s="22">
        <f>B6*C29+B7*D29+B8*E29</f>
        <v>10773.884</v>
      </c>
      <c r="K13" s="22">
        <f>F29*(0.15*D2)/100</f>
        <v>58.676849999999995</v>
      </c>
      <c r="L13" s="22">
        <f>(A1-1)*I13</f>
        <v>3909.34674</v>
      </c>
      <c r="M13" s="22">
        <f t="shared" ref="M13" si="2">J13+K13+L13</f>
        <v>14741.907589999999</v>
      </c>
    </row>
    <row r="14" spans="1:16" ht="22.5" customHeight="1" thickBot="1">
      <c r="A14" s="10"/>
      <c r="B14" s="13" t="s">
        <v>2</v>
      </c>
      <c r="C14" s="14"/>
      <c r="D14" s="14"/>
      <c r="E14" s="15"/>
      <c r="F14" s="12"/>
      <c r="H14">
        <v>1300</v>
      </c>
      <c r="I14" s="22">
        <f>B5*B28</f>
        <v>8080.6557000000003</v>
      </c>
      <c r="J14" s="22">
        <f>B6*C28+B7*D28+B8*E28</f>
        <v>9908.1720000000005</v>
      </c>
      <c r="K14" s="22">
        <f>F28*(0.15*D2)/100</f>
        <v>50.795999999999992</v>
      </c>
      <c r="L14" s="22">
        <f>(A1-1)*I14</f>
        <v>3636.2950649999998</v>
      </c>
      <c r="M14" s="22">
        <f t="shared" ref="M14" si="3">J14+K14+L14</f>
        <v>13595.263065000001</v>
      </c>
    </row>
    <row r="15" spans="1:16" ht="18.75">
      <c r="A15" s="2">
        <v>30</v>
      </c>
      <c r="B15" s="3">
        <v>39</v>
      </c>
      <c r="C15" s="4"/>
      <c r="D15" s="4"/>
      <c r="E15" s="4"/>
      <c r="F15" s="4"/>
      <c r="H15">
        <v>1200</v>
      </c>
      <c r="I15" s="22">
        <f>B5*B27</f>
        <v>7339.9638000000004</v>
      </c>
      <c r="J15" s="22">
        <f>0.788*C27+3.314*D27+0.611*E27</f>
        <v>9060.2669999999998</v>
      </c>
      <c r="K15" s="22">
        <f>F27*(0.15*24.9)/100</f>
        <v>45.044099999999986</v>
      </c>
      <c r="L15" s="22">
        <f>(1.45-1)*I15</f>
        <v>3302.98371</v>
      </c>
      <c r="M15" s="22">
        <f t="shared" ref="M15" si="4">J15+K15+L15</f>
        <v>12408.294809999999</v>
      </c>
    </row>
    <row r="16" spans="1:16" ht="18.75">
      <c r="A16" s="2">
        <v>100</v>
      </c>
      <c r="B16" s="3">
        <v>132</v>
      </c>
      <c r="C16" s="3">
        <v>169</v>
      </c>
      <c r="D16" s="3">
        <v>130</v>
      </c>
      <c r="E16" s="20">
        <v>151</v>
      </c>
      <c r="F16" s="3">
        <v>81</v>
      </c>
      <c r="H16" s="8">
        <v>1100</v>
      </c>
      <c r="I16" s="22">
        <f>4.1847*B26</f>
        <v>6674.5965000000006</v>
      </c>
      <c r="J16" s="22">
        <f>0.788*C26+3.314*D26+0.611*E26</f>
        <v>8233.0319999999992</v>
      </c>
      <c r="K16" s="22">
        <f>F26*(0.15*24.9)/100</f>
        <v>40.935599999999994</v>
      </c>
      <c r="L16" s="22">
        <f>(1.45-1)*I16</f>
        <v>3003.5684249999999</v>
      </c>
      <c r="M16" s="22">
        <f t="shared" ref="M16" si="5">J16+K16+L16</f>
        <v>11277.536024999999</v>
      </c>
    </row>
    <row r="17" spans="1:13" ht="18.75">
      <c r="A17" s="2">
        <v>200</v>
      </c>
      <c r="B17" s="3">
        <v>266</v>
      </c>
      <c r="C17" s="3">
        <v>357</v>
      </c>
      <c r="D17" s="3">
        <v>260</v>
      </c>
      <c r="E17" s="3">
        <v>304</v>
      </c>
      <c r="F17" s="3">
        <v>169</v>
      </c>
      <c r="H17" s="8">
        <v>1000</v>
      </c>
      <c r="I17" s="22">
        <f>4.1847*B25</f>
        <v>6009.2292000000007</v>
      </c>
      <c r="J17" s="22">
        <f>0.788*C25+3.314*D25+0.611*E25</f>
        <v>7408.8670000000002</v>
      </c>
      <c r="K17" s="22">
        <f>F25*(0.15*24.9)/100</f>
        <v>36.752399999999994</v>
      </c>
      <c r="L17" s="22">
        <f>(1.45-1)*I17</f>
        <v>2704.1531399999999</v>
      </c>
      <c r="M17" s="22">
        <f t="shared" ref="M17" si="6">J17+K17+L17</f>
        <v>10149.77254</v>
      </c>
    </row>
    <row r="18" spans="1:13" ht="18.75">
      <c r="A18" s="2">
        <v>300</v>
      </c>
      <c r="B18" s="3">
        <v>403</v>
      </c>
      <c r="C18" s="3">
        <v>559</v>
      </c>
      <c r="D18" s="3">
        <v>392</v>
      </c>
      <c r="E18" s="3">
        <v>463</v>
      </c>
      <c r="F18" s="3">
        <v>264</v>
      </c>
      <c r="H18" s="8">
        <v>900</v>
      </c>
      <c r="I18" s="22">
        <f>4.1847*B24</f>
        <v>5360.6007</v>
      </c>
      <c r="J18" s="22">
        <f>0.788*C24+3.314*D24+0.611*E24</f>
        <v>6587.8539999999994</v>
      </c>
      <c r="K18" s="22">
        <f>F24*(0.15*24.9)/100</f>
        <v>32.643899999999995</v>
      </c>
      <c r="L18" s="22">
        <f>(1.45-1)*I18</f>
        <v>2412.2703149999998</v>
      </c>
      <c r="M18" s="22">
        <f t="shared" ref="M18" si="7">J18+K18+L18</f>
        <v>9032.7682150000001</v>
      </c>
    </row>
    <row r="19" spans="1:13" ht="18.75">
      <c r="A19" s="2">
        <v>400</v>
      </c>
      <c r="B19" s="3">
        <v>542</v>
      </c>
      <c r="C19" s="3">
        <v>772</v>
      </c>
      <c r="D19" s="3">
        <v>527</v>
      </c>
      <c r="E19" s="3">
        <v>626</v>
      </c>
      <c r="F19" s="3">
        <v>360</v>
      </c>
      <c r="H19" s="8">
        <v>800</v>
      </c>
      <c r="I19" s="22">
        <f>4.1847*B23</f>
        <v>4728.7110000000002</v>
      </c>
      <c r="J19" s="22">
        <f>0.788*C23+3.314*D23+0.611*E23</f>
        <v>5780.6389999999992</v>
      </c>
      <c r="K19" s="22">
        <f>F23*(0.15*24.9)/100</f>
        <v>28.684799999999996</v>
      </c>
      <c r="L19" s="22">
        <f>(1.45-1)*I19</f>
        <v>2127.91995</v>
      </c>
      <c r="M19" s="22">
        <f t="shared" ref="M19" si="8">J19+K19+L19</f>
        <v>7937.2437499999996</v>
      </c>
    </row>
    <row r="20" spans="1:13" ht="18.75">
      <c r="A20" s="2">
        <v>500</v>
      </c>
      <c r="B20" s="3">
        <v>684</v>
      </c>
      <c r="C20" s="3">
        <v>996</v>
      </c>
      <c r="D20" s="3">
        <v>664</v>
      </c>
      <c r="E20" s="3">
        <v>794</v>
      </c>
      <c r="F20" s="3">
        <v>458</v>
      </c>
      <c r="H20" s="24">
        <v>800</v>
      </c>
      <c r="I20" s="25">
        <f>4.1847*B23</f>
        <v>4728.7110000000002</v>
      </c>
      <c r="J20" s="25">
        <f>0.788*C23+3.314*D23+0.611*E23</f>
        <v>5780.6389999999992</v>
      </c>
      <c r="K20" s="25">
        <f>F23*(0.15*24.9)/100</f>
        <v>28.684799999999996</v>
      </c>
      <c r="L20" s="25">
        <f>(1.5-1)*I20</f>
        <v>2364.3555000000001</v>
      </c>
      <c r="M20" s="25">
        <f t="shared" ref="M20" si="9">J20+K20+L20</f>
        <v>8173.6792999999998</v>
      </c>
    </row>
    <row r="21" spans="1:13" ht="18.75">
      <c r="A21" s="2">
        <v>600</v>
      </c>
      <c r="B21" s="3">
        <v>830</v>
      </c>
      <c r="C21" s="3">
        <v>1222</v>
      </c>
      <c r="D21" s="3">
        <v>804</v>
      </c>
      <c r="E21" s="3">
        <v>567</v>
      </c>
      <c r="F21" s="3">
        <v>561</v>
      </c>
      <c r="H21" s="24">
        <v>700</v>
      </c>
      <c r="I21" s="25">
        <f>4.1847*B22</f>
        <v>4096.8213000000005</v>
      </c>
      <c r="J21" s="25">
        <f>0.788*C22+3.314*D22+0.611*E22</f>
        <v>4987.1289999999999</v>
      </c>
      <c r="K21" s="25">
        <f>F22*(0.15*24.9)/100</f>
        <v>24.76305</v>
      </c>
      <c r="L21" s="25">
        <f>(1.5-1)*I21</f>
        <v>2048.4106500000003</v>
      </c>
      <c r="M21" s="25">
        <f t="shared" ref="M21" si="10">J21+K21+L21</f>
        <v>7060.3027000000002</v>
      </c>
    </row>
    <row r="22" spans="1:13" ht="18.75">
      <c r="A22" s="2">
        <v>700</v>
      </c>
      <c r="B22" s="3">
        <v>979</v>
      </c>
      <c r="C22" s="3">
        <v>1461</v>
      </c>
      <c r="D22" s="3">
        <v>946</v>
      </c>
      <c r="E22" s="3">
        <v>1147</v>
      </c>
      <c r="F22" s="3">
        <v>663</v>
      </c>
      <c r="H22" s="24">
        <v>600</v>
      </c>
      <c r="I22" s="25">
        <f>4.1847*B21</f>
        <v>3473.3010000000004</v>
      </c>
      <c r="J22" s="25">
        <f>0.788*C21+3.314*D21+0.611*E21</f>
        <v>3973.8290000000002</v>
      </c>
      <c r="K22" s="25">
        <f>F21*(0.15*24.9)/100</f>
        <v>20.953349999999997</v>
      </c>
      <c r="L22" s="25">
        <f>(1.5-1)*I22</f>
        <v>1736.6505000000002</v>
      </c>
      <c r="M22" s="25">
        <f t="shared" ref="M22" si="11">J22+K22+L22</f>
        <v>5731.4328500000001</v>
      </c>
    </row>
    <row r="23" spans="1:13" ht="18.75">
      <c r="A23" s="2">
        <v>800</v>
      </c>
      <c r="B23" s="4">
        <v>1130</v>
      </c>
      <c r="C23" s="4">
        <v>1704</v>
      </c>
      <c r="D23" s="3">
        <v>1093</v>
      </c>
      <c r="E23" s="3">
        <v>1335</v>
      </c>
      <c r="F23" s="3">
        <v>768</v>
      </c>
      <c r="H23" s="24">
        <v>500</v>
      </c>
      <c r="I23" s="25">
        <f>4.1847*B20</f>
        <v>2862.3348000000001</v>
      </c>
      <c r="J23" s="25">
        <f>0.788*C20+3.314*D20+0.611*E20</f>
        <v>3470.4780000000001</v>
      </c>
      <c r="K23" s="25">
        <f>F20*(0.15*24.9)/100</f>
        <v>17.106299999999997</v>
      </c>
      <c r="L23" s="25">
        <f>(1.5-1)*I23</f>
        <v>1431.1674</v>
      </c>
      <c r="M23" s="25">
        <f t="shared" ref="M23" si="12">J23+K23+L23</f>
        <v>4918.7516999999998</v>
      </c>
    </row>
    <row r="24" spans="1:13" ht="18.75">
      <c r="A24" s="2">
        <v>900</v>
      </c>
      <c r="B24" s="3">
        <v>1281</v>
      </c>
      <c r="C24" s="3">
        <v>1951</v>
      </c>
      <c r="D24" s="3">
        <v>1243</v>
      </c>
      <c r="E24" s="3">
        <v>1524</v>
      </c>
      <c r="F24" s="3">
        <v>874</v>
      </c>
      <c r="H24" s="24">
        <v>400</v>
      </c>
      <c r="I24" s="25">
        <f>4.1847*B19</f>
        <v>2268.1074000000003</v>
      </c>
      <c r="J24" s="25">
        <f>0.788*C19+3.314*D19+0.611*E19</f>
        <v>2737.3</v>
      </c>
      <c r="K24" s="25">
        <f>F19*(0.15*24.9)/100</f>
        <v>13.446</v>
      </c>
      <c r="L24" s="25">
        <f>(1.5-1)*I24</f>
        <v>1134.0537000000002</v>
      </c>
      <c r="M24" s="25">
        <f t="shared" ref="M24" si="13">J24+K24+L24</f>
        <v>3884.7997000000005</v>
      </c>
    </row>
    <row r="25" spans="1:13" ht="18.75">
      <c r="A25" s="2">
        <v>1000</v>
      </c>
      <c r="B25" s="3">
        <v>1436</v>
      </c>
      <c r="C25" s="3">
        <v>2202</v>
      </c>
      <c r="D25" s="3">
        <v>1394</v>
      </c>
      <c r="E25" s="3">
        <v>1725</v>
      </c>
      <c r="F25" s="3">
        <v>984</v>
      </c>
      <c r="H25" s="26">
        <v>500</v>
      </c>
      <c r="I25" s="27">
        <f>4.1847*B20</f>
        <v>2862.3348000000001</v>
      </c>
      <c r="J25" s="27">
        <f>0.788*C20+3.314*D20+0.611*E20</f>
        <v>3470.4780000000001</v>
      </c>
      <c r="K25" s="27">
        <f>F20*(0.15*24.9)/100</f>
        <v>17.106299999999997</v>
      </c>
      <c r="L25" s="27">
        <f>(1.58-1)*I25</f>
        <v>1660.1541840000002</v>
      </c>
      <c r="M25" s="27">
        <f t="shared" ref="M25" si="14">J25+K25+L25</f>
        <v>5147.7384840000004</v>
      </c>
    </row>
    <row r="26" spans="1:13" ht="18.75">
      <c r="A26" s="2">
        <v>1100</v>
      </c>
      <c r="B26" s="3">
        <v>1595</v>
      </c>
      <c r="C26" s="3">
        <v>2457</v>
      </c>
      <c r="D26" s="3">
        <v>1545</v>
      </c>
      <c r="E26" s="3">
        <v>1926</v>
      </c>
      <c r="F26" s="3">
        <v>1096</v>
      </c>
      <c r="H26" s="26">
        <v>400</v>
      </c>
      <c r="I26" s="27">
        <f>4.1847*B19</f>
        <v>2268.1074000000003</v>
      </c>
      <c r="J26" s="27">
        <f>0.788*C19+3.314*D19+0.611*E19</f>
        <v>2737.3</v>
      </c>
      <c r="K26" s="27">
        <f>F19*(0.15*24.9)/100</f>
        <v>13.446</v>
      </c>
      <c r="L26" s="27">
        <f>(1.58-1)*I26</f>
        <v>1315.5022920000004</v>
      </c>
      <c r="M26" s="27">
        <f t="shared" ref="M26" si="15">J26+K26+L26</f>
        <v>4066.2482920000002</v>
      </c>
    </row>
    <row r="27" spans="1:13" ht="18.75">
      <c r="A27" s="2">
        <v>1200</v>
      </c>
      <c r="B27" s="3">
        <v>1754</v>
      </c>
      <c r="C27" s="3">
        <v>2717</v>
      </c>
      <c r="D27" s="3">
        <v>1695</v>
      </c>
      <c r="E27" s="3">
        <v>2131</v>
      </c>
      <c r="F27" s="3">
        <v>1206</v>
      </c>
      <c r="H27" s="26">
        <v>300</v>
      </c>
      <c r="I27" s="27">
        <f>4.1847*B18</f>
        <v>1686.4341000000002</v>
      </c>
      <c r="J27" s="27">
        <f>0.788*C18+3.314*D18+0.611*E18</f>
        <v>2022.473</v>
      </c>
      <c r="K27" s="27">
        <f>F18*(0.15*24.9)/100</f>
        <v>9.8603999999999985</v>
      </c>
      <c r="L27" s="27">
        <f>(1.58-1)*I27</f>
        <v>978.13177800000017</v>
      </c>
      <c r="M27" s="27">
        <f t="shared" ref="M27" si="16">J27+K27+L27</f>
        <v>3010.4651780000004</v>
      </c>
    </row>
    <row r="28" spans="1:13" ht="18.75">
      <c r="A28" s="2">
        <v>1300</v>
      </c>
      <c r="B28" s="3">
        <v>1931</v>
      </c>
      <c r="C28" s="3">
        <v>2976</v>
      </c>
      <c r="D28" s="3">
        <v>1850</v>
      </c>
      <c r="E28" s="3">
        <v>2344</v>
      </c>
      <c r="F28" s="3">
        <v>1360</v>
      </c>
      <c r="H28" s="8">
        <v>300</v>
      </c>
      <c r="I28" s="28">
        <f>4.1847*B18</f>
        <v>1686.4341000000002</v>
      </c>
      <c r="J28" s="28">
        <f>0.788*C18+3.314*D18+0.611*E18</f>
        <v>2022.473</v>
      </c>
      <c r="K28" s="28">
        <f>F18*(0.15*24.9)/100</f>
        <v>9.8603999999999985</v>
      </c>
      <c r="L28" s="28">
        <f>(1.64-1)*I28</f>
        <v>1079.317824</v>
      </c>
      <c r="M28" s="28">
        <f t="shared" ref="M28" si="17">J28+K28+L28</f>
        <v>3111.6512240000002</v>
      </c>
    </row>
    <row r="29" spans="1:13" ht="18.75">
      <c r="A29" s="2">
        <v>1400</v>
      </c>
      <c r="B29" s="3">
        <v>2076</v>
      </c>
      <c r="C29" s="3">
        <v>3240</v>
      </c>
      <c r="D29" s="3">
        <v>2009</v>
      </c>
      <c r="E29" s="3">
        <v>2558</v>
      </c>
      <c r="F29" s="3">
        <v>1571</v>
      </c>
      <c r="H29" s="8">
        <v>200</v>
      </c>
      <c r="I29" s="28">
        <f>4.1847*B17</f>
        <v>1113.1302000000001</v>
      </c>
      <c r="J29" s="28">
        <f>0.788*C17+3.314*D17+0.611*E17</f>
        <v>1328.7</v>
      </c>
      <c r="K29" s="28">
        <f>F17*(0.15*24.9)/100</f>
        <v>6.312149999999999</v>
      </c>
      <c r="L29" s="28">
        <f>(1.64-1)*I29</f>
        <v>712.40332799999987</v>
      </c>
      <c r="M29" s="28">
        <f t="shared" ref="M29" si="18">J29+K29+L29</f>
        <v>2047.4154779999999</v>
      </c>
    </row>
    <row r="30" spans="1:13" ht="18.75">
      <c r="A30" s="2">
        <v>1500</v>
      </c>
      <c r="B30" s="3">
        <v>2239</v>
      </c>
      <c r="C30" s="3">
        <v>3504</v>
      </c>
      <c r="D30" s="3">
        <v>2164</v>
      </c>
      <c r="E30" s="3">
        <v>2779</v>
      </c>
      <c r="F30" s="3">
        <v>1758</v>
      </c>
      <c r="H30" s="8">
        <v>100</v>
      </c>
      <c r="I30" s="28">
        <f>4.1847*B16</f>
        <v>552.38040000000001</v>
      </c>
      <c r="J30" s="28">
        <f>0.788*C16+3.314*D16+0.611*E16</f>
        <v>656.25299999999993</v>
      </c>
      <c r="K30" s="28">
        <f>F16*(0.15*24.9)/100</f>
        <v>3.0253499999999995</v>
      </c>
      <c r="L30" s="28">
        <f>(1.64-1)*I30</f>
        <v>353.52345599999995</v>
      </c>
      <c r="M30" s="28">
        <f t="shared" ref="M30" si="19">J30+K30+L30</f>
        <v>1012.8018059999999</v>
      </c>
    </row>
    <row r="31" spans="1:13" ht="18.75">
      <c r="A31" s="2">
        <v>1600</v>
      </c>
      <c r="B31" s="3">
        <v>2403</v>
      </c>
      <c r="C31" s="3">
        <v>3776</v>
      </c>
      <c r="D31" s="3">
        <v>2323</v>
      </c>
      <c r="E31" s="3">
        <v>3001</v>
      </c>
      <c r="F31" s="3">
        <v>1830</v>
      </c>
    </row>
    <row r="32" spans="1:13" ht="18.75">
      <c r="A32" s="2">
        <v>1700</v>
      </c>
      <c r="B32" s="3">
        <v>2566</v>
      </c>
      <c r="C32" s="3">
        <v>4035</v>
      </c>
      <c r="D32" s="3">
        <v>2482</v>
      </c>
      <c r="E32" s="3">
        <v>3227</v>
      </c>
      <c r="F32" s="3">
        <v>2066</v>
      </c>
    </row>
    <row r="33" spans="1:6" ht="18.75">
      <c r="A33" s="2">
        <v>1800</v>
      </c>
      <c r="B33" s="3">
        <v>2729</v>
      </c>
      <c r="C33" s="3">
        <v>4303</v>
      </c>
      <c r="D33" s="3">
        <v>2642</v>
      </c>
      <c r="E33" s="3">
        <v>3458</v>
      </c>
      <c r="F33" s="3">
        <v>2184</v>
      </c>
    </row>
    <row r="34" spans="1:6" ht="18.75">
      <c r="A34" s="2">
        <v>1900</v>
      </c>
      <c r="B34" s="3">
        <v>2897</v>
      </c>
      <c r="C34" s="3">
        <v>4571</v>
      </c>
      <c r="D34" s="3">
        <v>2805</v>
      </c>
      <c r="E34" s="3">
        <v>3688</v>
      </c>
      <c r="F34" s="3">
        <v>2385</v>
      </c>
    </row>
    <row r="35" spans="1:6" ht="18.75">
      <c r="A35" s="2">
        <v>2000</v>
      </c>
      <c r="B35" s="3">
        <v>3064</v>
      </c>
      <c r="C35" s="3">
        <v>4843</v>
      </c>
      <c r="D35" s="3">
        <v>2964</v>
      </c>
      <c r="E35" s="3">
        <v>3926</v>
      </c>
      <c r="F35" s="3">
        <v>2512</v>
      </c>
    </row>
    <row r="36" spans="1:6" ht="18.75">
      <c r="A36" s="2">
        <v>2100</v>
      </c>
      <c r="B36" s="3">
        <v>3239</v>
      </c>
      <c r="C36" s="3">
        <v>5115</v>
      </c>
      <c r="D36" s="3">
        <v>3157</v>
      </c>
      <c r="E36" s="3">
        <v>4161</v>
      </c>
      <c r="F36" s="3">
        <v>2640</v>
      </c>
    </row>
    <row r="37" spans="1:6" ht="19.5" thickBot="1">
      <c r="A37" s="5">
        <v>2200</v>
      </c>
      <c r="B37" s="6">
        <v>3399</v>
      </c>
      <c r="C37" s="6">
        <v>5387</v>
      </c>
      <c r="D37" s="6">
        <v>3290</v>
      </c>
      <c r="E37" s="6">
        <v>4399</v>
      </c>
      <c r="F37" s="6">
        <v>2760</v>
      </c>
    </row>
  </sheetData>
  <mergeCells count="5">
    <mergeCell ref="A13:A14"/>
    <mergeCell ref="F13:F14"/>
    <mergeCell ref="B14:E14"/>
    <mergeCell ref="A11:F11"/>
    <mergeCell ref="A12:F12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oleObject progId="Equation.3" shapeId="1026" r:id="rId4"/>
    <oleObject progId="Equation.3" shapeId="1027" r:id="rId5"/>
    <oleObject progId="Equation.3" shapeId="1028" r:id="rId6"/>
    <oleObject progId="Equation.3" shapeId="1029" r:id="rId7"/>
    <oleObject progId="Equation.3" shapeId="1031" r:id="rId8"/>
    <oleObject progId="Equation.3" shapeId="1032" r:id="rId9"/>
    <oleObject progId="Equation.3" shapeId="1033" r:id="rId10"/>
    <oleObject progId="Equation.3" shapeId="1034" r:id="rId11"/>
    <oleObject progId="Equation.3" shapeId="1038" r:id="rId12"/>
    <oleObject progId="Equation.3" shapeId="1039" r:id="rId13"/>
    <oleObject progId="Equation.3" shapeId="1040" r:id="rId14"/>
    <oleObject progId="Equation.3" shapeId="1041" r:id="rId15"/>
    <oleObject progId="Equation.3" shapeId="1048" r:id="rId16"/>
    <oleObject progId="Equation.3" shapeId="1047" r:id="rId17"/>
    <oleObject progId="Equation.3" shapeId="1046" r:id="rId18"/>
    <oleObject progId="Equation.3" shapeId="1045" r:id="rId19"/>
    <oleObject progId="Equation.3" shapeId="1044" r:id="rId20"/>
    <oleObject progId="Equation.3" shapeId="1043" r:id="rId21"/>
    <oleObject progId="Equation.3" shapeId="1057" r:id="rId22"/>
    <oleObject progId="Equation.3" shapeId="1058" r:id="rId23"/>
    <oleObject progId="Equation.3" shapeId="1059" r:id="rId24"/>
    <oleObject progId="Equation.3" shapeId="1060" r:id="rId25"/>
    <oleObject progId="Equation.3" shapeId="1061" r:id="rId26"/>
    <oleObject progId="Equation.3" shapeId="1062" r:id="rId27"/>
    <oleObject progId="Equation.3" shapeId="1063" r:id="rId28"/>
    <oleObject progId="Equation.3" shapeId="1064" r:id="rId29"/>
    <oleObject progId="Equation.3" shapeId="1065" r:id="rId30"/>
    <oleObject progId="Equation.3" shapeId="1066" r:id="rId31"/>
    <oleObject progId="Equation.3" shapeId="1067" r:id="rId3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Kreml'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LOKY</dc:creator>
  <cp:lastModifiedBy>LOKY</cp:lastModifiedBy>
  <dcterms:created xsi:type="dcterms:W3CDTF">2007-04-19T17:27:39Z</dcterms:created>
  <dcterms:modified xsi:type="dcterms:W3CDTF">2007-04-21T07:25:24Z</dcterms:modified>
</cp:coreProperties>
</file>