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m\Desktop\Selim BBH\Ottawa 08-2024\Cours\Boreal\Cours Boreal\Informatique - Mme Ginette Brunet\Excel\Projet Final\"/>
    </mc:Choice>
  </mc:AlternateContent>
  <xr:revisionPtr revIDLastSave="0" documentId="13_ncr:1_{3CAE3201-1EC8-4492-A76A-CBDB3E079859}" xr6:coauthVersionLast="47" xr6:coauthVersionMax="47" xr10:uidLastSave="{00000000-0000-0000-0000-000000000000}"/>
  <bookViews>
    <workbookView xWindow="-108" yWindow="-108" windowWidth="23256" windowHeight="12576" tabRatio="892" xr2:uid="{BFEA407A-9326-4DD7-90EB-8042800AB820}"/>
  </bookViews>
  <sheets>
    <sheet name="Sommaire" sheetId="6" r:id="rId1"/>
    <sheet name="Informations" sheetId="10" r:id="rId2"/>
    <sheet name="NomsEmployes" sheetId="8" r:id="rId3"/>
    <sheet name="Statistiques" sheetId="9" r:id="rId4"/>
    <sheet name="Salaires" sheetId="2" r:id="rId5"/>
    <sheet name="HeuresSup" sheetId="1" r:id="rId6"/>
    <sheet name="Maladies" sheetId="4" r:id="rId7"/>
    <sheet name="References" sheetId="5" r:id="rId8"/>
    <sheet name="PIVOT-Maladies" sheetId="7" r:id="rId9"/>
  </sheets>
  <definedNames>
    <definedName name="_xlnm._FilterDatabase" localSheetId="5" hidden="1">HeuresSup!$A$1:$G$1</definedName>
    <definedName name="_xlnm._FilterDatabase" localSheetId="1" hidden="1">Informations!#REF!</definedName>
    <definedName name="_xlnm._FilterDatabase" localSheetId="6" hidden="1">Maladies!$A$1:$M$360</definedName>
    <definedName name="_xlnm._FilterDatabase" localSheetId="4" hidden="1">Salaires!$A$1:$I$1</definedName>
    <definedName name="_xlnm._FilterDatabase" localSheetId="3" hidden="1">Statistiques!$A$1:$H$360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9" l="1" a="1"/>
  <c r="J3" i="9" s="1"/>
  <c r="C19" i="10"/>
  <c r="C13" i="10"/>
  <c r="C6" i="10"/>
  <c r="C4" i="10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2" i="9"/>
  <c r="G2" i="1"/>
  <c r="D11" i="8"/>
  <c r="D10" i="8"/>
  <c r="D9" i="8"/>
  <c r="D8" i="8"/>
  <c r="D7" i="8"/>
  <c r="D6" i="8"/>
  <c r="D5" i="8"/>
  <c r="D4" i="8"/>
  <c r="D3" i="8"/>
  <c r="E13" i="6"/>
  <c r="E12" i="6"/>
  <c r="E11" i="6"/>
  <c r="E10" i="6"/>
  <c r="E9" i="6"/>
  <c r="E7" i="6"/>
  <c r="E8" i="6"/>
  <c r="E6" i="6"/>
  <c r="E5" i="6"/>
  <c r="E4" i="6" l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2" i="2"/>
  <c r="C3" i="5" l="1"/>
  <c r="C94" i="2" s="1"/>
  <c r="C280" i="2" l="1"/>
  <c r="C206" i="2"/>
  <c r="C310" i="2"/>
  <c r="C134" i="2"/>
  <c r="C344" i="2"/>
  <c r="C142" i="2"/>
  <c r="C272" i="2"/>
  <c r="C312" i="2"/>
  <c r="C248" i="2"/>
  <c r="C102" i="2"/>
  <c r="C366" i="2"/>
  <c r="C270" i="2"/>
  <c r="C182" i="2"/>
  <c r="C360" i="2"/>
  <c r="C296" i="2"/>
  <c r="C232" i="2"/>
  <c r="C110" i="2"/>
  <c r="C358" i="2"/>
  <c r="C294" i="2"/>
  <c r="C262" i="2"/>
  <c r="C230" i="2"/>
  <c r="C320" i="2"/>
  <c r="C256" i="2"/>
  <c r="C222" i="2"/>
  <c r="C158" i="2"/>
  <c r="C2" i="2"/>
  <c r="C17" i="2"/>
  <c r="C25" i="2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C145" i="2"/>
  <c r="C153" i="2"/>
  <c r="C161" i="2"/>
  <c r="C169" i="2"/>
  <c r="C177" i="2"/>
  <c r="C185" i="2"/>
  <c r="C193" i="2"/>
  <c r="C201" i="2"/>
  <c r="C209" i="2"/>
  <c r="C217" i="2"/>
  <c r="C225" i="2"/>
  <c r="C233" i="2"/>
  <c r="C241" i="2"/>
  <c r="C249" i="2"/>
  <c r="C257" i="2"/>
  <c r="C265" i="2"/>
  <c r="C273" i="2"/>
  <c r="C281" i="2"/>
  <c r="C289" i="2"/>
  <c r="C297" i="2"/>
  <c r="C305" i="2"/>
  <c r="C313" i="2"/>
  <c r="C321" i="2"/>
  <c r="C329" i="2"/>
  <c r="C337" i="2"/>
  <c r="C345" i="2"/>
  <c r="C353" i="2"/>
  <c r="C361" i="2"/>
  <c r="C369" i="2"/>
  <c r="C19" i="2"/>
  <c r="C35" i="2"/>
  <c r="C51" i="2"/>
  <c r="C67" i="2"/>
  <c r="C83" i="2"/>
  <c r="C99" i="2"/>
  <c r="C115" i="2"/>
  <c r="C123" i="2"/>
  <c r="C139" i="2"/>
  <c r="C155" i="2"/>
  <c r="C171" i="2"/>
  <c r="C195" i="2"/>
  <c r="C211" i="2"/>
  <c r="C227" i="2"/>
  <c r="C243" i="2"/>
  <c r="C251" i="2"/>
  <c r="C267" i="2"/>
  <c r="C283" i="2"/>
  <c r="C299" i="2"/>
  <c r="C315" i="2"/>
  <c r="C331" i="2"/>
  <c r="C339" i="2"/>
  <c r="C355" i="2"/>
  <c r="C371" i="2"/>
  <c r="C269" i="2"/>
  <c r="C309" i="2"/>
  <c r="C349" i="2"/>
  <c r="C30" i="2"/>
  <c r="C46" i="2"/>
  <c r="C70" i="2"/>
  <c r="C18" i="2"/>
  <c r="C26" i="2"/>
  <c r="C34" i="2"/>
  <c r="C42" i="2"/>
  <c r="C50" i="2"/>
  <c r="C58" i="2"/>
  <c r="C66" i="2"/>
  <c r="C74" i="2"/>
  <c r="C82" i="2"/>
  <c r="C90" i="2"/>
  <c r="C98" i="2"/>
  <c r="C106" i="2"/>
  <c r="C114" i="2"/>
  <c r="C122" i="2"/>
  <c r="C130" i="2"/>
  <c r="C138" i="2"/>
  <c r="C146" i="2"/>
  <c r="C154" i="2"/>
  <c r="C162" i="2"/>
  <c r="C170" i="2"/>
  <c r="C178" i="2"/>
  <c r="C186" i="2"/>
  <c r="C194" i="2"/>
  <c r="C202" i="2"/>
  <c r="C210" i="2"/>
  <c r="C218" i="2"/>
  <c r="C226" i="2"/>
  <c r="C234" i="2"/>
  <c r="C242" i="2"/>
  <c r="C250" i="2"/>
  <c r="C258" i="2"/>
  <c r="C266" i="2"/>
  <c r="C274" i="2"/>
  <c r="C282" i="2"/>
  <c r="C290" i="2"/>
  <c r="C298" i="2"/>
  <c r="C306" i="2"/>
  <c r="C314" i="2"/>
  <c r="C322" i="2"/>
  <c r="C330" i="2"/>
  <c r="C338" i="2"/>
  <c r="C346" i="2"/>
  <c r="C354" i="2"/>
  <c r="C362" i="2"/>
  <c r="C370" i="2"/>
  <c r="C27" i="2"/>
  <c r="C43" i="2"/>
  <c r="C59" i="2"/>
  <c r="C75" i="2"/>
  <c r="C91" i="2"/>
  <c r="C107" i="2"/>
  <c r="C131" i="2"/>
  <c r="C147" i="2"/>
  <c r="C163" i="2"/>
  <c r="C179" i="2"/>
  <c r="C187" i="2"/>
  <c r="C203" i="2"/>
  <c r="C219" i="2"/>
  <c r="C235" i="2"/>
  <c r="C259" i="2"/>
  <c r="C275" i="2"/>
  <c r="C291" i="2"/>
  <c r="C307" i="2"/>
  <c r="C323" i="2"/>
  <c r="C347" i="2"/>
  <c r="C363" i="2"/>
  <c r="C261" i="2"/>
  <c r="C293" i="2"/>
  <c r="C325" i="2"/>
  <c r="C365" i="2"/>
  <c r="C22" i="2"/>
  <c r="C54" i="2"/>
  <c r="C86" i="2"/>
  <c r="C20" i="2"/>
  <c r="C28" i="2"/>
  <c r="C36" i="2"/>
  <c r="C44" i="2"/>
  <c r="C52" i="2"/>
  <c r="C60" i="2"/>
  <c r="C68" i="2"/>
  <c r="C76" i="2"/>
  <c r="C84" i="2"/>
  <c r="C92" i="2"/>
  <c r="C100" i="2"/>
  <c r="C108" i="2"/>
  <c r="C116" i="2"/>
  <c r="C124" i="2"/>
  <c r="C132" i="2"/>
  <c r="C140" i="2"/>
  <c r="C148" i="2"/>
  <c r="C156" i="2"/>
  <c r="C164" i="2"/>
  <c r="C172" i="2"/>
  <c r="C180" i="2"/>
  <c r="C188" i="2"/>
  <c r="C196" i="2"/>
  <c r="C204" i="2"/>
  <c r="C212" i="2"/>
  <c r="C220" i="2"/>
  <c r="C228" i="2"/>
  <c r="C236" i="2"/>
  <c r="C244" i="2"/>
  <c r="C252" i="2"/>
  <c r="C260" i="2"/>
  <c r="C268" i="2"/>
  <c r="C276" i="2"/>
  <c r="C284" i="2"/>
  <c r="C292" i="2"/>
  <c r="C300" i="2"/>
  <c r="C308" i="2"/>
  <c r="C316" i="2"/>
  <c r="C324" i="2"/>
  <c r="C332" i="2"/>
  <c r="C340" i="2"/>
  <c r="C348" i="2"/>
  <c r="C356" i="2"/>
  <c r="C364" i="2"/>
  <c r="C372" i="2"/>
  <c r="C21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C141" i="2"/>
  <c r="C149" i="2"/>
  <c r="C157" i="2"/>
  <c r="C165" i="2"/>
  <c r="C173" i="2"/>
  <c r="C181" i="2"/>
  <c r="C189" i="2"/>
  <c r="C197" i="2"/>
  <c r="C205" i="2"/>
  <c r="C213" i="2"/>
  <c r="C221" i="2"/>
  <c r="C229" i="2"/>
  <c r="C237" i="2"/>
  <c r="C245" i="2"/>
  <c r="C253" i="2"/>
  <c r="C277" i="2"/>
  <c r="C285" i="2"/>
  <c r="C301" i="2"/>
  <c r="C317" i="2"/>
  <c r="C333" i="2"/>
  <c r="C341" i="2"/>
  <c r="C357" i="2"/>
  <c r="C373" i="2"/>
  <c r="C38" i="2"/>
  <c r="C62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51" i="2"/>
  <c r="C159" i="2"/>
  <c r="C167" i="2"/>
  <c r="C175" i="2"/>
  <c r="C183" i="2"/>
  <c r="C191" i="2"/>
  <c r="C199" i="2"/>
  <c r="C207" i="2"/>
  <c r="C215" i="2"/>
  <c r="C223" i="2"/>
  <c r="C231" i="2"/>
  <c r="C239" i="2"/>
  <c r="C247" i="2"/>
  <c r="C255" i="2"/>
  <c r="C263" i="2"/>
  <c r="C271" i="2"/>
  <c r="C279" i="2"/>
  <c r="C287" i="2"/>
  <c r="C295" i="2"/>
  <c r="C303" i="2"/>
  <c r="C311" i="2"/>
  <c r="C319" i="2"/>
  <c r="C327" i="2"/>
  <c r="C335" i="2"/>
  <c r="C343" i="2"/>
  <c r="C351" i="2"/>
  <c r="C359" i="2"/>
  <c r="C367" i="2"/>
  <c r="C24" i="2"/>
  <c r="C32" i="2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C144" i="2"/>
  <c r="C152" i="2"/>
  <c r="C160" i="2"/>
  <c r="C168" i="2"/>
  <c r="C176" i="2"/>
  <c r="C184" i="2"/>
  <c r="C192" i="2"/>
  <c r="C200" i="2"/>
  <c r="C208" i="2"/>
  <c r="C216" i="2"/>
  <c r="C224" i="2"/>
  <c r="C342" i="2"/>
  <c r="C278" i="2"/>
  <c r="C246" i="2"/>
  <c r="C198" i="2"/>
  <c r="C368" i="2"/>
  <c r="C336" i="2"/>
  <c r="C304" i="2"/>
  <c r="C240" i="2"/>
  <c r="C190" i="2"/>
  <c r="C126" i="2"/>
  <c r="C334" i="2"/>
  <c r="C302" i="2"/>
  <c r="C238" i="2"/>
  <c r="C118" i="2"/>
  <c r="C328" i="2"/>
  <c r="C264" i="2"/>
  <c r="C174" i="2"/>
  <c r="C326" i="2"/>
  <c r="C166" i="2"/>
  <c r="C352" i="2"/>
  <c r="C288" i="2"/>
  <c r="C350" i="2"/>
  <c r="C318" i="2"/>
  <c r="C286" i="2"/>
  <c r="C254" i="2"/>
  <c r="C214" i="2"/>
  <c r="C150" i="2"/>
  <c r="C78" i="2"/>
  <c r="C9" i="2"/>
  <c r="C8" i="2"/>
  <c r="C11" i="2"/>
  <c r="C3" i="2"/>
  <c r="C15" i="2"/>
  <c r="C7" i="2"/>
  <c r="C14" i="2"/>
  <c r="C6" i="2"/>
  <c r="C12" i="2"/>
  <c r="C4" i="2"/>
  <c r="C10" i="2"/>
  <c r="C16" i="2"/>
  <c r="C13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<sst xmlns="http://schemas.openxmlformats.org/spreadsheetml/2006/main" count="4206" uniqueCount="172">
  <si>
    <t>Code de département</t>
  </si>
  <si>
    <t>Département</t>
  </si>
  <si>
    <t>Taux horaire</t>
  </si>
  <si>
    <t>Heures</t>
  </si>
  <si>
    <t xml:space="preserve">1272      </t>
  </si>
  <si>
    <t>Ressources humaines</t>
  </si>
  <si>
    <t xml:space="preserve">3334      </t>
  </si>
  <si>
    <t>Ressources financières</t>
  </si>
  <si>
    <t xml:space="preserve">2130      </t>
  </si>
  <si>
    <t>Services de consultation</t>
  </si>
  <si>
    <t>Construction</t>
  </si>
  <si>
    <t xml:space="preserve">2180      </t>
  </si>
  <si>
    <t>Numéro employé</t>
  </si>
  <si>
    <t>TO</t>
  </si>
  <si>
    <t>WI</t>
  </si>
  <si>
    <t>LO</t>
  </si>
  <si>
    <t>TI</t>
  </si>
  <si>
    <t>HA</t>
  </si>
  <si>
    <t>HE</t>
  </si>
  <si>
    <t>BA</t>
  </si>
  <si>
    <t>NP</t>
  </si>
  <si>
    <t>KA</t>
  </si>
  <si>
    <t>NL</t>
  </si>
  <si>
    <t>EL</t>
  </si>
  <si>
    <t/>
  </si>
  <si>
    <t>2131</t>
  </si>
  <si>
    <t>2132</t>
  </si>
  <si>
    <t>2133</t>
  </si>
  <si>
    <t>2134</t>
  </si>
  <si>
    <t>2135</t>
  </si>
  <si>
    <t>VENDEUR</t>
  </si>
  <si>
    <t>Numéro d'employé</t>
  </si>
  <si>
    <t>Date de naissance</t>
  </si>
  <si>
    <t>Date d'embauche</t>
  </si>
  <si>
    <t>Date d'ancienneté</t>
  </si>
  <si>
    <t>Maladie</t>
  </si>
  <si>
    <t>Jours</t>
  </si>
  <si>
    <t>Statut</t>
  </si>
  <si>
    <t>Groupe</t>
  </si>
  <si>
    <t>Secteur</t>
  </si>
  <si>
    <t>Salaire</t>
  </si>
  <si>
    <t>masculin</t>
  </si>
  <si>
    <t>Actif</t>
  </si>
  <si>
    <t>féminin</t>
  </si>
  <si>
    <t>Gestionnaire</t>
  </si>
  <si>
    <t>Congé parental</t>
  </si>
  <si>
    <t>Invalidité de longue durée (RAT possible)</t>
  </si>
  <si>
    <t>2004-06-31</t>
  </si>
  <si>
    <t>Fin d'emploi en traitement</t>
  </si>
  <si>
    <t>NULL</t>
  </si>
  <si>
    <t>Congé maternité</t>
  </si>
  <si>
    <t>2009-06-31</t>
  </si>
  <si>
    <t>2140A</t>
  </si>
  <si>
    <t>1240A</t>
  </si>
  <si>
    <t>3340C</t>
  </si>
  <si>
    <t>3340A</t>
  </si>
  <si>
    <t>3340B</t>
  </si>
  <si>
    <t>1270D</t>
  </si>
  <si>
    <t>1010C</t>
  </si>
  <si>
    <t>3340D</t>
  </si>
  <si>
    <t>3340E</t>
  </si>
  <si>
    <t>3230A</t>
  </si>
  <si>
    <t>1200C</t>
  </si>
  <si>
    <t>1150C</t>
  </si>
  <si>
    <t>1150B</t>
  </si>
  <si>
    <t>1270A</t>
  </si>
  <si>
    <t>1510B</t>
  </si>
  <si>
    <t>1010A</t>
  </si>
  <si>
    <t>1270C</t>
  </si>
  <si>
    <t>3401A</t>
  </si>
  <si>
    <t>1270B</t>
  </si>
  <si>
    <t>1300A</t>
  </si>
  <si>
    <t>1150A</t>
  </si>
  <si>
    <t>1510A</t>
  </si>
  <si>
    <t>2005A</t>
  </si>
  <si>
    <t>2090A</t>
  </si>
  <si>
    <t>Soutien administratif</t>
  </si>
  <si>
    <t>Heures par semaine</t>
  </si>
  <si>
    <t>1270</t>
  </si>
  <si>
    <t>1271</t>
  </si>
  <si>
    <t>Technicien</t>
  </si>
  <si>
    <t>Maladie - salaire payé à 100%</t>
  </si>
  <si>
    <t>Maladie - salaire payé à 75%</t>
  </si>
  <si>
    <t>Services aux clients</t>
  </si>
  <si>
    <t>SOUTIEN</t>
  </si>
  <si>
    <t>Absence autorisée non payée</t>
  </si>
  <si>
    <t>Date des heures supplémentaires</t>
  </si>
  <si>
    <t>Employé</t>
  </si>
  <si>
    <t>Sexe</t>
  </si>
  <si>
    <t>Ville</t>
  </si>
  <si>
    <t>Salaire annuel</t>
  </si>
  <si>
    <t>Femme</t>
  </si>
  <si>
    <t>Homme</t>
  </si>
  <si>
    <t>Âge</t>
  </si>
  <si>
    <t>CADRE</t>
  </si>
  <si>
    <t>Appel</t>
  </si>
  <si>
    <t>Madame</t>
  </si>
  <si>
    <t>Monsieur</t>
  </si>
  <si>
    <t>Couts</t>
  </si>
  <si>
    <t>1272</t>
  </si>
  <si>
    <t>Statut d’absence</t>
  </si>
  <si>
    <t>0 à 4,99 jours :</t>
  </si>
  <si>
    <t>5 à 6,99 jours :</t>
  </si>
  <si>
    <t xml:space="preserve">7 à 8,99 jours : </t>
  </si>
  <si>
    <t>Aucun boni ne sera accordé.</t>
  </si>
  <si>
    <t xml:space="preserve">Plus de 9 jours : </t>
  </si>
  <si>
    <t>Veuillez communiquer avec les RH afin d’établir un plan d’action.</t>
  </si>
  <si>
    <t>Bravo! Tu recevras un boni de 400 $ et nous ajoutons deux (2) jours de vacances à ta banque.</t>
  </si>
  <si>
    <t>Bravo! Tu recevras un boni de 100 $.</t>
  </si>
  <si>
    <t>Total général</t>
  </si>
  <si>
    <t>Étiquettes de colonnes</t>
  </si>
  <si>
    <t>Nombre de Maladie</t>
  </si>
  <si>
    <t>Total d’employés ayant pris des journées de maladie à 100 % et à 75 % pour chaque secteur</t>
  </si>
  <si>
    <t>Nombre d’employés</t>
  </si>
  <si>
    <t>Nombre de femmes</t>
  </si>
  <si>
    <t>Nombre d’hommes</t>
  </si>
  <si>
    <t>Moyenne des salaires pour les hommes</t>
  </si>
  <si>
    <t>Moyenne des salaires pour les femmes</t>
  </si>
  <si>
    <t>Total des salaires pour les hommes</t>
  </si>
  <si>
    <t>Total des salaires pour les femmes</t>
  </si>
  <si>
    <t>Salaire minimum</t>
  </si>
  <si>
    <t>Salaire maximum</t>
  </si>
  <si>
    <t>Salaire moyen</t>
  </si>
  <si>
    <t>NB</t>
  </si>
  <si>
    <t>NB.Si</t>
  </si>
  <si>
    <t>Moyenne.si</t>
  </si>
  <si>
    <t>Somme.Si</t>
  </si>
  <si>
    <t>Min</t>
  </si>
  <si>
    <t>Max</t>
  </si>
  <si>
    <t>Moyenne</t>
  </si>
  <si>
    <t>Critère</t>
  </si>
  <si>
    <t>Date d'aujourd'hui</t>
  </si>
  <si>
    <t>Résultat</t>
  </si>
  <si>
    <t>Nom</t>
  </si>
  <si>
    <t>Prénom</t>
  </si>
  <si>
    <t>Nom, prénom</t>
  </si>
  <si>
    <t>Gascon</t>
  </si>
  <si>
    <t>Robert</t>
  </si>
  <si>
    <t>Sanson</t>
  </si>
  <si>
    <t>Monique</t>
  </si>
  <si>
    <t>Labreque</t>
  </si>
  <si>
    <t>Dawn</t>
  </si>
  <si>
    <t>Lafrance</t>
  </si>
  <si>
    <t>Owen</t>
  </si>
  <si>
    <t>Souci</t>
  </si>
  <si>
    <t>Suzanne</t>
  </si>
  <si>
    <t>Lavoie</t>
  </si>
  <si>
    <t>Jacqueline</t>
  </si>
  <si>
    <t>Vusko</t>
  </si>
  <si>
    <t>Junior</t>
  </si>
  <si>
    <t>Matheson</t>
  </si>
  <si>
    <t>Roussel</t>
  </si>
  <si>
    <t xml:space="preserve">Nombre de semaine </t>
  </si>
  <si>
    <t>Informations utiles pour les formules</t>
  </si>
  <si>
    <t>Taux Heures supplémentaire</t>
  </si>
  <si>
    <t xml:space="preserve">Question </t>
  </si>
  <si>
    <t>Utilise la formule qui te permettra d'afficher la date et l'heure exacte</t>
  </si>
  <si>
    <t xml:space="preserve">Formule </t>
  </si>
  <si>
    <t xml:space="preserve"> = Aujourd'hui</t>
  </si>
  <si>
    <t xml:space="preserve">Résultat Date aujourd'hui </t>
  </si>
  <si>
    <t xml:space="preserve"> = Maintenant + format heure</t>
  </si>
  <si>
    <t>Résultat Heure actuelle</t>
  </si>
  <si>
    <t>Calcul du nombre de jours de travail entre 2 dates</t>
  </si>
  <si>
    <t>Date 1</t>
  </si>
  <si>
    <t>Date 2</t>
  </si>
  <si>
    <t>Calcul du nombre de jours au calendrier entre 2 dates</t>
  </si>
  <si>
    <t>Les femmes ayant un salaire plus élevé que 93 000 $ du département 2160.</t>
  </si>
  <si>
    <t>Pour cette partie, j'aurais pu utiliser les filtres sur le tableau, mais j'ai préféré les mettre tout seul avec cette formule : =FILTRE(A1:H360;(C1:C360="féminin")*(F1:F360&gt;93000)*(E1:E360=2160); "Vide")</t>
  </si>
  <si>
    <t>Formule utilisée</t>
  </si>
  <si>
    <t>Formule : =B11 &amp; ", " &amp; C11</t>
  </si>
  <si>
    <t xml:space="preserve"> DATEDIF(C16;C17;"d")</t>
  </si>
  <si>
    <t xml:space="preserve"> NB.JOURS.OUVRES(C10;C11)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</si>
</sst>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\ [$$-C0C]_ ;_ * \-#,##0.00\ \ [$$-C0C]_ ;_ * &quot;-&quot;??_ \ [$$-C0C]_ ;_ @_ "/>
    <numFmt numFmtId="165" formatCode="#,##0.00\ [$$-C0C]"/>
    <numFmt numFmtId="166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6">
    <xf numFmtId="0" fontId="0" fillId="0" borderId="0" xfId="0"/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indent="5"/>
    </xf>
    <xf numFmtId="164" fontId="0" fillId="0" borderId="1" xfId="0" applyNumberForma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pivotButton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" fillId="0" borderId="0" xfId="1"/>
    <xf numFmtId="0" fontId="1" fillId="2" borderId="1" xfId="1" applyFill="1" applyBorder="1"/>
    <xf numFmtId="0" fontId="1" fillId="6" borderId="1" xfId="1" applyFill="1" applyBorder="1" applyAlignment="1">
      <alignment horizontal="center" vertical="center"/>
    </xf>
    <xf numFmtId="14" fontId="1" fillId="6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vertical="center" wrapText="1"/>
    </xf>
    <xf numFmtId="1" fontId="0" fillId="0" borderId="1" xfId="0" applyNumberFormat="1" applyBorder="1" applyAlignment="1">
      <alignment horizontal="center"/>
    </xf>
    <xf numFmtId="166" fontId="6" fillId="6" borderId="1" xfId="1" applyNumberFormat="1" applyFont="1" applyFill="1" applyBorder="1" applyAlignment="1">
      <alignment horizontal="center" vertical="center"/>
    </xf>
    <xf numFmtId="14" fontId="6" fillId="6" borderId="1" xfId="1" applyNumberFormat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4F03A4D-1E26-4B99-8792-01B7C9D1FB5E}"/>
    <cellStyle name="Normal 2 2" xfId="2" xr:uid="{95C61EE1-93DE-4CCE-92C1-C66C72BA6E09}"/>
  </cellStyles>
  <dxfs count="27">
    <dxf>
      <font>
        <color rgb="FF9C5700"/>
      </font>
      <fill>
        <patternFill>
          <bgColor rgb="FFFFEB9C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lim" refreshedDate="45708.783958449072" createdVersion="8" refreshedVersion="8" minRefreshableVersion="3" recordCount="359" xr:uid="{78D88704-CF31-4E87-9B4B-AC0283295959}">
  <cacheSource type="worksheet">
    <worksheetSource ref="A1:M360" sheet="Maladies"/>
  </cacheSource>
  <cacheFields count="13">
    <cacheField name="Numéro d'employé" numFmtId="49">
      <sharedItems containsSemiMixedTypes="0" containsString="0" containsNumber="1" containsInteger="1" minValue="102103105" maxValue="940729136" count="329">
        <n v="102913613"/>
        <n v="102103105"/>
        <n v="102105551"/>
        <n v="319512756"/>
        <n v="319610326"/>
        <n v="319610371"/>
        <n v="319710526"/>
        <n v="319710637"/>
        <n v="319713563"/>
        <n v="319931976"/>
        <n v="319912362"/>
        <n v="407210379"/>
        <n v="407231979"/>
        <n v="407291323"/>
        <n v="407291405"/>
        <n v="407210401"/>
        <n v="407213910"/>
        <n v="407215676"/>
        <n v="407212156"/>
        <n v="407212967"/>
        <n v="407213567"/>
        <n v="407216595"/>
        <n v="407221973"/>
        <n v="407223636"/>
        <n v="403729353"/>
        <n v="403721393"/>
        <n v="403723632"/>
        <n v="403729329"/>
        <n v="403729569"/>
        <n v="391325135"/>
        <n v="391325392"/>
        <n v="391406406"/>
        <n v="391401373"/>
        <n v="391401637"/>
        <n v="391403516"/>
        <n v="391403640"/>
        <n v="391403666"/>
        <n v="391403673"/>
        <n v="391405561"/>
        <n v="391406216"/>
        <n v="391406221"/>
        <n v="391406236"/>
        <n v="391351739"/>
        <n v="391353673"/>
        <n v="391355176"/>
        <n v="391356676"/>
        <n v="391356777"/>
        <n v="391357767"/>
        <n v="391361371"/>
        <n v="391362353"/>
        <n v="391365940"/>
        <n v="391371313"/>
        <n v="391376573"/>
        <n v="391361253"/>
        <n v="391362321"/>
        <n v="391362362"/>
        <n v="391362796"/>
        <n v="391363663"/>
        <n v="391363215"/>
        <n v="391365126"/>
        <n v="391366137"/>
        <n v="391366366"/>
        <n v="391367165"/>
        <n v="391367526"/>
        <n v="391367691"/>
        <n v="391369532"/>
        <n v="391391407"/>
        <n v="391391919"/>
        <n v="391391066"/>
        <n v="391391636"/>
        <n v="391392710"/>
        <n v="391393161"/>
        <n v="391393212"/>
        <n v="391393175"/>
        <n v="391395172"/>
        <n v="391395236"/>
        <n v="391395913"/>
        <n v="391396519"/>
        <n v="391396363"/>
        <n v="391396310"/>
        <n v="391396317"/>
        <n v="391396406"/>
        <n v="912407223"/>
        <n v="912102221"/>
        <n v="912102963"/>
        <n v="912103236"/>
        <n v="912104017"/>
        <n v="912104093"/>
        <n v="912104037"/>
        <n v="912103929"/>
        <n v="912105316"/>
        <n v="912105661"/>
        <n v="912105629"/>
        <n v="912106610"/>
        <n v="912107715"/>
        <n v="912106799"/>
        <n v="912319140"/>
        <n v="912319156"/>
        <n v="912319667"/>
        <n v="912913226"/>
        <n v="912913266"/>
        <n v="912407263"/>
        <n v="912914025"/>
        <n v="912913515"/>
        <n v="912913631"/>
        <n v="912913665"/>
        <n v="912913795"/>
        <n v="919540723"/>
        <n v="919540725"/>
        <n v="919591321"/>
        <n v="919591375"/>
        <n v="919510406"/>
        <n v="919510636"/>
        <n v="919510637"/>
        <n v="919531931"/>
        <n v="919591376"/>
        <n v="919591392"/>
        <n v="919510292"/>
        <n v="919510310"/>
        <n v="919510312"/>
        <n v="919510409"/>
        <n v="919510401"/>
        <n v="919510403"/>
        <n v="919510355"/>
        <n v="919510356"/>
        <n v="919510372"/>
        <n v="919510393"/>
        <n v="919510592"/>
        <n v="919510610"/>
        <n v="919510613"/>
        <n v="919510619"/>
        <n v="919510625"/>
        <n v="919510651"/>
        <n v="919512171"/>
        <n v="919512402"/>
        <n v="919512406"/>
        <n v="919512353"/>
        <n v="919512356"/>
        <n v="919512376"/>
        <n v="919512367"/>
        <n v="919512316"/>
        <n v="919512319"/>
        <n v="919512312"/>
        <n v="919512396"/>
        <n v="919512522"/>
        <n v="919512529"/>
        <n v="919512532"/>
        <n v="919512561"/>
        <n v="919512591"/>
        <n v="919512599"/>
        <n v="919512616"/>
        <n v="919512651"/>
        <n v="919512671"/>
        <n v="919512673"/>
        <n v="919512676"/>
        <n v="919512696"/>
        <n v="919512716"/>
        <n v="919512723"/>
        <n v="919512729"/>
        <n v="919512617"/>
        <n v="919512621"/>
        <n v="919512631"/>
        <n v="919512661"/>
        <n v="919512662"/>
        <n v="919512665"/>
        <n v="919512936"/>
        <n v="919512939"/>
        <n v="919512937"/>
        <n v="919512959"/>
        <n v="919512961"/>
        <n v="919513121"/>
        <n v="919513129"/>
        <n v="919513140"/>
        <n v="919513151"/>
        <n v="919513131"/>
        <n v="919513136"/>
        <n v="919513176"/>
        <n v="919513216"/>
        <n v="919514051"/>
        <n v="919514052"/>
        <n v="919514057"/>
        <n v="919514063"/>
        <n v="919514075"/>
        <n v="919514077"/>
        <n v="919514019"/>
        <n v="919513571"/>
        <n v="919513167"/>
        <n v="919610215"/>
        <n v="919610691"/>
        <n v="919691357"/>
        <n v="919612127"/>
        <n v="919612191"/>
        <n v="919612266"/>
        <n v="919612310"/>
        <n v="919613155"/>
        <n v="919613156"/>
        <n v="919613131"/>
        <n v="919710729"/>
        <n v="919710735"/>
        <n v="919710756"/>
        <n v="919791367"/>
        <n v="919710316"/>
        <n v="919710403"/>
        <n v="919710621"/>
        <n v="919712255"/>
        <n v="919712513"/>
        <n v="919712593"/>
        <n v="919712766"/>
        <n v="919712761"/>
        <n v="919712626"/>
        <n v="919713252"/>
        <n v="919714036"/>
        <n v="919714097"/>
        <n v="919713756"/>
        <n v="919713799"/>
        <n v="919610616"/>
        <n v="919610679"/>
        <n v="919612216"/>
        <n v="919612510"/>
        <n v="919612557"/>
        <n v="919612623"/>
        <n v="919613237"/>
        <n v="919940721"/>
        <n v="919991326"/>
        <n v="919991401"/>
        <n v="919910225"/>
        <n v="919912316"/>
        <n v="919912319"/>
        <n v="919912777"/>
        <n v="940729135"/>
        <n v="940721032"/>
        <n v="940721035"/>
        <n v="940721036"/>
        <n v="940721057"/>
        <n v="940721063"/>
        <n v="940729136"/>
        <n v="940721051"/>
        <n v="940721073"/>
        <n v="940721075"/>
        <n v="940721076"/>
        <n v="940721061"/>
        <n v="940721212"/>
        <n v="940721213"/>
        <n v="940721217"/>
        <n v="940721231"/>
        <n v="940721240"/>
        <n v="940721236"/>
        <n v="940721235"/>
        <n v="940721263"/>
        <n v="940721265"/>
        <n v="940721269"/>
        <n v="940721297"/>
        <n v="940721401"/>
        <n v="940721356"/>
        <n v="940721359"/>
        <n v="940721517"/>
        <n v="940721540"/>
        <n v="940721566"/>
        <n v="940721599"/>
        <n v="940721612"/>
        <n v="940721621"/>
        <n v="940721629"/>
        <n v="940721653"/>
        <n v="940721661"/>
        <n v="940721669"/>
        <n v="940721696"/>
        <n v="940721769"/>
        <n v="940721622"/>
        <n v="940721625"/>
        <n v="940721636"/>
        <n v="940721916"/>
        <n v="940721952"/>
        <n v="940721971"/>
        <n v="940721976"/>
        <n v="940721991"/>
        <n v="940721052"/>
        <n v="940721053"/>
        <n v="940721219"/>
        <n v="940721256"/>
        <n v="940721299"/>
        <n v="940721312"/>
        <n v="940721310"/>
        <n v="940721316"/>
        <n v="940721326"/>
        <n v="940721371"/>
        <n v="940721379"/>
        <n v="940721313"/>
        <n v="940721322"/>
        <n v="940721351"/>
        <n v="940721399"/>
        <n v="940721529"/>
        <n v="940721567"/>
        <n v="940721576"/>
        <n v="940721666"/>
        <n v="940721673"/>
        <n v="940721693"/>
        <n v="940721695"/>
        <n v="940721713"/>
        <n v="940721735"/>
        <n v="940721762"/>
        <n v="940721656"/>
        <n v="940721665"/>
        <n v="940721926"/>
        <n v="940721937"/>
        <n v="940721936"/>
        <n v="940721951"/>
        <n v="940721977"/>
        <n v="940722913"/>
        <n v="940722129"/>
        <n v="940722140"/>
        <n v="940722156"/>
        <n v="940722175"/>
        <n v="940722192"/>
        <n v="940722196"/>
        <n v="940722105"/>
        <n v="940722106"/>
        <n v="940722216"/>
        <n v="940722296"/>
        <n v="940722310"/>
        <n v="940722326"/>
        <n v="940722367"/>
        <n v="940722327"/>
        <n v="940722402"/>
        <n v="940722376"/>
        <n v="940722361"/>
        <n v="940722392"/>
        <n v="940722395"/>
        <n v="940722396"/>
        <n v="940722519"/>
      </sharedItems>
    </cacheField>
    <cacheField name="Date de naissance" numFmtId="14">
      <sharedItems containsSemiMixedTypes="0" containsNonDate="0" containsDate="1" containsString="0" minDate="1946-02-13T00:00:00" maxDate="1994-06-12T00:00:00"/>
    </cacheField>
    <cacheField name="Sexe" numFmtId="0">
      <sharedItems/>
    </cacheField>
    <cacheField name="Date d'embauche" numFmtId="14">
      <sharedItems containsDate="1" containsMixedTypes="1" minDate="1961-09-03T00:00:00" maxDate="2015-09-07T00:00:00"/>
    </cacheField>
    <cacheField name="Date d'ancienneté" numFmtId="0">
      <sharedItems containsDate="1" containsMixedTypes="1" minDate="1961-06-03T00:00:00" maxDate="2015-09-07T00:00:00"/>
    </cacheField>
    <cacheField name="Maladie" numFmtId="0">
      <sharedItems count="2">
        <s v="Maladie - salaire payé à 100%"/>
        <s v="Maladie - salaire payé à 75%"/>
      </sharedItems>
    </cacheField>
    <cacheField name="Jours" numFmtId="0">
      <sharedItems containsSemiMixedTypes="0" containsString="0" containsNumber="1" minValue="0.5" maxValue="249"/>
    </cacheField>
    <cacheField name="Statut" numFmtId="0">
      <sharedItems/>
    </cacheField>
    <cacheField name="Groupe" numFmtId="0">
      <sharedItems/>
    </cacheField>
    <cacheField name="Secteur" numFmtId="49">
      <sharedItems containsMixedTypes="1" containsNumber="1" containsInteger="1" minValue="1010" maxValue="3401" count="62">
        <n v="1272"/>
        <s v="2140A"/>
        <n v="2090"/>
        <n v="3332"/>
        <n v="1500"/>
        <n v="2150"/>
        <n v="1520"/>
        <s v="1240A"/>
        <s v="3340C"/>
        <n v="1190"/>
        <s v="3340A"/>
        <n v="1240"/>
        <n v="2120"/>
        <n v="3334"/>
        <n v="2032"/>
        <n v="3337"/>
        <s v="3340B"/>
        <s v="1270D"/>
        <n v="1260"/>
        <n v="2130"/>
        <s v="1010C"/>
        <n v="2161"/>
        <n v="2030"/>
        <s v="3340D"/>
        <n v="2040"/>
        <n v="2010"/>
        <s v="3340E"/>
        <n v="2140"/>
        <s v="3230A"/>
        <n v="2160"/>
        <n v="1300"/>
        <n v="1010"/>
        <s v="1200C"/>
        <n v="3336"/>
        <s v="1150C"/>
        <n v="1170"/>
        <s v="1150B"/>
        <n v="3326"/>
        <s v="1270A"/>
        <n v="2060"/>
        <n v="2005"/>
        <s v="1510B"/>
        <s v="1010A"/>
        <n v="2170"/>
        <s v="1270C"/>
        <n v="3235"/>
        <s v="3401A"/>
        <s v="1270B"/>
        <s v="1300A"/>
        <n v="1200"/>
        <n v="2020"/>
        <s v="1150A"/>
        <n v="3230"/>
        <n v="3401"/>
        <s v="1510A"/>
        <n v="3106"/>
        <n v="1150"/>
        <s v="2005A"/>
        <n v="3341"/>
        <n v="3340"/>
        <s v="2090A"/>
        <s v=""/>
      </sharedItems>
    </cacheField>
    <cacheField name="Salaire" numFmtId="164">
      <sharedItems containsSemiMixedTypes="0" containsString="0" containsNumber="1" minValue="38948" maxValue="192000"/>
    </cacheField>
    <cacheField name="Heures par semaine" numFmtId="0">
      <sharedItems containsSemiMixedTypes="0" containsString="0" containsNumber="1" minValue="35" maxValue="40"/>
    </cacheField>
    <cacheField name="Statut d’absen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9">
  <r>
    <x v="0"/>
    <d v="1961-04-16T00:00:00"/>
    <s v="masculin"/>
    <d v="2011-09-01T00:00:00"/>
    <d v="2011-09-01T00:00:00"/>
    <x v="0"/>
    <n v="27"/>
    <s v="Actif"/>
    <s v="Technicien"/>
    <x v="0"/>
    <n v="81664"/>
    <n v="40"/>
    <s v="Veuillez communiquer avec les RH afin d’établir un plan d’action."/>
  </r>
  <r>
    <x v="1"/>
    <d v="1962-10-26T00:00:00"/>
    <s v="féminin"/>
    <d v="2014-09-02T00:00:00"/>
    <d v="2014-09-02T00:00:00"/>
    <x v="0"/>
    <n v="2"/>
    <s v="Actif"/>
    <s v="Gestionnaire"/>
    <x v="1"/>
    <n v="84432.69"/>
    <n v="40"/>
    <s v="Bravo! Tu recevras un boni de 400 $ et nous ajoutons deux (2) jours de vacances à ta banque."/>
  </r>
  <r>
    <x v="2"/>
    <d v="1963-06-23T00:00:00"/>
    <s v="féminin"/>
    <d v="2012-11-05T00:00:00"/>
    <d v="2012-11-05T00:00:00"/>
    <x v="0"/>
    <n v="20.5"/>
    <s v="Actif"/>
    <s v="Technicien"/>
    <x v="2"/>
    <n v="66666"/>
    <n v="35"/>
    <s v="Veuillez communiquer avec les RH afin d’établir un plan d’action."/>
  </r>
  <r>
    <x v="3"/>
    <d v="1974-05-11T00:00:00"/>
    <s v="féminin"/>
    <d v="2015-06-17T00:00:00"/>
    <d v="2015-06-17T00:00:00"/>
    <x v="0"/>
    <n v="6.5"/>
    <s v="Actif"/>
    <s v="Technicien"/>
    <x v="2"/>
    <n v="81664"/>
    <n v="40"/>
    <s v="Bravo! Tu recevras un boni de 100 $."/>
  </r>
  <r>
    <x v="4"/>
    <d v="1977-06-25T00:00:00"/>
    <s v="féminin"/>
    <d v="2012-10-09T00:00:00"/>
    <d v="2012-10-09T00:00:00"/>
    <x v="0"/>
    <n v="20"/>
    <s v="Actif"/>
    <s v="Soutien administratif"/>
    <x v="3"/>
    <n v="62060.2"/>
    <n v="35"/>
    <s v="Veuillez communiquer avec les RH afin d’établir un plan d’action."/>
  </r>
  <r>
    <x v="5"/>
    <d v="1976-02-12T00:00:00"/>
    <s v="féminin"/>
    <d v="2013-01-14T00:00:00"/>
    <d v="2013-01-14T00:00:00"/>
    <x v="1"/>
    <n v="8.5"/>
    <s v="Actif"/>
    <s v="Soutien administratif"/>
    <x v="4"/>
    <n v="46646.6"/>
    <n v="35"/>
    <s v="Aucun boni ne sera accordé."/>
  </r>
  <r>
    <x v="6"/>
    <d v="1967-05-20T00:00:00"/>
    <s v="féminin"/>
    <d v="2011-06-29T00:00:00"/>
    <d v="2011-06-29T00:00:00"/>
    <x v="0"/>
    <n v="9.5"/>
    <s v="Actif"/>
    <s v="Gestionnaire"/>
    <x v="5"/>
    <n v="96140.64"/>
    <n v="40"/>
    <s v="Veuillez communiquer avec les RH afin d’établir un plan d’action."/>
  </r>
  <r>
    <x v="7"/>
    <d v="1960-05-14T00:00:00"/>
    <s v="féminin"/>
    <d v="2014-11-17T00:00:00"/>
    <d v="2014-11-17T00:00:00"/>
    <x v="0"/>
    <n v="9.5"/>
    <s v="Congé parental"/>
    <s v="Gestionnaire"/>
    <x v="6"/>
    <n v="81630.460000000006"/>
    <n v="40"/>
    <s v="Veuillez communiquer avec les RH afin d’établir un plan d’action."/>
  </r>
  <r>
    <x v="8"/>
    <d v="1963-06-19T00:00:00"/>
    <s v="féminin"/>
    <d v="2011-01-31T00:00:00"/>
    <d v="2011-01-31T00:00:00"/>
    <x v="1"/>
    <n v="23"/>
    <s v="Actif"/>
    <s v="Soutien administratif"/>
    <x v="0"/>
    <n v="49231"/>
    <n v="35"/>
    <s v="Veuillez communiquer avec les RH afin d’établir un plan d’action."/>
  </r>
  <r>
    <x v="9"/>
    <d v="1960-12-24T00:00:00"/>
    <s v="masculin"/>
    <d v="2012-01-02T00:00:00"/>
    <d v="2012-01-02T00:00:00"/>
    <x v="0"/>
    <n v="2"/>
    <s v="Actif"/>
    <s v="Soutien administratif"/>
    <x v="7"/>
    <n v="62060.2"/>
    <n v="35"/>
    <s v="Bravo! Tu recevras un boni de 400 $ et nous ajoutons deux (2) jours de vacances à ta banque."/>
  </r>
  <r>
    <x v="10"/>
    <d v="1965-05-20T00:00:00"/>
    <s v="féminin"/>
    <d v="2013-09-30T00:00:00"/>
    <d v="2011-09-12T00:00:00"/>
    <x v="0"/>
    <n v="29.5"/>
    <s v="Actif"/>
    <s v="Soutien administratif"/>
    <x v="8"/>
    <n v="62060.2"/>
    <n v="35"/>
    <s v="Veuillez communiquer avec les RH afin d’établir un plan d’action."/>
  </r>
  <r>
    <x v="11"/>
    <d v="1964-06-26T00:00:00"/>
    <s v="féminin"/>
    <d v="2013-02-11T00:00:00"/>
    <d v="2013-02-11T00:00:00"/>
    <x v="0"/>
    <n v="2"/>
    <s v="Actif"/>
    <s v="Soutien administratif"/>
    <x v="9"/>
    <n v="60314.6"/>
    <n v="35"/>
    <s v="Bravo! Tu recevras un boni de 400 $ et nous ajoutons deux (2) jours de vacances à ta banque."/>
  </r>
  <r>
    <x v="12"/>
    <d v="1976-10-05T00:00:00"/>
    <s v="féminin"/>
    <d v="2011-04-16T00:00:00"/>
    <d v="2011-02-26T00:00:00"/>
    <x v="0"/>
    <n v="22"/>
    <s v="Congé parental"/>
    <s v="Soutien administratif"/>
    <x v="10"/>
    <n v="40668"/>
    <n v="35"/>
    <s v="Veuillez communiquer avec les RH afin d’établir un plan d’action."/>
  </r>
  <r>
    <x v="13"/>
    <d v="1965-04-13T00:00:00"/>
    <s v="féminin"/>
    <d v="2011-05-02T00:00:00"/>
    <d v="2011-05-02T00:00:00"/>
    <x v="1"/>
    <n v="3.5"/>
    <s v="Actif"/>
    <s v="Soutien administratif"/>
    <x v="11"/>
    <n v="61461.4"/>
    <n v="35"/>
    <s v="Bravo! Tu recevras un boni de 400 $ et nous ajoutons deux (2) jours de vacances à ta banque."/>
  </r>
  <r>
    <x v="14"/>
    <d v="1965-01-04T00:00:00"/>
    <s v="masculin"/>
    <d v="2013-10-01T00:00:00"/>
    <d v="2013-10-01T00:00:00"/>
    <x v="0"/>
    <n v="8"/>
    <s v="Actif"/>
    <s v="Soutien administratif"/>
    <x v="12"/>
    <n v="80616"/>
    <n v="35"/>
    <s v="Aucun boni ne sera accordé."/>
  </r>
  <r>
    <x v="15"/>
    <d v="1964-12-06T00:00:00"/>
    <s v="féminin"/>
    <d v="2013-02-19T00:00:00"/>
    <d v="2013-02-19T00:00:00"/>
    <x v="0"/>
    <n v="24.5"/>
    <s v="Actif"/>
    <s v="Soutien administratif"/>
    <x v="13"/>
    <n v="44381.599999999999"/>
    <n v="35"/>
    <s v="Veuillez communiquer avec les RH afin d’établir un plan d’action."/>
  </r>
  <r>
    <x v="16"/>
    <d v="1960-09-23T00:00:00"/>
    <s v="féminin"/>
    <d v="2015-05-04T00:00:00"/>
    <d v="2015-05-04T00:00:00"/>
    <x v="0"/>
    <n v="2"/>
    <s v="Actif"/>
    <s v="Soutien administratif"/>
    <x v="14"/>
    <n v="43834.6"/>
    <n v="35"/>
    <s v="Bravo! Tu recevras un boni de 400 $ et nous ajoutons deux (2) jours de vacances à ta banque."/>
  </r>
  <r>
    <x v="17"/>
    <d v="1966-02-16T00:00:00"/>
    <s v="féminin"/>
    <d v="2011-04-16T00:00:00"/>
    <d v="2011-04-16T00:00:00"/>
    <x v="0"/>
    <n v="7"/>
    <s v="Actif"/>
    <s v="Soutien administratif"/>
    <x v="7"/>
    <n v="46646.6"/>
    <n v="35"/>
    <s v="Aucun boni ne sera accordé."/>
  </r>
  <r>
    <x v="18"/>
    <d v="1966-07-16T00:00:00"/>
    <s v="féminin"/>
    <d v="2013-11-11T00:00:00"/>
    <d v="2013-11-04T00:00:00"/>
    <x v="0"/>
    <n v="5"/>
    <s v="Congé parental"/>
    <s v="Soutien administratif"/>
    <x v="15"/>
    <n v="42689"/>
    <n v="35"/>
    <s v="Bravo! Tu recevras un boni de 100 $."/>
  </r>
  <r>
    <x v="19"/>
    <d v="1966-05-26T00:00:00"/>
    <s v="féminin"/>
    <d v="2012-10-01T00:00:00"/>
    <d v="2012-10-01T00:00:00"/>
    <x v="0"/>
    <n v="3"/>
    <s v="Actif"/>
    <s v="Soutien administratif"/>
    <x v="16"/>
    <n v="46646.6"/>
    <n v="35"/>
    <s v="Bravo! Tu recevras un boni de 400 $ et nous ajoutons deux (2) jours de vacances à ta banque."/>
  </r>
  <r>
    <x v="20"/>
    <d v="1967-06-06T00:00:00"/>
    <s v="féminin"/>
    <d v="2014-01-06T00:00:00"/>
    <d v="2014-01-06T00:00:00"/>
    <x v="0"/>
    <n v="92"/>
    <s v="Actif"/>
    <s v="Soutien administratif"/>
    <x v="15"/>
    <n v="46391.6"/>
    <n v="35"/>
    <s v="Veuillez communiquer avec les RH afin d’établir un plan d’action."/>
  </r>
  <r>
    <x v="21"/>
    <d v="1969-09-03T00:00:00"/>
    <s v="féminin"/>
    <d v="2015-05-19T00:00:00"/>
    <d v="2015-05-19T00:00:00"/>
    <x v="0"/>
    <n v="4"/>
    <s v="Actif"/>
    <s v="Soutien administratif"/>
    <x v="7"/>
    <n v="38948"/>
    <n v="35"/>
    <s v="Bravo! Tu recevras un boni de 400 $ et nous ajoutons deux (2) jours de vacances à ta banque."/>
  </r>
  <r>
    <x v="22"/>
    <d v="1990-04-04T00:00:00"/>
    <s v="féminin"/>
    <d v="2013-11-11T00:00:00"/>
    <d v="2013-07-29T00:00:00"/>
    <x v="0"/>
    <n v="8.5"/>
    <s v="Actif"/>
    <s v="Soutien administratif"/>
    <x v="13"/>
    <n v="46391.6"/>
    <n v="35"/>
    <s v="Aucun boni ne sera accordé."/>
  </r>
  <r>
    <x v="23"/>
    <d v="1991-12-26T00:00:00"/>
    <s v="féminin"/>
    <d v="2013-10-26T00:00:00"/>
    <d v="2012-12-03T00:00:00"/>
    <x v="0"/>
    <n v="2"/>
    <s v="Actif"/>
    <s v="Soutien administratif"/>
    <x v="0"/>
    <n v="46468.6"/>
    <n v="35"/>
    <s v="Bravo! Tu recevras un boni de 400 $ et nous ajoutons deux (2) jours de vacances à ta banque."/>
  </r>
  <r>
    <x v="24"/>
    <d v="1965-04-23T00:00:00"/>
    <s v="féminin"/>
    <d v="2015-05-04T00:00:00"/>
    <d v="2015-05-04T00:00:00"/>
    <x v="0"/>
    <n v="3"/>
    <s v="Actif"/>
    <s v="Soutien administratif"/>
    <x v="17"/>
    <n v="43834.6"/>
    <n v="35"/>
    <s v="Bravo! Tu recevras un boni de 400 $ et nous ajoutons deux (2) jours de vacances à ta banque."/>
  </r>
  <r>
    <x v="25"/>
    <d v="1991-02-21T00:00:00"/>
    <s v="masculin"/>
    <d v="2015-07-13T00:00:00"/>
    <d v="2015-07-13T00:00:00"/>
    <x v="0"/>
    <n v="2"/>
    <s v="Actif"/>
    <s v="Soutien administratif"/>
    <x v="18"/>
    <n v="63390.6"/>
    <n v="35"/>
    <s v="Bravo! Tu recevras un boni de 400 $ et nous ajoutons deux (2) jours de vacances à ta banque."/>
  </r>
  <r>
    <x v="26"/>
    <d v="1967-11-26T00:00:00"/>
    <s v="féminin"/>
    <d v="2010-09-23T00:00:00"/>
    <d v="2010-09-23T00:00:00"/>
    <x v="0"/>
    <n v="23"/>
    <s v="Congé parental"/>
    <s v="Gestionnaire"/>
    <x v="19"/>
    <n v="84312.13"/>
    <n v="40"/>
    <s v="Veuillez communiquer avec les RH afin d’établir un plan d’action."/>
  </r>
  <r>
    <x v="27"/>
    <d v="1967-04-23T00:00:00"/>
    <s v="féminin"/>
    <d v="2012-05-07T00:00:00"/>
    <d v="2012-05-07T00:00:00"/>
    <x v="0"/>
    <n v="4"/>
    <s v="Actif"/>
    <s v="Gestionnaire"/>
    <x v="20"/>
    <n v="86866.22"/>
    <n v="40"/>
    <s v="Bravo! Tu recevras un boni de 400 $ et nous ajoutons deux (2) jours de vacances à ta banque."/>
  </r>
  <r>
    <x v="28"/>
    <d v="1966-10-30T00:00:00"/>
    <s v="féminin"/>
    <d v="2013-01-14T00:00:00"/>
    <d v="2013-01-14T00:00:00"/>
    <x v="0"/>
    <n v="2"/>
    <s v="Actif"/>
    <s v="Gestionnaire"/>
    <x v="19"/>
    <n v="64246.39"/>
    <n v="40"/>
    <s v="Bravo! Tu recevras un boni de 400 $ et nous ajoutons deux (2) jours de vacances à ta banque."/>
  </r>
  <r>
    <x v="29"/>
    <d v="1993-12-29T00:00:00"/>
    <s v="masculin"/>
    <d v="2015-09-02T00:00:00"/>
    <d v="2015-09-02T00:00:00"/>
    <x v="0"/>
    <n v="4"/>
    <s v="Actif"/>
    <s v="Soutien administratif"/>
    <x v="16"/>
    <n v="40688"/>
    <n v="35"/>
    <s v="Bravo! Tu recevras un boni de 400 $ et nous ajoutons deux (2) jours de vacances à ta banque."/>
  </r>
  <r>
    <x v="30"/>
    <d v="1962-12-04T00:00:00"/>
    <s v="masculin"/>
    <d v="2010-12-06T00:00:00"/>
    <d v="2010-12-06T00:00:00"/>
    <x v="0"/>
    <n v="22"/>
    <s v="Actif"/>
    <s v="Soutien administratif"/>
    <x v="16"/>
    <n v="49094.400000000001"/>
    <n v="35"/>
    <s v="Veuillez communiquer avec les RH afin d’établir un plan d’action."/>
  </r>
  <r>
    <x v="31"/>
    <d v="1946-02-13T00:00:00"/>
    <s v="féminin"/>
    <d v="2015-03-09T00:00:00"/>
    <d v="2015-03-09T00:00:00"/>
    <x v="0"/>
    <n v="5"/>
    <s v="Actif"/>
    <s v="Gestionnaire"/>
    <x v="12"/>
    <n v="61660.41"/>
    <n v="40"/>
    <s v="Bravo! Tu recevras un boni de 100 $."/>
  </r>
  <r>
    <x v="32"/>
    <d v="1965-06-25T00:00:00"/>
    <s v="féminin"/>
    <d v="2013-11-11T00:00:00"/>
    <d v="2013-11-11T00:00:00"/>
    <x v="0"/>
    <n v="3"/>
    <s v="Congé parental"/>
    <s v="Gestionnaire"/>
    <x v="16"/>
    <n v="66680.259999999995"/>
    <n v="40"/>
    <s v="Bravo! Tu recevras un boni de 400 $ et nous ajoutons deux (2) jours de vacances à ta banque."/>
  </r>
  <r>
    <x v="33"/>
    <d v="1966-07-27T00:00:00"/>
    <s v="féminin"/>
    <d v="2011-03-14T00:00:00"/>
    <d v="2011-03-14T00:00:00"/>
    <x v="0"/>
    <n v="2"/>
    <s v="Actif"/>
    <s v="Soutien administratif"/>
    <x v="21"/>
    <n v="44060.4"/>
    <n v="35"/>
    <s v="Bravo! Tu recevras un boni de 400 $ et nous ajoutons deux (2) jours de vacances à ta banque."/>
  </r>
  <r>
    <x v="34"/>
    <d v="1964-03-06T00:00:00"/>
    <s v="féminin"/>
    <d v="2011-04-26T00:00:00"/>
    <d v="2011-04-26T00:00:00"/>
    <x v="0"/>
    <n v="8"/>
    <s v="Actif"/>
    <s v="Gestionnaire"/>
    <x v="22"/>
    <n v="62911.66"/>
    <n v="40"/>
    <s v="Aucun boni ne sera accordé."/>
  </r>
  <r>
    <x v="35"/>
    <d v="1975-02-26T00:00:00"/>
    <s v="masculin"/>
    <d v="2012-07-30T00:00:00"/>
    <d v="2012-07-30T00:00:00"/>
    <x v="0"/>
    <n v="2"/>
    <s v="Actif"/>
    <s v="Gestionnaire"/>
    <x v="16"/>
    <n v="96140.64"/>
    <n v="40"/>
    <s v="Bravo! Tu recevras un boni de 400 $ et nous ajoutons deux (2) jours de vacances à ta banque."/>
  </r>
  <r>
    <x v="36"/>
    <d v="1966-03-10T00:00:00"/>
    <s v="féminin"/>
    <d v="2011-04-16T00:00:00"/>
    <d v="2011-04-16T00:00:00"/>
    <x v="0"/>
    <n v="3"/>
    <s v="Actif"/>
    <s v="Soutien administratif"/>
    <x v="17"/>
    <n v="44060.4"/>
    <n v="35"/>
    <s v="Bravo! Tu recevras un boni de 400 $ et nous ajoutons deux (2) jours de vacances à ta banque."/>
  </r>
  <r>
    <x v="37"/>
    <d v="1976-11-13T00:00:00"/>
    <s v="féminin"/>
    <d v="2011-04-16T00:00:00"/>
    <d v="2011-04-16T00:00:00"/>
    <x v="0"/>
    <n v="3"/>
    <s v="Actif"/>
    <s v="Soutien administratif"/>
    <x v="16"/>
    <n v="82042.399999999994"/>
    <n v="37.5"/>
    <s v="Bravo! Tu recevras un boni de 400 $ et nous ajoutons deux (2) jours de vacances à ta banque."/>
  </r>
  <r>
    <x v="38"/>
    <d v="1964-02-17T00:00:00"/>
    <s v="féminin"/>
    <d v="2011-04-25T00:00:00"/>
    <d v="2011-04-25T00:00:00"/>
    <x v="0"/>
    <n v="3.5"/>
    <s v="Actif"/>
    <s v="Soutien administratif"/>
    <x v="23"/>
    <n v="64009.4"/>
    <n v="35"/>
    <s v="Bravo! Tu recevras un boni de 400 $ et nous ajoutons deux (2) jours de vacances à ta banque."/>
  </r>
  <r>
    <x v="39"/>
    <d v="1960-04-30T00:00:00"/>
    <s v="féminin"/>
    <d v="2011-04-26T00:00:00"/>
    <d v="2011-04-26T00:00:00"/>
    <x v="0"/>
    <n v="2"/>
    <s v="Actif"/>
    <s v="Soutien administratif"/>
    <x v="8"/>
    <n v="44146"/>
    <n v="35"/>
    <s v="Bravo! Tu recevras un boni de 400 $ et nous ajoutons deux (2) jours de vacances à ta banque."/>
  </r>
  <r>
    <x v="40"/>
    <d v="1967-12-19T00:00:00"/>
    <s v="féminin"/>
    <d v="2011-05-04T00:00:00"/>
    <d v="2011-05-04T00:00:00"/>
    <x v="0"/>
    <n v="6"/>
    <s v="Invalidité de longue durée (RAT possible)"/>
    <s v="Soutien administratif"/>
    <x v="8"/>
    <n v="49131.6"/>
    <n v="35"/>
    <s v="Bravo! Tu recevras un boni de 100 $."/>
  </r>
  <r>
    <x v="41"/>
    <d v="1957-03-14T00:00:00"/>
    <s v="féminin"/>
    <d v="2011-05-04T00:00:00"/>
    <d v="2011-05-04T00:00:00"/>
    <x v="0"/>
    <n v="3"/>
    <s v="Actif"/>
    <s v="Soutien administratif"/>
    <x v="11"/>
    <n v="40668"/>
    <n v="35"/>
    <s v="Bravo! Tu recevras un boni de 400 $ et nous ajoutons deux (2) jours de vacances à ta banque."/>
  </r>
  <r>
    <x v="42"/>
    <d v="1976-11-01T00:00:00"/>
    <s v="féminin"/>
    <d v="2011-05-30T00:00:00"/>
    <d v="2011-05-30T00:00:00"/>
    <x v="0"/>
    <n v="20.5"/>
    <s v="Actif"/>
    <s v="Gestionnaire"/>
    <x v="24"/>
    <n v="106122.49"/>
    <n v="40"/>
    <s v="Veuillez communiquer avec les RH afin d’établir un plan d’action."/>
  </r>
  <r>
    <x v="43"/>
    <d v="1970-03-03T00:00:00"/>
    <s v="masculin"/>
    <d v="2011-06-15T00:00:00"/>
    <d v="2011-06-15T00:00:00"/>
    <x v="0"/>
    <n v="2"/>
    <s v="Actif"/>
    <s v="Technicien"/>
    <x v="8"/>
    <n v="88222"/>
    <n v="40"/>
    <s v="Bravo! Tu recevras un boni de 400 $ et nous ajoutons deux (2) jours de vacances à ta banque."/>
  </r>
  <r>
    <x v="44"/>
    <d v="1959-06-20T00:00:00"/>
    <s v="masculin"/>
    <d v="2011-07-26T00:00:00"/>
    <d v="2011-07-26T00:00:00"/>
    <x v="0"/>
    <n v="9.5"/>
    <s v="Actif"/>
    <s v="Gestionnaire"/>
    <x v="1"/>
    <n v="83386.16"/>
    <n v="40"/>
    <s v="Veuillez communiquer avec les RH afin d’établir un plan d’action."/>
  </r>
  <r>
    <x v="45"/>
    <d v="1973-09-13T00:00:00"/>
    <s v="masculin"/>
    <d v="2011-06-15T00:00:00"/>
    <d v="2011-06-15T00:00:00"/>
    <x v="0"/>
    <n v="29"/>
    <s v="Actif"/>
    <s v="Technicien"/>
    <x v="24"/>
    <n v="64460"/>
    <n v="40"/>
    <s v="Veuillez communiquer avec les RH afin d’établir un plan d’action."/>
  </r>
  <r>
    <x v="46"/>
    <d v="1974-07-26T00:00:00"/>
    <s v="féminin"/>
    <d v="2011-10-19T00:00:00"/>
    <d v="2011-06-24T00:00:00"/>
    <x v="0"/>
    <n v="25"/>
    <s v="Actif"/>
    <s v="Soutien administratif"/>
    <x v="17"/>
    <n v="49231"/>
    <n v="35"/>
    <s v="Veuillez communiquer avec les RH afin d’établir un plan d’action."/>
  </r>
  <r>
    <x v="47"/>
    <d v="1973-04-12T00:00:00"/>
    <s v="féminin"/>
    <d v="2011-09-06T00:00:00"/>
    <d v="2011-09-06T00:00:00"/>
    <x v="0"/>
    <n v="2.5"/>
    <s v="Actif"/>
    <s v="Gestionnaire"/>
    <x v="25"/>
    <n v="61046.23"/>
    <n v="40"/>
    <s v="Bravo! Tu recevras un boni de 400 $ et nous ajoutons deux (2) jours de vacances à ta banque."/>
  </r>
  <r>
    <x v="48"/>
    <d v="1962-10-17T00:00:00"/>
    <s v="féminin"/>
    <d v="2011-09-12T00:00:00"/>
    <d v="2011-09-12T00:00:00"/>
    <x v="0"/>
    <n v="20"/>
    <s v="Actif"/>
    <s v="Technicien"/>
    <x v="2"/>
    <n v="81664"/>
    <n v="35"/>
    <s v="Veuillez communiquer avec les RH afin d’établir un plan d’action."/>
  </r>
  <r>
    <x v="49"/>
    <d v="1965-09-27T00:00:00"/>
    <s v="féminin"/>
    <d v="2011-09-12T00:00:00"/>
    <d v="2011-09-12T00:00:00"/>
    <x v="1"/>
    <n v="39.5"/>
    <s v="Actif"/>
    <s v="Technicien"/>
    <x v="26"/>
    <n v="104963"/>
    <n v="40"/>
    <s v="Veuillez communiquer avec les RH afin d’établir un plan d’action."/>
  </r>
  <r>
    <x v="50"/>
    <d v="1970-12-06T00:00:00"/>
    <s v="masculin"/>
    <d v="2013-09-09T00:00:00"/>
    <d v="2012-06-06T00:00:00"/>
    <x v="0"/>
    <n v="5.5"/>
    <s v="Actif"/>
    <s v="Soutien administratif"/>
    <x v="27"/>
    <n v="42880"/>
    <n v="35"/>
    <s v="Bravo! Tu recevras un boni de 100 $."/>
  </r>
  <r>
    <x v="51"/>
    <d v="1966-10-30T00:00:00"/>
    <s v="féminin"/>
    <d v="2011-11-23T00:00:00"/>
    <d v="2011-11-23T00:00:00"/>
    <x v="0"/>
    <n v="2"/>
    <s v="Actif"/>
    <s v="Soutien administratif"/>
    <x v="28"/>
    <n v="68249"/>
    <n v="35"/>
    <s v="Bravo! Tu recevras un boni de 400 $ et nous ajoutons deux (2) jours de vacances à ta banque."/>
  </r>
  <r>
    <x v="52"/>
    <d v="1994-06-11T00:00:00"/>
    <s v="féminin"/>
    <d v="2015-06-06T00:00:00"/>
    <d v="2015-06-06T00:00:00"/>
    <x v="0"/>
    <n v="7"/>
    <s v="Actif"/>
    <s v="Soutien administratif"/>
    <x v="29"/>
    <n v="43834.6"/>
    <n v="35"/>
    <s v="Aucun boni ne sera accordé."/>
  </r>
  <r>
    <x v="53"/>
    <d v="1977-06-13T00:00:00"/>
    <s v="féminin"/>
    <d v="2013-05-06T00:00:00"/>
    <d v="2012-04-02T00:00:00"/>
    <x v="0"/>
    <n v="22"/>
    <s v="Actif"/>
    <s v="Soutien administratif"/>
    <x v="7"/>
    <n v="68249"/>
    <n v="35"/>
    <s v="Veuillez communiquer avec les RH afin d’établir un plan d’action."/>
  </r>
  <r>
    <x v="54"/>
    <d v="1969-06-13T00:00:00"/>
    <s v="féminin"/>
    <d v="2013-11-11T00:00:00"/>
    <d v="2013-02-11T00:00:00"/>
    <x v="0"/>
    <n v="9.5"/>
    <s v="Actif"/>
    <s v="Soutien administratif"/>
    <x v="28"/>
    <n v="43834.6"/>
    <n v="35"/>
    <s v="Veuillez communiquer avec les RH afin d’établir un plan d’action."/>
  </r>
  <r>
    <x v="55"/>
    <d v="1966-10-27T00:00:00"/>
    <s v="féminin"/>
    <d v="2014-03-31T00:00:00"/>
    <d v="2013-07-15T00:00:00"/>
    <x v="0"/>
    <n v="0.5"/>
    <s v="Actif"/>
    <s v="Soutien administratif"/>
    <x v="16"/>
    <n v="46468.6"/>
    <n v="35"/>
    <s v="Bravo! Tu recevras un boni de 400 $ et nous ajoutons deux (2) jours de vacances à ta banque."/>
  </r>
  <r>
    <x v="56"/>
    <d v="1966-06-21T00:00:00"/>
    <s v="masculin"/>
    <d v="2012-06-26T00:00:00"/>
    <d v="2012-06-26T00:00:00"/>
    <x v="0"/>
    <n v="5"/>
    <s v="Actif"/>
    <s v="Soutien administratif"/>
    <x v="30"/>
    <n v="48439.199999999997"/>
    <n v="35"/>
    <s v="Bravo! Tu recevras un boni de 100 $."/>
  </r>
  <r>
    <x v="57"/>
    <d v="1954-10-20T00:00:00"/>
    <s v="féminin"/>
    <d v="2012-12-03T00:00:00"/>
    <d v="2012-12-03T00:00:00"/>
    <x v="0"/>
    <n v="5"/>
    <s v="Actif"/>
    <s v="Gestionnaire"/>
    <x v="25"/>
    <n v="144400"/>
    <n v="40"/>
    <s v="Bravo! Tu recevras un boni de 100 $."/>
  </r>
  <r>
    <x v="58"/>
    <d v="1964-02-10T00:00:00"/>
    <s v="masculin"/>
    <d v="2013-04-01T00:00:00"/>
    <d v="2013-04-01T00:00:00"/>
    <x v="0"/>
    <n v="2"/>
    <s v="Actif"/>
    <s v="Gestionnaire"/>
    <x v="29"/>
    <n v="83439.839999999997"/>
    <n v="40"/>
    <s v="Bravo! Tu recevras un boni de 400 $ et nous ajoutons deux (2) jours de vacances à ta banque."/>
  </r>
  <r>
    <x v="59"/>
    <d v="1966-01-06T00:00:00"/>
    <s v="féminin"/>
    <d v="2015-01-05T00:00:00"/>
    <d v="2015-01-05T00:00:00"/>
    <x v="0"/>
    <n v="2"/>
    <s v="Actif"/>
    <s v="Technicien"/>
    <x v="8"/>
    <n v="81664"/>
    <n v="40"/>
    <s v="Bravo! Tu recevras un boni de 400 $ et nous ajoutons deux (2) jours de vacances à ta banque."/>
  </r>
  <r>
    <x v="60"/>
    <d v="1963-05-05T00:00:00"/>
    <s v="féminin"/>
    <d v="2015-06-17T00:00:00"/>
    <d v="2015-06-17T00:00:00"/>
    <x v="0"/>
    <n v="2"/>
    <s v="Actif"/>
    <s v="Gestionnaire"/>
    <x v="16"/>
    <n v="44992.94"/>
    <n v="40"/>
    <s v="Bravo! Tu recevras un boni de 400 $ et nous ajoutons deux (2) jours de vacances à ta banque."/>
  </r>
  <r>
    <x v="61"/>
    <d v="1963-12-01T00:00:00"/>
    <s v="féminin"/>
    <d v="2013-11-16T00:00:00"/>
    <d v="2013-07-01T00:00:00"/>
    <x v="0"/>
    <n v="4"/>
    <s v="Congé parental"/>
    <s v="Soutien administratif"/>
    <x v="13"/>
    <n v="48964.2"/>
    <n v="35"/>
    <s v="Bravo! Tu recevras un boni de 400 $ et nous ajoutons deux (2) jours de vacances à ta banque."/>
  </r>
  <r>
    <x v="62"/>
    <d v="1965-11-26T00:00:00"/>
    <s v="masculin"/>
    <d v="2013-05-06T00:00:00"/>
    <d v="2013-05-06T00:00:00"/>
    <x v="0"/>
    <n v="28.5"/>
    <s v="Actif"/>
    <s v="Gestionnaire"/>
    <x v="23"/>
    <n v="116124.49"/>
    <n v="40"/>
    <s v="Veuillez communiquer avec les RH afin d’établir un plan d’action."/>
  </r>
  <r>
    <x v="63"/>
    <d v="1957-03-16T00:00:00"/>
    <s v="féminin"/>
    <d v="2013-06-05T00:00:00"/>
    <d v="2013-06-05T00:00:00"/>
    <x v="0"/>
    <n v="3"/>
    <s v="Actif"/>
    <s v="Soutien administratif"/>
    <x v="31"/>
    <n v="60314.6"/>
    <n v="35"/>
    <s v="Bravo! Tu recevras un boni de 400 $ et nous ajoutons deux (2) jours de vacances à ta banque."/>
  </r>
  <r>
    <x v="64"/>
    <d v="1964-06-04T00:00:00"/>
    <s v="masculin"/>
    <d v="2013-09-01T00:00:00"/>
    <d v="2013-09-01T00:00:00"/>
    <x v="0"/>
    <n v="20"/>
    <s v="Actif"/>
    <s v="Gestionnaire"/>
    <x v="26"/>
    <n v="192000"/>
    <n v="40"/>
    <s v="Veuillez communiquer avec les RH afin d’établir un plan d’action."/>
  </r>
  <r>
    <x v="65"/>
    <d v="1965-02-09T00:00:00"/>
    <s v="féminin"/>
    <d v="2014-04-14T00:00:00"/>
    <d v="2014-04-14T00:00:00"/>
    <x v="0"/>
    <n v="2"/>
    <s v="Actif"/>
    <s v="Soutien administratif"/>
    <x v="24"/>
    <n v="46468.6"/>
    <n v="35"/>
    <s v="Bravo! Tu recevras un boni de 400 $ et nous ajoutons deux (2) jours de vacances à ta banque."/>
  </r>
  <r>
    <x v="66"/>
    <d v="1964-05-03T00:00:00"/>
    <s v="masculin"/>
    <d v="2014-01-03T00:00:00"/>
    <d v="2014-01-03T00:00:00"/>
    <x v="0"/>
    <n v="5"/>
    <s v="Actif"/>
    <s v="Technicien"/>
    <x v="21"/>
    <n v="66341"/>
    <n v="40"/>
    <s v="Bravo! Tu recevras un boni de 100 $."/>
  </r>
  <r>
    <x v="67"/>
    <d v="1956-07-11T00:00:00"/>
    <s v="féminin"/>
    <d v="2014-02-16T00:00:00"/>
    <d v="2014-02-16T00:00:00"/>
    <x v="0"/>
    <n v="2"/>
    <s v="Actif"/>
    <s v="Gestionnaire"/>
    <x v="20"/>
    <n v="149832"/>
    <n v="40"/>
    <s v="Bravo! Tu recevras un boni de 400 $ et nous ajoutons deux (2) jours de vacances à ta banque."/>
  </r>
  <r>
    <x v="68"/>
    <d v="1963-02-06T00:00:00"/>
    <s v="féminin"/>
    <d v="2014-02-11T00:00:00"/>
    <d v="2014-02-11T00:00:00"/>
    <x v="0"/>
    <n v="9"/>
    <s v="Actif"/>
    <s v="Gestionnaire"/>
    <x v="32"/>
    <n v="110946.24000000001"/>
    <n v="40"/>
    <b v="0"/>
  </r>
  <r>
    <x v="69"/>
    <d v="1966-02-15T00:00:00"/>
    <s v="féminin"/>
    <d v="2014-03-16T00:00:00"/>
    <d v="2014-03-16T00:00:00"/>
    <x v="0"/>
    <n v="47"/>
    <s v="Actif"/>
    <s v="Soutien administratif"/>
    <x v="8"/>
    <n v="46468.6"/>
    <n v="35"/>
    <s v="Veuillez communiquer avec les RH afin d’établir un plan d’action."/>
  </r>
  <r>
    <x v="70"/>
    <d v="1991-06-25T00:00:00"/>
    <s v="féminin"/>
    <d v="2015-04-27T00:00:00"/>
    <d v="2015-04-27T00:00:00"/>
    <x v="0"/>
    <n v="7"/>
    <s v="Actif"/>
    <s v="Soutien administratif"/>
    <x v="20"/>
    <n v="40688"/>
    <n v="35"/>
    <s v="Aucun boni ne sera accordé."/>
  </r>
  <r>
    <x v="71"/>
    <d v="1976-09-11T00:00:00"/>
    <s v="féminin"/>
    <d v="2014-06-05T00:00:00"/>
    <d v="2014-06-05T00:00:00"/>
    <x v="0"/>
    <n v="3"/>
    <s v="Actif"/>
    <s v="Gestionnaire"/>
    <x v="30"/>
    <n v="82424.66"/>
    <n v="40"/>
    <s v="Bravo! Tu recevras un boni de 400 $ et nous ajoutons deux (2) jours de vacances à ta banque."/>
  </r>
  <r>
    <x v="72"/>
    <d v="1966-10-20T00:00:00"/>
    <s v="féminin"/>
    <d v="2014-07-21T00:00:00"/>
    <d v="2014-07-21T00:00:00"/>
    <x v="0"/>
    <n v="22.5"/>
    <s v="Actif"/>
    <s v="Gestionnaire"/>
    <x v="33"/>
    <n v="69610.600000000006"/>
    <n v="40"/>
    <s v="Veuillez communiquer avec les RH afin d’établir un plan d’action."/>
  </r>
  <r>
    <x v="73"/>
    <d v="1992-03-25T00:00:00"/>
    <s v="féminin"/>
    <d v="2014-09-29T00:00:00"/>
    <d v="2014-09-29T00:00:00"/>
    <x v="0"/>
    <n v="5"/>
    <s v="Actif"/>
    <s v="Soutien administratif"/>
    <x v="34"/>
    <n v="46468.6"/>
    <n v="35"/>
    <s v="Bravo! Tu recevras un boni de 100 $."/>
  </r>
  <r>
    <x v="74"/>
    <d v="1961-03-21T00:00:00"/>
    <s v="féminin"/>
    <d v="2015-01-05T00:00:00"/>
    <d v="2015-01-05T00:00:00"/>
    <x v="0"/>
    <n v="20"/>
    <s v="Actif"/>
    <s v="Gestionnaire"/>
    <x v="25"/>
    <n v="61880.11"/>
    <n v="40"/>
    <s v="Veuillez communiquer avec les RH afin d’établir un plan d’action."/>
  </r>
  <r>
    <x v="75"/>
    <d v="1963-06-26T00:00:00"/>
    <s v="masculin"/>
    <d v="2015-01-06T00:00:00"/>
    <d v="2015-01-06T00:00:00"/>
    <x v="1"/>
    <n v="5"/>
    <s v="Actif"/>
    <s v="Technicien"/>
    <x v="3"/>
    <n v="96643"/>
    <n v="35"/>
    <s v="Bravo! Tu recevras un boni de 100 $."/>
  </r>
  <r>
    <x v="76"/>
    <d v="1991-11-13T00:00:00"/>
    <s v="féminin"/>
    <d v="2015-04-27T00:00:00"/>
    <d v="2015-04-27T00:00:00"/>
    <x v="0"/>
    <n v="2"/>
    <s v="Actif"/>
    <s v="Soutien administratif"/>
    <x v="6"/>
    <n v="43834.6"/>
    <n v="35"/>
    <s v="Bravo! Tu recevras un boni de 400 $ et nous ajoutons deux (2) jours de vacances à ta banque."/>
  </r>
  <r>
    <x v="77"/>
    <d v="1962-02-01T00:00:00"/>
    <s v="masculin"/>
    <d v="2015-03-02T00:00:00"/>
    <d v="2015-03-02T00:00:00"/>
    <x v="0"/>
    <n v="9"/>
    <s v="Actif"/>
    <s v="Soutien administratif"/>
    <x v="25"/>
    <n v="46484.6"/>
    <n v="35"/>
    <b v="0"/>
  </r>
  <r>
    <x v="78"/>
    <d v="1962-04-05T00:00:00"/>
    <s v="féminin"/>
    <d v="2015-06-06T00:00:00"/>
    <d v="2015-06-06T00:00:00"/>
    <x v="0"/>
    <n v="6.5"/>
    <s v="Actif"/>
    <s v="Gestionnaire"/>
    <x v="24"/>
    <n v="62000"/>
    <n v="40"/>
    <s v="Bravo! Tu recevras un boni de 100 $."/>
  </r>
  <r>
    <x v="79"/>
    <d v="1954-11-26T00:00:00"/>
    <s v="masculin"/>
    <d v="2015-06-17T00:00:00"/>
    <d v="2015-06-17T00:00:00"/>
    <x v="0"/>
    <n v="0.5"/>
    <s v="Actif"/>
    <s v="Technicien"/>
    <x v="29"/>
    <n v="96643"/>
    <n v="40"/>
    <s v="Bravo! Tu recevras un boni de 400 $ et nous ajoutons deux (2) jours de vacances à ta banque."/>
  </r>
  <r>
    <x v="80"/>
    <d v="1967-03-10T00:00:00"/>
    <s v="féminin"/>
    <d v="2015-06-24T00:00:00"/>
    <d v="2015-06-24T00:00:00"/>
    <x v="0"/>
    <n v="40.5"/>
    <s v="Actif"/>
    <s v="Technicien"/>
    <x v="24"/>
    <n v="62861"/>
    <n v="40"/>
    <s v="Veuillez communiquer avec les RH afin d’établir un plan d’action."/>
  </r>
  <r>
    <x v="81"/>
    <d v="1960-09-02T00:00:00"/>
    <s v="masculin"/>
    <d v="2015-06-17T00:00:00"/>
    <d v="2015-06-17T00:00:00"/>
    <x v="0"/>
    <n v="9"/>
    <s v="Actif"/>
    <s v="Technicien"/>
    <x v="35"/>
    <n v="96643"/>
    <n v="40"/>
    <b v="0"/>
  </r>
  <r>
    <x v="82"/>
    <d v="1962-06-29T00:00:00"/>
    <s v="féminin"/>
    <d v="2005-06-29T00:00:00"/>
    <d v="2005-06-16T00:00:00"/>
    <x v="0"/>
    <n v="2"/>
    <s v="Absence autorisée non payée"/>
    <s v="Soutien administratif"/>
    <x v="22"/>
    <n v="46439"/>
    <n v="37.5"/>
    <s v="Bravo! Tu recevras un boni de 400 $ et nous ajoutons deux (2) jours de vacances à ta banque."/>
  </r>
  <r>
    <x v="83"/>
    <d v="1963-07-11T00:00:00"/>
    <s v="masculin"/>
    <d v="2000-06-06T00:00:00"/>
    <d v="2000-06-06T00:00:00"/>
    <x v="0"/>
    <n v="2"/>
    <s v="Actif"/>
    <s v="Technicien"/>
    <x v="34"/>
    <n v="104963"/>
    <n v="40"/>
    <s v="Bravo! Tu recevras un boni de 400 $ et nous ajoutons deux (2) jours de vacances à ta banque."/>
  </r>
  <r>
    <x v="84"/>
    <d v="1956-10-25T00:00:00"/>
    <s v="féminin"/>
    <d v="2000-11-06T00:00:00"/>
    <d v="2000-11-06T00:00:00"/>
    <x v="0"/>
    <n v="2"/>
    <s v="Actif"/>
    <s v="Soutien administratif"/>
    <x v="1"/>
    <n v="69269.2"/>
    <n v="35"/>
    <s v="Bravo! Tu recevras un boni de 400 $ et nous ajoutons deux (2) jours de vacances à ta banque."/>
  </r>
  <r>
    <x v="85"/>
    <d v="1952-05-29T00:00:00"/>
    <s v="masculin"/>
    <d v="2000-12-16T00:00:00"/>
    <d v="2000-12-04T00:00:00"/>
    <x v="0"/>
    <n v="2.5"/>
    <s v="Actif"/>
    <s v="Technicien"/>
    <x v="0"/>
    <n v="99424"/>
    <n v="40"/>
    <s v="Bravo! Tu recevras un boni de 400 $ et nous ajoutons deux (2) jours de vacances à ta banque."/>
  </r>
  <r>
    <x v="86"/>
    <d v="1970-10-26T00:00:00"/>
    <s v="féminin"/>
    <d v="2001-04-05T00:00:00"/>
    <d v="2005-04-25T00:00:00"/>
    <x v="0"/>
    <n v="4"/>
    <s v="Actif"/>
    <s v="Soutien administratif"/>
    <x v="36"/>
    <n v="62060.2"/>
    <n v="35"/>
    <s v="Bravo! Tu recevras un boni de 400 $ et nous ajoutons deux (2) jours de vacances à ta banque."/>
  </r>
  <r>
    <x v="87"/>
    <d v="1967-11-24T00:00:00"/>
    <s v="féminin"/>
    <d v="2001-02-26T00:00:00"/>
    <d v="2001-02-26T00:00:00"/>
    <x v="0"/>
    <n v="3"/>
    <s v="Actif"/>
    <s v="Soutien administratif"/>
    <x v="0"/>
    <n v="40668"/>
    <n v="35"/>
    <s v="Bravo! Tu recevras un boni de 400 $ et nous ajoutons deux (2) jours de vacances à ta banque."/>
  </r>
  <r>
    <x v="88"/>
    <d v="1961-05-11T00:00:00"/>
    <s v="féminin"/>
    <s v="2004-06-31"/>
    <d v="2004-06-10T00:00:00"/>
    <x v="0"/>
    <n v="20"/>
    <s v="Actif"/>
    <s v="Soutien administratif"/>
    <x v="33"/>
    <n v="44060.4"/>
    <n v="35"/>
    <s v="Veuillez communiquer avec les RH afin d’établir un plan d’action."/>
  </r>
  <r>
    <x v="89"/>
    <d v="1960-04-14T00:00:00"/>
    <s v="masculin"/>
    <d v="2002-04-09T00:00:00"/>
    <d v="2001-07-16T00:00:00"/>
    <x v="1"/>
    <n v="3"/>
    <s v="Actif"/>
    <s v="Soutien administratif"/>
    <x v="19"/>
    <n v="84948.6"/>
    <n v="35"/>
    <s v="Bravo! Tu recevras un boni de 400 $ et nous ajoutons deux (2) jours de vacances à ta banque."/>
  </r>
  <r>
    <x v="90"/>
    <d v="1962-07-10T00:00:00"/>
    <s v="féminin"/>
    <d v="2006-06-26T00:00:00"/>
    <d v="2005-12-12T00:00:00"/>
    <x v="0"/>
    <n v="43.5"/>
    <s v="Actif"/>
    <s v="Soutien administratif"/>
    <x v="2"/>
    <n v="48101.599999999999"/>
    <n v="35"/>
    <s v="Veuillez communiquer avec les RH afin d’établir un plan d’action."/>
  </r>
  <r>
    <x v="91"/>
    <d v="1967-10-06T00:00:00"/>
    <s v="féminin"/>
    <d v="2012-06-13T00:00:00"/>
    <d v="2012-06-13T00:00:00"/>
    <x v="0"/>
    <n v="9.5"/>
    <s v="Actif"/>
    <s v="Technicien"/>
    <x v="37"/>
    <n v="104963"/>
    <n v="40"/>
    <s v="Veuillez communiquer avec les RH afin d’établir un plan d’action."/>
  </r>
  <r>
    <x v="92"/>
    <d v="1966-06-16T00:00:00"/>
    <s v="féminin"/>
    <d v="2004-06-25T00:00:00"/>
    <d v="2002-06-23T00:00:00"/>
    <x v="0"/>
    <n v="20"/>
    <s v="Actif"/>
    <s v="Soutien administratif"/>
    <x v="2"/>
    <n v="46468.6"/>
    <n v="35"/>
    <s v="Veuillez communiquer avec les RH afin d’établir un plan d’action."/>
  </r>
  <r>
    <x v="93"/>
    <d v="1957-03-17T00:00:00"/>
    <s v="féminin"/>
    <d v="2010-12-20T00:00:00"/>
    <d v="2006-06-19T00:00:00"/>
    <x v="1"/>
    <n v="6.5"/>
    <s v="Actif"/>
    <s v="Technicien"/>
    <x v="38"/>
    <n v="96643"/>
    <n v="40"/>
    <s v="Bravo! Tu recevras un boni de 100 $."/>
  </r>
  <r>
    <x v="94"/>
    <d v="1960-11-09T00:00:00"/>
    <s v="féminin"/>
    <d v="2004-05-17T00:00:00"/>
    <d v="2003-05-16T00:00:00"/>
    <x v="0"/>
    <n v="22"/>
    <s v="Actif"/>
    <s v="Soutien administratif"/>
    <x v="29"/>
    <n v="40668"/>
    <n v="35"/>
    <s v="Veuillez communiquer avec les RH afin d’établir un plan d’action."/>
  </r>
  <r>
    <x v="95"/>
    <d v="1952-06-23T00:00:00"/>
    <s v="féminin"/>
    <d v="2002-07-15T00:00:00"/>
    <d v="2002-07-15T00:00:00"/>
    <x v="0"/>
    <n v="2.5"/>
    <s v="Actif"/>
    <s v="Technicien"/>
    <x v="29"/>
    <n v="104963"/>
    <n v="40"/>
    <s v="Bravo! Tu recevras un boni de 400 $ et nous ajoutons deux (2) jours de vacances à ta banque."/>
  </r>
  <r>
    <x v="93"/>
    <d v="1955-09-16T00:00:00"/>
    <s v="masculin"/>
    <d v="2002-07-15T00:00:00"/>
    <d v="2002-07-15T00:00:00"/>
    <x v="0"/>
    <n v="5.5"/>
    <s v="Actif"/>
    <s v="Technicien"/>
    <x v="2"/>
    <n v="104963"/>
    <n v="40"/>
    <s v="Bravo! Tu recevras un boni de 100 $."/>
  </r>
  <r>
    <x v="96"/>
    <d v="1973-05-25T00:00:00"/>
    <s v="masculin"/>
    <d v="2002-12-16T00:00:00"/>
    <d v="2002-06-29T00:00:00"/>
    <x v="0"/>
    <n v="2"/>
    <s v="Actif"/>
    <s v="Technicien"/>
    <x v="39"/>
    <n v="96643"/>
    <n v="40"/>
    <s v="Bravo! Tu recevras un boni de 400 $ et nous ajoutons deux (2) jours de vacances à ta banque."/>
  </r>
  <r>
    <x v="97"/>
    <d v="1960-02-12T00:00:00"/>
    <s v="masculin"/>
    <d v="2002-09-03T00:00:00"/>
    <d v="2002-09-03T00:00:00"/>
    <x v="0"/>
    <n v="2"/>
    <s v="Actif"/>
    <s v="Technicien"/>
    <x v="29"/>
    <n v="102194"/>
    <n v="40"/>
    <s v="Bravo! Tu recevras un boni de 400 $ et nous ajoutons deux (2) jours de vacances à ta banque."/>
  </r>
  <r>
    <x v="98"/>
    <d v="1959-06-20T00:00:00"/>
    <s v="féminin"/>
    <d v="2006-03-06T00:00:00"/>
    <d v="2007-12-17T00:00:00"/>
    <x v="0"/>
    <n v="3.5"/>
    <s v="Actif"/>
    <s v="Technicien"/>
    <x v="2"/>
    <n v="91111"/>
    <n v="35"/>
    <s v="Bravo! Tu recevras un boni de 400 $ et nous ajoutons deux (2) jours de vacances à ta banque."/>
  </r>
  <r>
    <x v="99"/>
    <d v="1962-02-11T00:00:00"/>
    <s v="féminin"/>
    <d v="2010-06-16T00:00:00"/>
    <d v="2006-10-25T00:00:00"/>
    <x v="0"/>
    <n v="2"/>
    <s v="Actif"/>
    <s v="Soutien administratif"/>
    <x v="15"/>
    <n v="64009.4"/>
    <n v="35"/>
    <s v="Bravo! Tu recevras un boni de 400 $ et nous ajoutons deux (2) jours de vacances à ta banque."/>
  </r>
  <r>
    <x v="100"/>
    <d v="1975-03-31T00:00:00"/>
    <s v="féminin"/>
    <d v="2003-05-26T00:00:00"/>
    <d v="2003-02-10T00:00:00"/>
    <x v="0"/>
    <n v="20"/>
    <s v="Actif"/>
    <s v="Soutien administratif"/>
    <x v="8"/>
    <n v="64009.4"/>
    <n v="35"/>
    <s v="Veuillez communiquer avec les RH afin d’établir un plan d’action."/>
  </r>
  <r>
    <x v="101"/>
    <d v="1971-06-12T00:00:00"/>
    <s v="féminin"/>
    <d v="2003-07-14T00:00:00"/>
    <d v="2003-05-26T00:00:00"/>
    <x v="1"/>
    <n v="90.5"/>
    <s v="Actif"/>
    <s v="Soutien administratif"/>
    <x v="36"/>
    <n v="40668"/>
    <n v="35"/>
    <s v="Veuillez communiquer avec les RH afin d’établir un plan d’action."/>
  </r>
  <r>
    <x v="102"/>
    <d v="1961-11-04T00:00:00"/>
    <s v="féminin"/>
    <d v="2015-09-06T00:00:00"/>
    <d v="2015-09-06T00:00:00"/>
    <x v="0"/>
    <n v="9"/>
    <s v="Actif"/>
    <s v="Gestionnaire"/>
    <x v="18"/>
    <n v="60000"/>
    <n v="40"/>
    <s v="Veuillez communiquer avec les RH afin d’établir un plan d’action."/>
  </r>
  <r>
    <x v="103"/>
    <d v="1962-04-25T00:00:00"/>
    <s v="féminin"/>
    <d v="2011-03-26T00:00:00"/>
    <d v="2011-03-26T00:00:00"/>
    <x v="0"/>
    <n v="2"/>
    <s v="Absence autorisée non payée"/>
    <s v="Soutien administratif"/>
    <x v="29"/>
    <n v="46610.400000000001"/>
    <n v="35"/>
    <s v="Bravo! Tu recevras un boni de 400 $ et nous ajoutons deux (2) jours de vacances à ta banque."/>
  </r>
  <r>
    <x v="104"/>
    <d v="1950-09-21T00:00:00"/>
    <s v="féminin"/>
    <d v="2003-06-25T00:00:00"/>
    <d v="2003-06-25T00:00:00"/>
    <x v="0"/>
    <n v="2"/>
    <s v="Actif"/>
    <s v="Technicien"/>
    <x v="2"/>
    <n v="104963"/>
    <n v="40"/>
    <s v="Bravo! Tu recevras un boni de 400 $ et nous ajoutons deux (2) jours de vacances à ta banque."/>
  </r>
  <r>
    <x v="105"/>
    <d v="1955-04-17T00:00:00"/>
    <s v="féminin"/>
    <d v="2003-06-16T00:00:00"/>
    <d v="2003-06-16T00:00:00"/>
    <x v="0"/>
    <n v="4"/>
    <s v="Actif"/>
    <s v="Technicien"/>
    <x v="29"/>
    <n v="104963"/>
    <n v="40"/>
    <s v="Bravo! Tu recevras un boni de 400 $ et nous ajoutons deux (2) jours de vacances à ta banque."/>
  </r>
  <r>
    <x v="106"/>
    <d v="1952-06-29T00:00:00"/>
    <s v="féminin"/>
    <d v="2009-06-17T00:00:00"/>
    <d v="2007-05-10T00:00:00"/>
    <x v="0"/>
    <n v="2"/>
    <s v="Actif"/>
    <s v="Technicien"/>
    <x v="40"/>
    <n v="88222"/>
    <n v="40"/>
    <s v="Bravo! Tu recevras un boni de 400 $ et nous ajoutons deux (2) jours de vacances à ta banque."/>
  </r>
  <r>
    <x v="107"/>
    <d v="1963-01-30T00:00:00"/>
    <s v="féminin"/>
    <d v="1966-11-01T00:00:00"/>
    <d v="1994-06-02T00:00:00"/>
    <x v="0"/>
    <n v="3"/>
    <s v="Actif"/>
    <s v="Gestionnaire"/>
    <x v="30"/>
    <n v="166944"/>
    <n v="40"/>
    <s v="Bravo! Tu recevras un boni de 400 $ et nous ajoutons deux (2) jours de vacances à ta banque."/>
  </r>
  <r>
    <x v="108"/>
    <d v="1963-12-31T00:00:00"/>
    <s v="féminin"/>
    <d v="1967-09-21T00:00:00"/>
    <d v="1967-09-21T00:00:00"/>
    <x v="0"/>
    <n v="2"/>
    <s v="Actif"/>
    <s v="Gestionnaire"/>
    <x v="41"/>
    <n v="86641.600000000006"/>
    <n v="40"/>
    <s v="Bravo! Tu recevras un boni de 400 $ et nous ajoutons deux (2) jours de vacances à ta banque."/>
  </r>
  <r>
    <x v="109"/>
    <d v="1971-09-24T00:00:00"/>
    <s v="féminin"/>
    <d v="1995-06-21T00:00:00"/>
    <d v="1995-06-12T00:00:00"/>
    <x v="0"/>
    <n v="7.5"/>
    <s v="Actif"/>
    <s v="Soutien administratif"/>
    <x v="1"/>
    <n v="64009.4"/>
    <n v="35"/>
    <s v="Aucun boni ne sera accordé."/>
  </r>
  <r>
    <x v="110"/>
    <d v="1976-06-06T00:00:00"/>
    <s v="féminin"/>
    <d v="2005-11-10T00:00:00"/>
    <d v="2005-03-17T00:00:00"/>
    <x v="0"/>
    <n v="38.5"/>
    <s v="Actif"/>
    <s v="Soutien administratif"/>
    <x v="15"/>
    <n v="64009.4"/>
    <n v="35"/>
    <s v="Veuillez communiquer avec les RH afin d’établir un plan d’action."/>
  </r>
  <r>
    <x v="111"/>
    <d v="1974-01-26T00:00:00"/>
    <s v="féminin"/>
    <d v="2002-04-22T00:00:00"/>
    <d v="2002-04-22T00:00:00"/>
    <x v="0"/>
    <n v="20"/>
    <s v="Actif"/>
    <s v="Soutien administratif"/>
    <x v="42"/>
    <n v="64009.4"/>
    <n v="35"/>
    <s v="Veuillez communiquer avec les RH afin d’établir un plan d’action."/>
  </r>
  <r>
    <x v="112"/>
    <d v="1966-04-29T00:00:00"/>
    <s v="féminin"/>
    <d v="2009-03-13T00:00:00"/>
    <d v="2009-03-13T00:00:00"/>
    <x v="0"/>
    <n v="8"/>
    <s v="Actif"/>
    <s v="Gestionnaire"/>
    <x v="27"/>
    <n v="68013.86"/>
    <n v="40"/>
    <s v="Aucun boni ne sera accordé."/>
  </r>
  <r>
    <x v="113"/>
    <d v="1963-09-26T00:00:00"/>
    <s v="masculin"/>
    <d v="2013-05-21T00:00:00"/>
    <d v="2013-05-21T00:00:00"/>
    <x v="0"/>
    <n v="22"/>
    <s v="Actif"/>
    <s v="Gestionnaire"/>
    <x v="43"/>
    <n v="124630.34"/>
    <n v="40"/>
    <s v="Veuillez communiquer avec les RH afin d’établir un plan d’action."/>
  </r>
  <r>
    <x v="112"/>
    <d v="1959-06-11T00:00:00"/>
    <s v="féminin"/>
    <d v="1995-07-10T00:00:00"/>
    <d v="1994-12-22T00:00:00"/>
    <x v="0"/>
    <n v="2"/>
    <s v="Actif"/>
    <s v="Soutien administratif"/>
    <x v="11"/>
    <n v="64009.4"/>
    <n v="35"/>
    <s v="Bravo! Tu recevras un boni de 400 $ et nous ajoutons deux (2) jours de vacances à ta banque."/>
  </r>
  <r>
    <x v="114"/>
    <d v="1964-06-17T00:00:00"/>
    <s v="féminin"/>
    <d v="1967-01-26T00:00:00"/>
    <d v="1965-06-10T00:00:00"/>
    <x v="0"/>
    <n v="4.5"/>
    <s v="Actif"/>
    <s v="Soutien administratif"/>
    <x v="44"/>
    <n v="49094.400000000001"/>
    <n v="35"/>
    <s v="Bravo! Tu recevras un boni de 400 $ et nous ajoutons deux (2) jours de vacances à ta banque."/>
  </r>
  <r>
    <x v="114"/>
    <d v="1956-11-04T00:00:00"/>
    <s v="féminin"/>
    <d v="1965-03-04T00:00:00"/>
    <d v="1964-07-09T00:00:00"/>
    <x v="0"/>
    <n v="5"/>
    <s v="Actif"/>
    <s v="Soutien administratif"/>
    <x v="3"/>
    <n v="44691"/>
    <n v="35"/>
    <s v="Bravo! Tu recevras un boni de 100 $."/>
  </r>
  <r>
    <x v="115"/>
    <d v="1976-07-12T00:00:00"/>
    <s v="féminin"/>
    <d v="2002-01-02T00:00:00"/>
    <d v="2002-01-02T00:00:00"/>
    <x v="0"/>
    <n v="2"/>
    <s v="Actif"/>
    <s v="Soutien administratif"/>
    <x v="45"/>
    <n v="64009.4"/>
    <n v="35"/>
    <s v="Bravo! Tu recevras un boni de 400 $ et nous ajoutons deux (2) jours de vacances à ta banque."/>
  </r>
  <r>
    <x v="116"/>
    <d v="1976-11-30T00:00:00"/>
    <s v="masculin"/>
    <d v="2007-06-04T00:00:00"/>
    <d v="2007-06-04T00:00:00"/>
    <x v="0"/>
    <n v="3.5"/>
    <s v="Actif"/>
    <s v="Gestionnaire"/>
    <x v="30"/>
    <n v="96140.64"/>
    <n v="40"/>
    <s v="Bravo! Tu recevras un boni de 400 $ et nous ajoutons deux (2) jours de vacances à ta banque."/>
  </r>
  <r>
    <x v="117"/>
    <d v="1975-06-16T00:00:00"/>
    <s v="féminin"/>
    <d v="2005-10-17T00:00:00"/>
    <d v="2004-06-30T00:00:00"/>
    <x v="0"/>
    <n v="2"/>
    <s v="Actif"/>
    <s v="Gestionnaire"/>
    <x v="11"/>
    <n v="104863.64"/>
    <n v="40"/>
    <s v="Bravo! Tu recevras un boni de 400 $ et nous ajoutons deux (2) jours de vacances à ta banque."/>
  </r>
  <r>
    <x v="118"/>
    <d v="1963-09-17T00:00:00"/>
    <s v="féminin"/>
    <d v="1965-06-06T00:00:00"/>
    <d v="1965-01-13T00:00:00"/>
    <x v="0"/>
    <n v="2"/>
    <s v="Actif"/>
    <s v="Soutien administratif"/>
    <x v="11"/>
    <n v="44691"/>
    <n v="35"/>
    <s v="Bravo! Tu recevras un boni de 400 $ et nous ajoutons deux (2) jours de vacances à ta banque."/>
  </r>
  <r>
    <x v="119"/>
    <d v="1964-07-25T00:00:00"/>
    <s v="féminin"/>
    <d v="1991-04-06T00:00:00"/>
    <d v="1990-05-22T00:00:00"/>
    <x v="0"/>
    <n v="22.5"/>
    <s v="Actif"/>
    <s v="Soutien administratif"/>
    <x v="0"/>
    <n v="49094.400000000001"/>
    <n v="35"/>
    <s v="Veuillez communiquer avec les RH afin d’établir un plan d’action."/>
  </r>
  <r>
    <x v="111"/>
    <d v="1963-09-16T00:00:00"/>
    <s v="féminin"/>
    <d v="1967-11-24T00:00:00"/>
    <d v="1967-04-21T00:00:00"/>
    <x v="0"/>
    <n v="3.5"/>
    <s v="Actif"/>
    <s v="Soutien administratif"/>
    <x v="46"/>
    <n v="64009.4"/>
    <n v="35"/>
    <s v="Bravo! Tu recevras un boni de 400 $ et nous ajoutons deux (2) jours de vacances à ta banque."/>
  </r>
  <r>
    <x v="111"/>
    <d v="1962-06-25T00:00:00"/>
    <s v="féminin"/>
    <d v="1966-05-24T00:00:00"/>
    <d v="1966-10-21T00:00:00"/>
    <x v="0"/>
    <n v="22"/>
    <s v="Actif"/>
    <s v="Soutien administratif"/>
    <x v="7"/>
    <n v="40668"/>
    <n v="35"/>
    <s v="Veuillez communiquer avec les RH afin d’établir un plan d’action."/>
  </r>
  <r>
    <x v="120"/>
    <d v="1966-06-29T00:00:00"/>
    <s v="féminin"/>
    <d v="2014-05-05T00:00:00"/>
    <d v="2013-04-15T00:00:00"/>
    <x v="0"/>
    <n v="2"/>
    <s v="Actif"/>
    <s v="Soutien administratif"/>
    <x v="11"/>
    <n v="46468.6"/>
    <n v="35"/>
    <s v="Bravo! Tu recevras un boni de 400 $ et nous ajoutons deux (2) jours de vacances à ta banque."/>
  </r>
  <r>
    <x v="121"/>
    <d v="1959-07-01T00:00:00"/>
    <s v="féminin"/>
    <d v="1961-09-03T00:00:00"/>
    <d v="1961-06-03T00:00:00"/>
    <x v="0"/>
    <n v="2.5"/>
    <s v="Actif"/>
    <s v="Soutien administratif"/>
    <x v="34"/>
    <n v="44691"/>
    <n v="35"/>
    <s v="Bravo! Tu recevras un boni de 400 $ et nous ajoutons deux (2) jours de vacances à ta banque."/>
  </r>
  <r>
    <x v="122"/>
    <d v="1959-06-22T00:00:00"/>
    <s v="féminin"/>
    <d v="1966-07-16T00:00:00"/>
    <d v="1966-01-03T00:00:00"/>
    <x v="0"/>
    <n v="6"/>
    <s v="Actif"/>
    <s v="Soutien administratif"/>
    <x v="39"/>
    <n v="69269.2"/>
    <n v="35"/>
    <s v="Bravo! Tu recevras un boni de 100 $."/>
  </r>
  <r>
    <x v="123"/>
    <d v="1959-09-06T00:00:00"/>
    <s v="féminin"/>
    <d v="1966-09-06T00:00:00"/>
    <d v="1966-09-06T00:00:00"/>
    <x v="0"/>
    <n v="4"/>
    <s v="Actif"/>
    <s v="Soutien administratif"/>
    <x v="39"/>
    <n v="46468.6"/>
    <n v="35"/>
    <s v="Bravo! Tu recevras un boni de 400 $ et nous ajoutons deux (2) jours de vacances à ta banque."/>
  </r>
  <r>
    <x v="124"/>
    <d v="1965-03-03T00:00:00"/>
    <s v="féminin"/>
    <d v="1966-06-25T00:00:00"/>
    <d v="2011-09-06T00:00:00"/>
    <x v="0"/>
    <n v="249"/>
    <s v="Actif"/>
    <s v="Technicien"/>
    <x v="47"/>
    <n v="91111"/>
    <n v="40"/>
    <s v="Veuillez communiquer avec les RH afin d’établir un plan d’action."/>
  </r>
  <r>
    <x v="125"/>
    <d v="1966-12-04T00:00:00"/>
    <s v="féminin"/>
    <d v="1990-06-27T00:00:00"/>
    <d v="1990-06-20T00:00:00"/>
    <x v="0"/>
    <n v="4"/>
    <s v="Actif"/>
    <s v="Soutien administratif"/>
    <x v="41"/>
    <n v="40668"/>
    <n v="35"/>
    <s v="Bravo! Tu recevras un boni de 400 $ et nous ajoutons deux (2) jours de vacances à ta banque."/>
  </r>
  <r>
    <x v="126"/>
    <d v="1962-04-21T00:00:00"/>
    <s v="féminin"/>
    <d v="1990-10-02T00:00:00"/>
    <d v="1990-10-02T00:00:00"/>
    <x v="0"/>
    <n v="20.5"/>
    <s v="Actif"/>
    <s v="Soutien administratif"/>
    <x v="7"/>
    <n v="46498.400000000001"/>
    <n v="37.5"/>
    <s v="Veuillez communiquer avec les RH afin d’établir un plan d’action."/>
  </r>
  <r>
    <x v="127"/>
    <d v="1973-12-16T00:00:00"/>
    <s v="féminin"/>
    <d v="2014-07-14T00:00:00"/>
    <d v="2014-07-14T00:00:00"/>
    <x v="0"/>
    <n v="5"/>
    <s v="Actif"/>
    <s v="Soutien administratif"/>
    <x v="25"/>
    <n v="46391.6"/>
    <n v="35"/>
    <s v="Bravo! Tu recevras un boni de 100 $."/>
  </r>
  <r>
    <x v="128"/>
    <d v="1956-09-29T00:00:00"/>
    <s v="féminin"/>
    <d v="1996-06-04T00:00:00"/>
    <d v="1995-05-16T00:00:00"/>
    <x v="0"/>
    <n v="5"/>
    <s v="Actif"/>
    <s v="Gestionnaire"/>
    <x v="48"/>
    <n v="124630.34"/>
    <n v="40"/>
    <s v="Bravo! Tu recevras un boni de 100 $."/>
  </r>
  <r>
    <x v="129"/>
    <d v="1957-10-27T00:00:00"/>
    <s v="masculin"/>
    <d v="1995-09-11T00:00:00"/>
    <d v="1995-05-29T00:00:00"/>
    <x v="0"/>
    <n v="52"/>
    <s v="Actif"/>
    <s v="Soutien administratif"/>
    <x v="6"/>
    <n v="49094.400000000001"/>
    <n v="35"/>
    <s v="Veuillez communiquer avec les RH afin d’établir un plan d’action."/>
  </r>
  <r>
    <x v="130"/>
    <d v="1965-01-01T00:00:00"/>
    <s v="féminin"/>
    <d v="1991-11-04T00:00:00"/>
    <d v="1990-07-04T00:00:00"/>
    <x v="0"/>
    <n v="22.5"/>
    <s v="Actif"/>
    <s v="Soutien administratif"/>
    <x v="9"/>
    <n v="64009.4"/>
    <n v="35"/>
    <s v="Veuillez communiquer avec les RH afin d’établir un plan d’action."/>
  </r>
  <r>
    <x v="131"/>
    <d v="1974-02-16T00:00:00"/>
    <s v="masculin"/>
    <d v="1995-10-31T00:00:00"/>
    <d v="1995-05-01T00:00:00"/>
    <x v="0"/>
    <n v="2"/>
    <s v="Actif"/>
    <s v="Gestionnaire"/>
    <x v="45"/>
    <n v="111001.32"/>
    <n v="40"/>
    <s v="Bravo! Tu recevras un boni de 400 $ et nous ajoutons deux (2) jours de vacances à ta banque."/>
  </r>
  <r>
    <x v="112"/>
    <d v="1961-09-26T00:00:00"/>
    <s v="féminin"/>
    <d v="1991-06-19T00:00:00"/>
    <d v="1990-02-07T00:00:00"/>
    <x v="0"/>
    <n v="3"/>
    <s v="Actif"/>
    <s v="Soutien administratif"/>
    <x v="25"/>
    <n v="49094.400000000001"/>
    <n v="35"/>
    <s v="Bravo! Tu recevras un boni de 400 $ et nous ajoutons deux (2) jours de vacances à ta banque."/>
  </r>
  <r>
    <x v="132"/>
    <d v="1967-01-25T00:00:00"/>
    <s v="masculin"/>
    <d v="1990-04-11T00:00:00"/>
    <d v="1990-09-05T00:00:00"/>
    <x v="0"/>
    <n v="20"/>
    <s v="Actif"/>
    <s v="Soutien administratif"/>
    <x v="48"/>
    <n v="43124.6"/>
    <n v="35"/>
    <s v="Veuillez communiquer avec les RH afin d’établir un plan d’action."/>
  </r>
  <r>
    <x v="133"/>
    <d v="1976-03-12T00:00:00"/>
    <s v="féminin"/>
    <d v="2004-11-01T00:00:00"/>
    <d v="2004-05-03T00:00:00"/>
    <x v="0"/>
    <n v="3.5"/>
    <s v="Actif"/>
    <s v="Soutien administratif"/>
    <x v="0"/>
    <n v="49094.400000000001"/>
    <n v="35"/>
    <s v="Bravo! Tu recevras un boni de 400 $ et nous ajoutons deux (2) jours de vacances à ta banque."/>
  </r>
  <r>
    <x v="134"/>
    <d v="1964-09-21T00:00:00"/>
    <s v="féminin"/>
    <d v="1967-12-03T00:00:00"/>
    <d v="1967-10-06T00:00:00"/>
    <x v="0"/>
    <n v="2"/>
    <s v="Actif"/>
    <s v="Soutien administratif"/>
    <x v="24"/>
    <n v="64009.4"/>
    <n v="35"/>
    <s v="Bravo! Tu recevras un boni de 400 $ et nous ajoutons deux (2) jours de vacances à ta banque."/>
  </r>
  <r>
    <x v="135"/>
    <d v="1966-11-21T00:00:00"/>
    <s v="masculin"/>
    <d v="1992-06-17T00:00:00"/>
    <d v="1992-06-17T00:00:00"/>
    <x v="0"/>
    <n v="20"/>
    <s v="Actif"/>
    <s v="Technicien"/>
    <x v="39"/>
    <n v="104963"/>
    <n v="40"/>
    <s v="Veuillez communiquer avec les RH afin d’établir un plan d’action."/>
  </r>
  <r>
    <x v="136"/>
    <d v="1957-11-01T00:00:00"/>
    <s v="féminin"/>
    <d v="1966-06-06T00:00:00"/>
    <d v="1966-06-06T00:00:00"/>
    <x v="1"/>
    <n v="2"/>
    <s v="Actif"/>
    <s v="Technicien"/>
    <x v="39"/>
    <n v="104963"/>
    <n v="40"/>
    <s v="Bravo! Tu recevras un boni de 400 $ et nous ajoutons deux (2) jours de vacances à ta banque."/>
  </r>
  <r>
    <x v="137"/>
    <d v="1963-06-20T00:00:00"/>
    <s v="masculin"/>
    <d v="1967-06-11T00:00:00"/>
    <d v="1966-04-26T00:00:00"/>
    <x v="0"/>
    <n v="9.5"/>
    <s v="Actif"/>
    <s v="Technicien"/>
    <x v="39"/>
    <n v="104963"/>
    <n v="40"/>
    <s v="Veuillez communiquer avec les RH afin d’établir un plan d’action."/>
  </r>
  <r>
    <x v="138"/>
    <d v="1956-06-11T00:00:00"/>
    <s v="masculin"/>
    <d v="1991-06-19T00:00:00"/>
    <d v="1991-06-19T00:00:00"/>
    <x v="0"/>
    <n v="20"/>
    <s v="Actif"/>
    <s v="Technicien"/>
    <x v="39"/>
    <n v="99424"/>
    <n v="40"/>
    <s v="Veuillez communiquer avec les RH afin d’établir un plan d’action."/>
  </r>
  <r>
    <x v="139"/>
    <d v="1956-09-26T00:00:00"/>
    <s v="masculin"/>
    <d v="1966-06-06T00:00:00"/>
    <d v="1966-06-06T00:00:00"/>
    <x v="0"/>
    <n v="20.5"/>
    <s v="Actif"/>
    <s v="Technicien"/>
    <x v="2"/>
    <n v="104963"/>
    <n v="40"/>
    <s v="Veuillez communiquer avec les RH afin d’établir un plan d’action."/>
  </r>
  <r>
    <x v="140"/>
    <d v="1957-03-25T00:00:00"/>
    <s v="masculin"/>
    <d v="1991-06-12T00:00:00"/>
    <d v="1990-07-22T00:00:00"/>
    <x v="0"/>
    <n v="27.5"/>
    <s v="Actif"/>
    <s v="Technicien"/>
    <x v="29"/>
    <n v="104963"/>
    <n v="40"/>
    <s v="Veuillez communiquer avec les RH afin d’établir un plan d’action."/>
  </r>
  <r>
    <x v="140"/>
    <d v="1965-03-22T00:00:00"/>
    <s v="masculin"/>
    <d v="1993-06-23T00:00:00"/>
    <d v="1993-06-23T00:00:00"/>
    <x v="0"/>
    <n v="9.5"/>
    <s v="Actif"/>
    <s v="Gestionnaire"/>
    <x v="24"/>
    <n v="122424.19"/>
    <n v="40"/>
    <s v="Veuillez communiquer avec les RH afin d’établir un plan d’action."/>
  </r>
  <r>
    <x v="141"/>
    <d v="1952-05-16T00:00:00"/>
    <s v="masculin"/>
    <d v="1991-06-12T00:00:00"/>
    <d v="1991-06-12T00:00:00"/>
    <x v="0"/>
    <n v="20"/>
    <s v="Actif"/>
    <s v="Technicien"/>
    <x v="24"/>
    <n v="104963"/>
    <n v="40"/>
    <s v="Veuillez communiquer avec les RH afin d’établir un plan d’action."/>
  </r>
  <r>
    <x v="142"/>
    <d v="1962-09-30T00:00:00"/>
    <s v="masculin"/>
    <d v="1994-06-15T00:00:00"/>
    <d v="1994-06-15T00:00:00"/>
    <x v="1"/>
    <n v="28.5"/>
    <s v="Actif"/>
    <s v="Technicien"/>
    <x v="0"/>
    <n v="104963"/>
    <n v="40"/>
    <s v="Veuillez communiquer avec les RH afin d’établir un plan d’action."/>
  </r>
  <r>
    <x v="143"/>
    <d v="1964-07-27T00:00:00"/>
    <s v="masculin"/>
    <d v="1996-05-12T00:00:00"/>
    <d v="1996-05-11T00:00:00"/>
    <x v="0"/>
    <n v="9"/>
    <s v="Actif"/>
    <s v="Soutien administratif"/>
    <x v="39"/>
    <n v="64009.4"/>
    <n v="35"/>
    <b v="0"/>
  </r>
  <r>
    <x v="144"/>
    <d v="1964-02-14T00:00:00"/>
    <s v="féminin"/>
    <d v="1969-06-21T00:00:00"/>
    <d v="1969-05-26T00:00:00"/>
    <x v="0"/>
    <n v="47.5"/>
    <s v="Actif"/>
    <s v="Technicien"/>
    <x v="49"/>
    <n v="104963"/>
    <n v="40"/>
    <s v="Veuillez communiquer avec les RH afin d’établir un plan d’action."/>
  </r>
  <r>
    <x v="145"/>
    <d v="1961-10-06T00:00:00"/>
    <s v="féminin"/>
    <d v="1991-11-01T00:00:00"/>
    <d v="1991-11-01T00:00:00"/>
    <x v="0"/>
    <n v="3"/>
    <s v="Actif"/>
    <s v="Gestionnaire"/>
    <x v="12"/>
    <n v="140000"/>
    <n v="40"/>
    <s v="Bravo! Tu recevras un boni de 400 $ et nous ajoutons deux (2) jours de vacances à ta banque."/>
  </r>
  <r>
    <x v="146"/>
    <d v="1967-01-13T00:00:00"/>
    <s v="féminin"/>
    <d v="1996-12-23T00:00:00"/>
    <d v="1996-12-23T00:00:00"/>
    <x v="0"/>
    <n v="5"/>
    <s v="Actif"/>
    <s v="Soutien administratif"/>
    <x v="19"/>
    <n v="48101.599999999999"/>
    <n v="35"/>
    <s v="Bravo! Tu recevras un boni de 100 $."/>
  </r>
  <r>
    <x v="147"/>
    <d v="1966-05-26T00:00:00"/>
    <s v="féminin"/>
    <d v="1967-09-01T00:00:00"/>
    <d v="1966-05-12T00:00:00"/>
    <x v="0"/>
    <n v="2"/>
    <s v="Actif"/>
    <s v="Soutien administratif"/>
    <x v="25"/>
    <n v="48101.599999999999"/>
    <n v="35"/>
    <s v="Bravo! Tu recevras un boni de 400 $ et nous ajoutons deux (2) jours de vacances à ta banque."/>
  </r>
  <r>
    <x v="148"/>
    <d v="1956-10-07T00:00:00"/>
    <s v="féminin"/>
    <d v="1966-07-07T00:00:00"/>
    <d v="1965-01-20T00:00:00"/>
    <x v="0"/>
    <n v="2"/>
    <s v="Actif"/>
    <s v="Soutien administratif"/>
    <x v="39"/>
    <n v="40668"/>
    <n v="35"/>
    <s v="Bravo! Tu recevras un boni de 400 $ et nous ajoutons deux (2) jours de vacances à ta banque."/>
  </r>
  <r>
    <x v="149"/>
    <d v="1965-02-16T00:00:00"/>
    <s v="féminin"/>
    <d v="1990-11-19T00:00:00"/>
    <d v="1990-11-19T00:00:00"/>
    <x v="1"/>
    <n v="2"/>
    <s v="Actif"/>
    <s v="Technicien"/>
    <x v="19"/>
    <n v="104963"/>
    <n v="40"/>
    <s v="Bravo! Tu recevras un boni de 400 $ et nous ajoutons deux (2) jours de vacances à ta banque."/>
  </r>
  <r>
    <x v="150"/>
    <d v="1954-05-26T00:00:00"/>
    <s v="féminin"/>
    <d v="1966-01-04T00:00:00"/>
    <d v="1966-01-04T00:00:00"/>
    <x v="1"/>
    <n v="4"/>
    <s v="Fin d'emploi en traitement"/>
    <s v="Soutien administratif"/>
    <x v="6"/>
    <n v="41969.440000000002"/>
    <n v="36.25"/>
    <s v="Bravo! Tu recevras un boni de 400 $ et nous ajoutons deux (2) jours de vacances à ta banque."/>
  </r>
  <r>
    <x v="150"/>
    <d v="1974-05-03T00:00:00"/>
    <s v="féminin"/>
    <d v="1995-06-26T00:00:00"/>
    <d v="1995-06-26T00:00:00"/>
    <x v="0"/>
    <n v="4.5"/>
    <s v="Actif"/>
    <s v="Soutien administratif"/>
    <x v="39"/>
    <n v="49094.400000000001"/>
    <n v="35"/>
    <s v="Bravo! Tu recevras un boni de 400 $ et nous ajoutons deux (2) jours de vacances à ta banque."/>
  </r>
  <r>
    <x v="151"/>
    <d v="1960-01-10T00:00:00"/>
    <s v="féminin"/>
    <d v="1969-06-06T00:00:00"/>
    <d v="1969-06-06T00:00:00"/>
    <x v="0"/>
    <n v="0.5"/>
    <s v="Actif"/>
    <s v="Technicien"/>
    <x v="2"/>
    <n v="104963"/>
    <n v="40"/>
    <s v="Bravo! Tu recevras un boni de 400 $ et nous ajoutons deux (2) jours de vacances à ta banque."/>
  </r>
  <r>
    <x v="152"/>
    <d v="1961-05-06T00:00:00"/>
    <s v="masculin"/>
    <d v="1967-06-10T00:00:00"/>
    <d v="1967-06-10T00:00:00"/>
    <x v="0"/>
    <n v="3"/>
    <s v="Actif"/>
    <s v="Technicien"/>
    <x v="27"/>
    <n v="104963"/>
    <n v="40"/>
    <s v="Bravo! Tu recevras un boni de 400 $ et nous ajoutons deux (2) jours de vacances à ta banque."/>
  </r>
  <r>
    <x v="153"/>
    <d v="1967-10-23T00:00:00"/>
    <s v="féminin"/>
    <d v="1995-07-10T00:00:00"/>
    <d v="1995-07-10T00:00:00"/>
    <x v="0"/>
    <n v="3"/>
    <s v="Actif"/>
    <s v="Soutien administratif"/>
    <x v="43"/>
    <n v="49094.400000000001"/>
    <n v="35"/>
    <s v="Bravo! Tu recevras un boni de 400 $ et nous ajoutons deux (2) jours de vacances à ta banque."/>
  </r>
  <r>
    <x v="154"/>
    <d v="1964-04-09T00:00:00"/>
    <s v="masculin"/>
    <d v="1966-06-15T00:00:00"/>
    <d v="1966-06-15T00:00:00"/>
    <x v="0"/>
    <n v="6"/>
    <s v="Actif"/>
    <s v="Soutien administratif"/>
    <x v="2"/>
    <n v="44308.4"/>
    <n v="37.5"/>
    <s v="Bravo! Tu recevras un boni de 100 $."/>
  </r>
  <r>
    <x v="155"/>
    <d v="1957-02-19T00:00:00"/>
    <s v="féminin"/>
    <d v="1992-09-01T00:00:00"/>
    <d v="1991-04-06T00:00:00"/>
    <x v="0"/>
    <n v="8"/>
    <s v="Actif"/>
    <s v="Technicien"/>
    <x v="12"/>
    <n v="104963"/>
    <n v="40"/>
    <s v="Aucun boni ne sera accordé."/>
  </r>
  <r>
    <x v="156"/>
    <d v="1962-01-26T00:00:00"/>
    <s v="féminin"/>
    <d v="2003-06-16T00:00:00"/>
    <d v="2002-05-06T00:00:00"/>
    <x v="0"/>
    <n v="23"/>
    <s v="Actif"/>
    <s v="Technicien"/>
    <x v="24"/>
    <n v="91111"/>
    <n v="40"/>
    <s v="Veuillez communiquer avec les RH afin d’établir un plan d’action."/>
  </r>
  <r>
    <x v="157"/>
    <d v="1963-04-16T00:00:00"/>
    <s v="masculin"/>
    <d v="1991-04-22T00:00:00"/>
    <d v="1991-04-22T00:00:00"/>
    <x v="1"/>
    <n v="223"/>
    <s v="Actif"/>
    <s v="Technicien"/>
    <x v="1"/>
    <n v="104963"/>
    <n v="40"/>
    <s v="Veuillez communiquer avec les RH afin d’établir un plan d’action."/>
  </r>
  <r>
    <x v="158"/>
    <d v="1970-09-14T00:00:00"/>
    <s v="féminin"/>
    <d v="1995-06-21T00:00:00"/>
    <d v="1995-06-01T00:00:00"/>
    <x v="0"/>
    <n v="4"/>
    <s v="Actif"/>
    <s v="Soutien administratif"/>
    <x v="39"/>
    <n v="48101.599999999999"/>
    <n v="35"/>
    <s v="Bravo! Tu recevras un boni de 400 $ et nous ajoutons deux (2) jours de vacances à ta banque."/>
  </r>
  <r>
    <x v="159"/>
    <d v="1964-11-04T00:00:00"/>
    <s v="féminin"/>
    <d v="1967-06-10T00:00:00"/>
    <d v="1967-06-10T00:00:00"/>
    <x v="0"/>
    <n v="2.5"/>
    <s v="Actif"/>
    <s v="Technicien"/>
    <x v="50"/>
    <n v="104963"/>
    <n v="40"/>
    <s v="Bravo! Tu recevras un boni de 400 $ et nous ajoutons deux (2) jours de vacances à ta banque."/>
  </r>
  <r>
    <x v="160"/>
    <d v="1966-09-26T00:00:00"/>
    <s v="féminin"/>
    <d v="1995-09-16T00:00:00"/>
    <d v="1995-06-23T00:00:00"/>
    <x v="0"/>
    <n v="4"/>
    <s v="Actif"/>
    <s v="Soutien administratif"/>
    <x v="24"/>
    <n v="64009.4"/>
    <n v="35"/>
    <s v="Bravo! Tu recevras un boni de 400 $ et nous ajoutons deux (2) jours de vacances à ta banque."/>
  </r>
  <r>
    <x v="161"/>
    <d v="1972-03-20T00:00:00"/>
    <s v="masculin"/>
    <d v="1995-06-16T00:00:00"/>
    <d v="1995-06-16T00:00:00"/>
    <x v="0"/>
    <n v="4"/>
    <s v="Actif"/>
    <s v="Soutien administratif"/>
    <x v="39"/>
    <n v="64009.4"/>
    <n v="35"/>
    <s v="Bravo! Tu recevras un boni de 400 $ et nous ajoutons deux (2) jours de vacances à ta banque."/>
  </r>
  <r>
    <x v="162"/>
    <d v="1970-02-23T00:00:00"/>
    <s v="féminin"/>
    <d v="1995-06-16T00:00:00"/>
    <d v="1995-06-16T00:00:00"/>
    <x v="0"/>
    <n v="8"/>
    <s v="Actif"/>
    <s v="Technicien"/>
    <x v="24"/>
    <n v="104963"/>
    <n v="40"/>
    <s v="Aucun boni ne sera accordé."/>
  </r>
  <r>
    <x v="163"/>
    <d v="1969-05-05T00:00:00"/>
    <s v="masculin"/>
    <d v="1995-06-16T00:00:00"/>
    <d v="1995-06-16T00:00:00"/>
    <x v="0"/>
    <n v="2"/>
    <s v="Actif"/>
    <s v="Technicien"/>
    <x v="51"/>
    <n v="104963"/>
    <n v="40"/>
    <s v="Bravo! Tu recevras un boni de 400 $ et nous ajoutons deux (2) jours de vacances à ta banque."/>
  </r>
  <r>
    <x v="164"/>
    <d v="1953-11-26T00:00:00"/>
    <s v="masculin"/>
    <d v="1995-06-14T00:00:00"/>
    <d v="1995-07-17T00:00:00"/>
    <x v="0"/>
    <n v="2.5"/>
    <s v="Actif"/>
    <s v="Soutien administratif"/>
    <x v="39"/>
    <n v="48101.599999999999"/>
    <n v="35"/>
    <s v="Bravo! Tu recevras un boni de 400 $ et nous ajoutons deux (2) jours de vacances à ta banque."/>
  </r>
  <r>
    <x v="155"/>
    <d v="1970-02-20T00:00:00"/>
    <s v="masculin"/>
    <d v="1995-06-16T00:00:00"/>
    <d v="1995-06-16T00:00:00"/>
    <x v="0"/>
    <n v="3"/>
    <s v="Actif"/>
    <s v="Technicien"/>
    <x v="1"/>
    <n v="104963"/>
    <n v="40"/>
    <s v="Bravo! Tu recevras un boni de 400 $ et nous ajoutons deux (2) jours de vacances à ta banque."/>
  </r>
  <r>
    <x v="165"/>
    <d v="1966-06-17T00:00:00"/>
    <s v="masculin"/>
    <d v="1997-06-16T00:00:00"/>
    <d v="1996-02-16T00:00:00"/>
    <x v="0"/>
    <n v="22"/>
    <s v="Actif"/>
    <s v="Technicien"/>
    <x v="14"/>
    <n v="104963"/>
    <n v="40"/>
    <s v="Veuillez communiquer avec les RH afin d’établir un plan d’action."/>
  </r>
  <r>
    <x v="166"/>
    <d v="1959-04-10T00:00:00"/>
    <s v="masculin"/>
    <d v="1965-10-01T00:00:00"/>
    <d v="1965-10-01T00:00:00"/>
    <x v="1"/>
    <n v="25"/>
    <s v="Actif"/>
    <s v="Technicien"/>
    <x v="2"/>
    <n v="104963"/>
    <n v="40"/>
    <s v="Veuillez communiquer avec les RH afin d’établir un plan d’action."/>
  </r>
  <r>
    <x v="167"/>
    <d v="1965-09-06T00:00:00"/>
    <s v="féminin"/>
    <d v="1996-07-06T00:00:00"/>
    <d v="1997-06-14T00:00:00"/>
    <x v="0"/>
    <n v="4"/>
    <s v="Actif"/>
    <s v="Soutien administratif"/>
    <x v="39"/>
    <n v="64009.4"/>
    <n v="35"/>
    <s v="Bravo! Tu recevras un boni de 400 $ et nous ajoutons deux (2) jours de vacances à ta banque."/>
  </r>
  <r>
    <x v="168"/>
    <d v="1956-12-06T00:00:00"/>
    <s v="féminin"/>
    <d v="1995-06-14T00:00:00"/>
    <d v="1995-06-14T00:00:00"/>
    <x v="0"/>
    <n v="9"/>
    <s v="Actif"/>
    <s v="Technicien"/>
    <x v="6"/>
    <n v="104963"/>
    <n v="40"/>
    <b v="0"/>
  </r>
  <r>
    <x v="169"/>
    <d v="1959-04-20T00:00:00"/>
    <s v="féminin"/>
    <d v="1995-06-14T00:00:00"/>
    <d v="1995-06-14T00:00:00"/>
    <x v="0"/>
    <n v="0.5"/>
    <s v="Actif"/>
    <s v="Technicien"/>
    <x v="2"/>
    <n v="104963"/>
    <n v="40"/>
    <s v="Bravo! Tu recevras un boni de 400 $ et nous ajoutons deux (2) jours de vacances à ta banque."/>
  </r>
  <r>
    <x v="170"/>
    <d v="1960-07-13T00:00:00"/>
    <s v="féminin"/>
    <d v="1995-06-14T00:00:00"/>
    <d v="1995-06-14T00:00:00"/>
    <x v="0"/>
    <n v="4.5"/>
    <s v="Invalidité de longue durée (RAT possible)"/>
    <s v="Soutien administratif"/>
    <x v="24"/>
    <n v="40188.400000000001"/>
    <n v="35"/>
    <s v="Bravo! Tu recevras un boni de 400 $ et nous ajoutons deux (2) jours de vacances à ta banque."/>
  </r>
  <r>
    <x v="171"/>
    <d v="1972-05-05T00:00:00"/>
    <s v="masculin"/>
    <d v="1997-06-16T00:00:00"/>
    <d v="1996-03-05T00:00:00"/>
    <x v="0"/>
    <n v="9"/>
    <s v="Actif"/>
    <s v="Technicien"/>
    <x v="37"/>
    <n v="104963"/>
    <n v="40"/>
    <b v="0"/>
  </r>
  <r>
    <x v="172"/>
    <d v="1957-01-22T00:00:00"/>
    <s v="féminin"/>
    <d v="1997-05-05T00:00:00"/>
    <d v="1997-05-05T00:00:00"/>
    <x v="0"/>
    <n v="3"/>
    <s v="Actif"/>
    <s v="Soutien administratif"/>
    <x v="5"/>
    <n v="64009.4"/>
    <n v="35"/>
    <s v="Bravo! Tu recevras un boni de 400 $ et nous ajoutons deux (2) jours de vacances à ta banque."/>
  </r>
  <r>
    <x v="173"/>
    <d v="1972-06-20T00:00:00"/>
    <s v="masculin"/>
    <d v="1995-06-21T00:00:00"/>
    <d v="1995-06-21T00:00:00"/>
    <x v="0"/>
    <n v="2"/>
    <s v="Actif"/>
    <s v="Soutien administratif"/>
    <x v="43"/>
    <n v="60984.2"/>
    <n v="40"/>
    <s v="Bravo! Tu recevras un boni de 400 $ et nous ajoutons deux (2) jours de vacances à ta banque."/>
  </r>
  <r>
    <x v="174"/>
    <d v="1955-05-11T00:00:00"/>
    <s v="masculin"/>
    <d v="1966-12-06T00:00:00"/>
    <d v="1966-12-06T00:00:00"/>
    <x v="0"/>
    <n v="7.5"/>
    <s v="Actif"/>
    <s v="Gestionnaire"/>
    <x v="6"/>
    <n v="96140.64"/>
    <n v="40"/>
    <s v="Aucun boni ne sera accordé."/>
  </r>
  <r>
    <x v="175"/>
    <d v="1963-12-10T00:00:00"/>
    <s v="féminin"/>
    <d v="1996-06-10T00:00:00"/>
    <d v="1997-04-10T00:00:00"/>
    <x v="0"/>
    <n v="2"/>
    <s v="Actif"/>
    <s v="Technicien"/>
    <x v="3"/>
    <n v="104963"/>
    <n v="40"/>
    <s v="Bravo! Tu recevras un boni de 400 $ et nous ajoutons deux (2) jours de vacances à ta banque."/>
  </r>
  <r>
    <x v="176"/>
    <d v="1957-07-09T00:00:00"/>
    <s v="féminin"/>
    <d v="1995-11-20T00:00:00"/>
    <d v="1995-09-16T00:00:00"/>
    <x v="0"/>
    <n v="2"/>
    <s v="Actif"/>
    <s v="Soutien administratif"/>
    <x v="2"/>
    <n v="48101.599999999999"/>
    <n v="35"/>
    <s v="Bravo! Tu recevras un boni de 400 $ et nous ajoutons deux (2) jours de vacances à ta banque."/>
  </r>
  <r>
    <x v="177"/>
    <d v="1966-03-03T00:00:00"/>
    <s v="masculin"/>
    <d v="1997-06-16T00:00:00"/>
    <d v="1996-04-22T00:00:00"/>
    <x v="0"/>
    <n v="36"/>
    <s v="Actif"/>
    <s v="Technicien"/>
    <x v="39"/>
    <n v="99424"/>
    <n v="40"/>
    <s v="Veuillez communiquer avec les RH afin d’établir un plan d’action."/>
  </r>
  <r>
    <x v="178"/>
    <d v="1959-06-09T00:00:00"/>
    <s v="masculin"/>
    <d v="2015-06-17T00:00:00"/>
    <d v="2015-06-17T00:00:00"/>
    <x v="1"/>
    <n v="92"/>
    <s v="Actif"/>
    <s v="Technicien"/>
    <x v="39"/>
    <n v="66341"/>
    <n v="40"/>
    <s v="Veuillez communiquer avec les RH afin d’établir un plan d’action."/>
  </r>
  <r>
    <x v="179"/>
    <d v="1966-09-14T00:00:00"/>
    <s v="féminin"/>
    <d v="1996-06-19T00:00:00"/>
    <d v="1996-01-19T00:00:00"/>
    <x v="0"/>
    <n v="20"/>
    <s v="Actif"/>
    <s v="Technicien"/>
    <x v="39"/>
    <n v="104963"/>
    <n v="40"/>
    <s v="Veuillez communiquer avec les RH afin d’établir un plan d’action."/>
  </r>
  <r>
    <x v="180"/>
    <d v="1966-04-02T00:00:00"/>
    <s v="féminin"/>
    <d v="1997-01-02T00:00:00"/>
    <d v="1996-05-03T00:00:00"/>
    <x v="0"/>
    <n v="3.5"/>
    <s v="Actif"/>
    <s v="Technicien"/>
    <x v="39"/>
    <n v="104963"/>
    <n v="40"/>
    <s v="Bravo! Tu recevras un boni de 400 $ et nous ajoutons deux (2) jours de vacances à ta banque."/>
  </r>
  <r>
    <x v="181"/>
    <d v="1964-05-20T00:00:00"/>
    <s v="masculin"/>
    <d v="1997-06-16T00:00:00"/>
    <d v="1996-04-03T00:00:00"/>
    <x v="0"/>
    <n v="22"/>
    <s v="Actif"/>
    <s v="Technicien"/>
    <x v="22"/>
    <n v="104963"/>
    <n v="40"/>
    <s v="Veuillez communiquer avec les RH afin d’établir un plan d’action."/>
  </r>
  <r>
    <x v="182"/>
    <d v="1955-03-10T00:00:00"/>
    <s v="masculin"/>
    <d v="1996-07-29T00:00:00"/>
    <d v="1996-05-17T00:00:00"/>
    <x v="0"/>
    <n v="2"/>
    <s v="Actif"/>
    <s v="Technicien"/>
    <x v="37"/>
    <n v="104963"/>
    <n v="40"/>
    <s v="Bravo! Tu recevras un boni de 400 $ et nous ajoutons deux (2) jours de vacances à ta banque."/>
  </r>
  <r>
    <x v="183"/>
    <d v="1966-07-16T00:00:00"/>
    <s v="féminin"/>
    <d v="1992-10-05T00:00:00"/>
    <d v="1996-09-27T00:00:00"/>
    <x v="0"/>
    <n v="20"/>
    <s v="Actif"/>
    <s v="Soutien administratif"/>
    <x v="52"/>
    <n v="64009.4"/>
    <n v="35"/>
    <s v="Veuillez communiquer avec les RH afin d’établir un plan d’action."/>
  </r>
  <r>
    <x v="184"/>
    <d v="1964-06-12T00:00:00"/>
    <s v="féminin"/>
    <d v="1995-11-13T00:00:00"/>
    <d v="1995-11-13T00:00:00"/>
    <x v="0"/>
    <n v="5"/>
    <s v="Actif"/>
    <s v="Soutien administratif"/>
    <x v="52"/>
    <n v="64009.4"/>
    <n v="35"/>
    <s v="Bravo! Tu recevras un boni de 100 $."/>
  </r>
  <r>
    <x v="185"/>
    <d v="1960-11-25T00:00:00"/>
    <s v="féminin"/>
    <d v="1999-06-30T00:00:00"/>
    <d v="1997-04-16T00:00:00"/>
    <x v="0"/>
    <n v="4"/>
    <s v="Actif"/>
    <s v="Soutien administratif"/>
    <x v="15"/>
    <n v="44691"/>
    <n v="35"/>
    <s v="Bravo! Tu recevras un boni de 400 $ et nous ajoutons deux (2) jours de vacances à ta banque."/>
  </r>
  <r>
    <x v="186"/>
    <d v="1967-06-29T00:00:00"/>
    <s v="féminin"/>
    <d v="1995-11-13T00:00:00"/>
    <d v="1995-11-13T00:00:00"/>
    <x v="0"/>
    <n v="2"/>
    <s v="Actif"/>
    <s v="Soutien administratif"/>
    <x v="15"/>
    <n v="64009.4"/>
    <n v="35"/>
    <s v="Bravo! Tu recevras un boni de 400 $ et nous ajoutons deux (2) jours de vacances à ta banque."/>
  </r>
  <r>
    <x v="184"/>
    <d v="1967-07-01T00:00:00"/>
    <s v="féminin"/>
    <d v="1997-05-12T00:00:00"/>
    <d v="1996-12-29T00:00:00"/>
    <x v="0"/>
    <n v="4"/>
    <s v="Actif"/>
    <s v="Soutien administratif"/>
    <x v="26"/>
    <n v="64009.4"/>
    <n v="35"/>
    <s v="Bravo! Tu recevras un boni de 400 $ et nous ajoutons deux (2) jours de vacances à ta banque."/>
  </r>
  <r>
    <x v="187"/>
    <d v="1960-06-21T00:00:00"/>
    <s v="masculin"/>
    <d v="2001-02-26T00:00:00"/>
    <d v="1996-01-06T00:00:00"/>
    <x v="0"/>
    <n v="39"/>
    <s v="Actif"/>
    <s v="Gestionnaire"/>
    <x v="53"/>
    <n v="68013.86"/>
    <n v="40"/>
    <s v="Veuillez communiquer avec les RH afin d’établir un plan d’action."/>
  </r>
  <r>
    <x v="188"/>
    <d v="1956-09-11T00:00:00"/>
    <s v="masculin"/>
    <d v="2000-10-04T00:00:00"/>
    <d v="2000-10-04T00:00:00"/>
    <x v="0"/>
    <n v="9"/>
    <s v="Actif"/>
    <s v="Soutien administratif"/>
    <x v="54"/>
    <n v="84948.6"/>
    <n v="35"/>
    <b v="0"/>
  </r>
  <r>
    <x v="189"/>
    <d v="1976-02-26T00:00:00"/>
    <s v="masculin"/>
    <d v="2003-06-30T00:00:00"/>
    <d v="2003-05-20T00:00:00"/>
    <x v="0"/>
    <n v="4.5"/>
    <s v="Actif"/>
    <s v="Soutien administratif"/>
    <x v="5"/>
    <n v="61182"/>
    <n v="35"/>
    <s v="Bravo! Tu recevras un boni de 400 $ et nous ajoutons deux (2) jours de vacances à ta banque."/>
  </r>
  <r>
    <x v="190"/>
    <d v="1970-07-13T00:00:00"/>
    <s v="masculin"/>
    <d v="2004-06-23T00:00:00"/>
    <d v="2004-04-20T00:00:00"/>
    <x v="0"/>
    <n v="2"/>
    <s v="Actif"/>
    <s v="Soutien administratif"/>
    <x v="54"/>
    <n v="48101.599999999999"/>
    <n v="35"/>
    <s v="Bravo! Tu recevras un boni de 400 $ et nous ajoutons deux (2) jours de vacances à ta banque."/>
  </r>
  <r>
    <x v="191"/>
    <d v="1974-09-14T00:00:00"/>
    <s v="masculin"/>
    <d v="2000-05-29T00:00:00"/>
    <d v="2000-05-29T00:00:00"/>
    <x v="0"/>
    <n v="2"/>
    <s v="Actif"/>
    <s v="Gestionnaire"/>
    <x v="41"/>
    <n v="68013.86"/>
    <n v="40"/>
    <s v="Bravo! Tu recevras un boni de 400 $ et nous ajoutons deux (2) jours de vacances à ta banque."/>
  </r>
  <r>
    <x v="192"/>
    <d v="1976-09-14T00:00:00"/>
    <s v="masculin"/>
    <d v="2014-01-20T00:00:00"/>
    <d v="2014-01-20T00:00:00"/>
    <x v="0"/>
    <n v="2"/>
    <s v="Actif"/>
    <s v="Soutien administratif"/>
    <x v="55"/>
    <n v="44082.2"/>
    <n v="35"/>
    <s v="Bravo! Tu recevras un boni de 400 $ et nous ajoutons deux (2) jours de vacances à ta banque."/>
  </r>
  <r>
    <x v="193"/>
    <d v="1974-10-25T00:00:00"/>
    <s v="féminin"/>
    <d v="2006-06-11T00:00:00"/>
    <d v="2006-06-11T00:00:00"/>
    <x v="0"/>
    <n v="20"/>
    <s v="Actif"/>
    <s v="Gestionnaire"/>
    <x v="39"/>
    <n v="63436"/>
    <n v="40"/>
    <s v="Veuillez communiquer avec les RH afin d’établir un plan d’action."/>
  </r>
  <r>
    <x v="194"/>
    <d v="1956-10-17T00:00:00"/>
    <s v="féminin"/>
    <d v="1996-10-19T00:00:00"/>
    <d v="1997-12-22T00:00:00"/>
    <x v="1"/>
    <n v="5.5"/>
    <s v="Actif"/>
    <s v="Soutien administratif"/>
    <x v="2"/>
    <n v="40668"/>
    <n v="35"/>
    <s v="Bravo! Tu recevras un boni de 100 $."/>
  </r>
  <r>
    <x v="195"/>
    <d v="1964-09-23T00:00:00"/>
    <s v="féminin"/>
    <d v="2001-07-31T00:00:00"/>
    <d v="2000-12-06T00:00:00"/>
    <x v="0"/>
    <n v="6"/>
    <s v="Actif"/>
    <s v="Technicien"/>
    <x v="24"/>
    <n v="104963"/>
    <n v="40"/>
    <s v="Bravo! Tu recevras un boni de 100 $."/>
  </r>
  <r>
    <x v="196"/>
    <d v="1970-05-14T00:00:00"/>
    <s v="masculin"/>
    <d v="1997-06-11T00:00:00"/>
    <d v="1997-06-11T00:00:00"/>
    <x v="0"/>
    <n v="2.5"/>
    <s v="Actif"/>
    <s v="Technicien"/>
    <x v="55"/>
    <n v="102194"/>
    <n v="40"/>
    <s v="Bravo! Tu recevras un boni de 400 $ et nous ajoutons deux (2) jours de vacances à ta banque."/>
  </r>
  <r>
    <x v="197"/>
    <d v="1971-01-16T00:00:00"/>
    <s v="masculin"/>
    <d v="1997-02-24T00:00:00"/>
    <d v="1997-02-24T00:00:00"/>
    <x v="0"/>
    <n v="29.5"/>
    <s v="Actif"/>
    <s v="Gestionnaire"/>
    <x v="2"/>
    <n v="166944"/>
    <n v="40"/>
    <s v="Veuillez communiquer avec les RH afin d’établir un plan d’action."/>
  </r>
  <r>
    <x v="198"/>
    <d v="1973-10-17T00:00:00"/>
    <s v="masculin"/>
    <d v="2004-06-16T00:00:00"/>
    <d v="2007-05-14T00:00:00"/>
    <x v="0"/>
    <n v="8.5"/>
    <s v="Actif"/>
    <s v="Technicien"/>
    <x v="2"/>
    <n v="64460"/>
    <n v="40"/>
    <s v="Aucun boni ne sera accordé."/>
  </r>
  <r>
    <x v="199"/>
    <d v="1972-07-20T00:00:00"/>
    <s v="masculin"/>
    <d v="1997-02-24T00:00:00"/>
    <d v="1997-02-24T00:00:00"/>
    <x v="0"/>
    <n v="4"/>
    <s v="Actif"/>
    <s v="Technicien"/>
    <x v="24"/>
    <n v="102194"/>
    <n v="40"/>
    <s v="Bravo! Tu recevras un boni de 400 $ et nous ajoutons deux (2) jours de vacances à ta banque."/>
  </r>
  <r>
    <x v="200"/>
    <d v="1956-04-16T00:00:00"/>
    <s v="masculin"/>
    <d v="1997-06-25T00:00:00"/>
    <d v="1997-06-25T00:00:00"/>
    <x v="0"/>
    <n v="22.5"/>
    <s v="Actif"/>
    <s v="Technicien"/>
    <x v="41"/>
    <n v="104963"/>
    <n v="40"/>
    <s v="Veuillez communiquer avec les RH afin d’établir un plan d’action."/>
  </r>
  <r>
    <x v="201"/>
    <d v="1973-10-26T00:00:00"/>
    <s v="masculin"/>
    <d v="1996-05-26T00:00:00"/>
    <d v="1996-01-24T00:00:00"/>
    <x v="1"/>
    <n v="222"/>
    <s v="Actif"/>
    <s v="Soutien administratif"/>
    <x v="9"/>
    <n v="61182"/>
    <n v="35"/>
    <s v="Veuillez communiquer avec les RH afin d’établir un plan d’action."/>
  </r>
  <r>
    <x v="202"/>
    <d v="1972-04-15T00:00:00"/>
    <s v="masculin"/>
    <d v="2004-10-27T00:00:00"/>
    <d v="2003-11-05T00:00:00"/>
    <x v="0"/>
    <n v="52"/>
    <s v="Actif"/>
    <s v="Soutien administratif"/>
    <x v="28"/>
    <n v="49094.400000000001"/>
    <n v="35"/>
    <s v="Veuillez communiquer avec les RH afin d’établir un plan d’action."/>
  </r>
  <r>
    <x v="203"/>
    <d v="1956-12-16T00:00:00"/>
    <s v="féminin"/>
    <d v="1996-03-30T00:00:00"/>
    <d v="1996-03-30T00:00:00"/>
    <x v="1"/>
    <n v="40"/>
    <s v="Actif"/>
    <s v="Gestionnaire"/>
    <x v="41"/>
    <n v="69882.039999999994"/>
    <n v="40"/>
    <s v="Veuillez communiquer avec les RH afin d’établir un plan d’action."/>
  </r>
  <r>
    <x v="204"/>
    <d v="1974-12-30T00:00:00"/>
    <s v="masculin"/>
    <d v="1997-12-06T00:00:00"/>
    <d v="1997-09-16T00:00:00"/>
    <x v="0"/>
    <n v="6.5"/>
    <s v="Actif"/>
    <s v="Gestionnaire"/>
    <x v="3"/>
    <n v="96140.64"/>
    <n v="40"/>
    <s v="Bravo! Tu recevras un boni de 100 $."/>
  </r>
  <r>
    <x v="205"/>
    <d v="1957-03-31T00:00:00"/>
    <s v="féminin"/>
    <d v="1996-06-01T00:00:00"/>
    <d v="1996-06-01T00:00:00"/>
    <x v="0"/>
    <n v="20"/>
    <s v="Actif"/>
    <s v="Soutien administratif"/>
    <x v="0"/>
    <n v="40668"/>
    <n v="35"/>
    <s v="Veuillez communiquer avec les RH afin d’établir un plan d’action."/>
  </r>
  <r>
    <x v="206"/>
    <d v="1966-06-09T00:00:00"/>
    <s v="féminin"/>
    <d v="1997-07-02T00:00:00"/>
    <d v="1997-07-02T00:00:00"/>
    <x v="0"/>
    <n v="2"/>
    <s v="Actif"/>
    <s v="Soutien administratif"/>
    <x v="2"/>
    <n v="64009.4"/>
    <n v="35"/>
    <s v="Bravo! Tu recevras un boni de 400 $ et nous ajoutons deux (2) jours de vacances à ta banque."/>
  </r>
  <r>
    <x v="207"/>
    <d v="1967-12-26T00:00:00"/>
    <s v="féminin"/>
    <d v="2011-07-16T00:00:00"/>
    <d v="2011-07-16T00:00:00"/>
    <x v="0"/>
    <n v="2"/>
    <s v="Actif"/>
    <s v="Gestionnaire"/>
    <x v="18"/>
    <n v="104000"/>
    <n v="40"/>
    <s v="Bravo! Tu recevras un boni de 400 $ et nous ajoutons deux (2) jours de vacances à ta banque."/>
  </r>
  <r>
    <x v="208"/>
    <d v="1972-12-24T00:00:00"/>
    <s v="féminin"/>
    <d v="1996-01-05T00:00:00"/>
    <d v="1996-01-05T00:00:00"/>
    <x v="0"/>
    <n v="2"/>
    <s v="Actif"/>
    <s v="Soutien administratif"/>
    <x v="2"/>
    <n v="64009.4"/>
    <n v="35"/>
    <s v="Bravo! Tu recevras un boni de 400 $ et nous ajoutons deux (2) jours de vacances à ta banque."/>
  </r>
  <r>
    <x v="209"/>
    <d v="1971-01-21T00:00:00"/>
    <s v="féminin"/>
    <d v="1996-07-29T00:00:00"/>
    <d v="1996-03-22T00:00:00"/>
    <x v="0"/>
    <n v="64.5"/>
    <s v="Actif"/>
    <s v="Technicien"/>
    <x v="2"/>
    <n v="102194"/>
    <n v="40"/>
    <s v="Veuillez communiquer avec les RH afin d’établir un plan d’action."/>
  </r>
  <r>
    <x v="210"/>
    <d v="1969-10-11T00:00:00"/>
    <s v="féminin"/>
    <d v="2015-04-27T00:00:00"/>
    <d v="2015-04-27T00:00:00"/>
    <x v="0"/>
    <n v="26.5"/>
    <s v="Actif"/>
    <s v="Technicien"/>
    <x v="41"/>
    <n v="88222"/>
    <n v="40"/>
    <s v="Veuillez communiquer avec les RH afin d’établir un plan d’action."/>
  </r>
  <r>
    <x v="211"/>
    <d v="1971-06-14T00:00:00"/>
    <s v="masculin"/>
    <d v="1997-10-06T00:00:00"/>
    <d v="1997-10-06T00:00:00"/>
    <x v="0"/>
    <n v="2"/>
    <s v="Actif"/>
    <s v="Soutien administratif"/>
    <x v="6"/>
    <n v="61182"/>
    <n v="35"/>
    <s v="Bravo! Tu recevras un boni de 400 $ et nous ajoutons deux (2) jours de vacances à ta banque."/>
  </r>
  <r>
    <x v="212"/>
    <d v="1966-01-24T00:00:00"/>
    <s v="féminin"/>
    <d v="2006-09-19T00:00:00"/>
    <d v="2004-02-04T00:00:00"/>
    <x v="0"/>
    <n v="2.5"/>
    <s v="Actif"/>
    <s v="Technicien"/>
    <x v="39"/>
    <n v="66341"/>
    <n v="40"/>
    <s v="Bravo! Tu recevras un boni de 400 $ et nous ajoutons deux (2) jours de vacances à ta banque."/>
  </r>
  <r>
    <x v="211"/>
    <d v="1967-09-14T00:00:00"/>
    <s v="féminin"/>
    <d v="2003-06-04T00:00:00"/>
    <d v="2000-09-16T00:00:00"/>
    <x v="0"/>
    <n v="9"/>
    <s v="Actif"/>
    <s v="Technicien"/>
    <x v="9"/>
    <n v="96643"/>
    <n v="40"/>
    <b v="0"/>
  </r>
  <r>
    <x v="213"/>
    <d v="1961-01-24T00:00:00"/>
    <s v="masculin"/>
    <d v="1997-11-17T00:00:00"/>
    <d v="1997-11-17T00:00:00"/>
    <x v="0"/>
    <n v="4.5"/>
    <s v="Actif"/>
    <s v="Soutien administratif"/>
    <x v="2"/>
    <n v="61182"/>
    <n v="35"/>
    <s v="Bravo! Tu recevras un boni de 400 $ et nous ajoutons deux (2) jours de vacances à ta banque."/>
  </r>
  <r>
    <x v="214"/>
    <d v="1969-07-13T00:00:00"/>
    <s v="masculin"/>
    <d v="2000-06-09T00:00:00"/>
    <d v="1999-09-06T00:00:00"/>
    <x v="0"/>
    <n v="20"/>
    <s v="Actif"/>
    <s v="Technicien"/>
    <x v="41"/>
    <n v="102194"/>
    <n v="40"/>
    <s v="Veuillez communiquer avec les RH afin d’établir un plan d’action."/>
  </r>
  <r>
    <x v="215"/>
    <d v="1960-12-03T00:00:00"/>
    <s v="masculin"/>
    <d v="2007-10-15T00:00:00"/>
    <d v="2006-01-30T00:00:00"/>
    <x v="1"/>
    <n v="4"/>
    <s v="Actif"/>
    <s v="Soutien administratif"/>
    <x v="1"/>
    <n v="64009.4"/>
    <n v="35"/>
    <s v="Bravo! Tu recevras un boni de 400 $ et nous ajoutons deux (2) jours de vacances à ta banque."/>
  </r>
  <r>
    <x v="216"/>
    <d v="1957-10-20T00:00:00"/>
    <s v="masculin"/>
    <d v="2002-03-04T00:00:00"/>
    <d v="2002-03-04T00:00:00"/>
    <x v="0"/>
    <n v="29"/>
    <s v="Actif"/>
    <s v="Technicien"/>
    <x v="38"/>
    <n v="96643"/>
    <n v="40"/>
    <s v="Veuillez communiquer avec les RH afin d’établir un plan d’action."/>
  </r>
  <r>
    <x v="217"/>
    <d v="1965-10-11T00:00:00"/>
    <s v="féminin"/>
    <d v="2005-10-24T00:00:00"/>
    <d v="2005-10-24T00:00:00"/>
    <x v="0"/>
    <n v="20"/>
    <s v="Actif"/>
    <s v="Soutien administratif"/>
    <x v="51"/>
    <n v="64009.4"/>
    <n v="35"/>
    <s v="Veuillez communiquer avec les RH afin d’établir un plan d’action."/>
  </r>
  <r>
    <x v="218"/>
    <d v="1960-10-21T00:00:00"/>
    <s v="féminin"/>
    <d v="2000-12-16T00:00:00"/>
    <d v="1996-03-21T00:00:00"/>
    <x v="1"/>
    <n v="4.5"/>
    <s v="Actif"/>
    <s v="Soutien administratif"/>
    <x v="24"/>
    <n v="49094.400000000001"/>
    <n v="35"/>
    <s v="Bravo! Tu recevras un boni de 400 $ et nous ajoutons deux (2) jours de vacances à ta banque."/>
  </r>
  <r>
    <x v="219"/>
    <d v="1971-12-02T00:00:00"/>
    <s v="masculin"/>
    <d v="2000-09-25T00:00:00"/>
    <d v="1999-09-29T00:00:00"/>
    <x v="0"/>
    <n v="5.5"/>
    <s v="Actif"/>
    <s v="Technicien"/>
    <x v="2"/>
    <n v="102194"/>
    <n v="40"/>
    <s v="Bravo! Tu recevras un boni de 100 $."/>
  </r>
  <r>
    <x v="220"/>
    <d v="1974-05-06T00:00:00"/>
    <s v="féminin"/>
    <d v="1999-06-09T00:00:00"/>
    <d v="1999-03-09T00:00:00"/>
    <x v="0"/>
    <n v="20"/>
    <s v="Actif"/>
    <s v="Technicien"/>
    <x v="37"/>
    <n v="102194"/>
    <n v="40"/>
    <s v="Veuillez communiquer avec les RH afin d’établir un plan d’action."/>
  </r>
  <r>
    <x v="221"/>
    <d v="1961-11-10T00:00:00"/>
    <s v="féminin"/>
    <d v="2005-09-06T00:00:00"/>
    <d v="2009-05-07T00:00:00"/>
    <x v="1"/>
    <n v="40"/>
    <s v="Actif"/>
    <s v="Soutien administratif"/>
    <x v="41"/>
    <n v="64009.4"/>
    <n v="35"/>
    <s v="Veuillez communiquer avec les RH afin d’établir un plan d’action."/>
  </r>
  <r>
    <x v="222"/>
    <d v="1957-04-06T00:00:00"/>
    <s v="masculin"/>
    <d v="2004-09-07T00:00:00"/>
    <d v="2003-06-27T00:00:00"/>
    <x v="0"/>
    <n v="5.5"/>
    <s v="Actif"/>
    <s v="Soutien administratif"/>
    <x v="24"/>
    <n v="69269.2"/>
    <n v="35"/>
    <s v="Bravo! Tu recevras un boni de 100 $."/>
  </r>
  <r>
    <x v="223"/>
    <d v="1966-07-30T00:00:00"/>
    <s v="masculin"/>
    <d v="2005-02-26T00:00:00"/>
    <d v="2004-10-04T00:00:00"/>
    <x v="0"/>
    <n v="24.5"/>
    <s v="Actif"/>
    <s v="Gestionnaire"/>
    <x v="14"/>
    <n v="110263.16"/>
    <n v="40"/>
    <s v="Veuillez communiquer avec les RH afin d’établir un plan d’action."/>
  </r>
  <r>
    <x v="224"/>
    <d v="1963-12-30T00:00:00"/>
    <s v="féminin"/>
    <d v="2010-11-01T00:00:00"/>
    <d v="2010-11-01T00:00:00"/>
    <x v="0"/>
    <n v="3"/>
    <s v="Actif"/>
    <s v="Gestionnaire"/>
    <x v="36"/>
    <n v="111001.32"/>
    <n v="40"/>
    <s v="Bravo! Tu recevras un boni de 400 $ et nous ajoutons deux (2) jours de vacances à ta banque."/>
  </r>
  <r>
    <x v="225"/>
    <d v="1960-12-27T00:00:00"/>
    <s v="féminin"/>
    <d v="2003-09-02T00:00:00"/>
    <d v="2002-06-30T00:00:00"/>
    <x v="0"/>
    <n v="2"/>
    <s v="Actif"/>
    <s v="Soutien administratif"/>
    <x v="1"/>
    <n v="69269.2"/>
    <n v="35"/>
    <s v="Bravo! Tu recevras un boni de 400 $ et nous ajoutons deux (2) jours de vacances à ta banque."/>
  </r>
  <r>
    <x v="226"/>
    <d v="1957-06-16T00:00:00"/>
    <s v="féminin"/>
    <d v="2000-10-16T00:00:00"/>
    <d v="1999-11-16T00:00:00"/>
    <x v="0"/>
    <n v="8"/>
    <s v="Actif"/>
    <s v="Technicien"/>
    <x v="22"/>
    <n v="99424"/>
    <n v="40"/>
    <s v="Aucun boni ne sera accordé."/>
  </r>
  <r>
    <x v="227"/>
    <d v="1966-10-26T00:00:00"/>
    <s v="féminin"/>
    <d v="1999-06-09T00:00:00"/>
    <d v="1999-06-09T00:00:00"/>
    <x v="0"/>
    <n v="4"/>
    <s v="Actif"/>
    <s v="Technicien"/>
    <x v="3"/>
    <n v="99424"/>
    <n v="40"/>
    <s v="Bravo! Tu recevras un boni de 400 $ et nous ajoutons deux (2) jours de vacances à ta banque."/>
  </r>
  <r>
    <x v="228"/>
    <d v="1973-05-04T00:00:00"/>
    <s v="féminin"/>
    <d v="2005-05-16T00:00:00"/>
    <d v="2004-06-21T00:00:00"/>
    <x v="0"/>
    <n v="9"/>
    <s v="Actif"/>
    <s v="Soutien administratif"/>
    <x v="3"/>
    <n v="64009.4"/>
    <n v="35"/>
    <b v="0"/>
  </r>
  <r>
    <x v="229"/>
    <d v="1979-10-10T00:00:00"/>
    <s v="féminin"/>
    <d v="2014-03-10T00:00:00"/>
    <d v="2009-06-17T00:00:00"/>
    <x v="0"/>
    <n v="2"/>
    <s v="Actif"/>
    <s v="Soutien administratif"/>
    <x v="56"/>
    <n v="46468.6"/>
    <n v="35"/>
    <s v="Bravo! Tu recevras un boni de 400 $ et nous ajoutons deux (2) jours de vacances à ta banque."/>
  </r>
  <r>
    <x v="229"/>
    <d v="1966-03-10T00:00:00"/>
    <s v="masculin"/>
    <d v="2003-10-27T00:00:00"/>
    <d v="2003-10-27T00:00:00"/>
    <x v="0"/>
    <n v="4.5"/>
    <s v="Actif"/>
    <s v="Gestionnaire"/>
    <x v="2"/>
    <n v="104992.11"/>
    <n v="40"/>
    <s v="Bravo! Tu recevras un boni de 400 $ et nous ajoutons deux (2) jours de vacances à ta banque."/>
  </r>
  <r>
    <x v="230"/>
    <d v="1975-11-21T00:00:00"/>
    <s v="masculin"/>
    <d v="2011-06-15T00:00:00"/>
    <d v="2010-06-26T00:00:00"/>
    <x v="0"/>
    <n v="20"/>
    <s v="Actif"/>
    <s v="Technicien"/>
    <x v="12"/>
    <n v="62861"/>
    <n v="40"/>
    <s v="Veuillez communiquer avec les RH afin d’établir un plan d’action."/>
  </r>
  <r>
    <x v="231"/>
    <d v="1976-05-05T00:00:00"/>
    <s v="masculin"/>
    <d v="2003-12-15T00:00:00"/>
    <d v="2003-12-15T00:00:00"/>
    <x v="1"/>
    <n v="66.5"/>
    <s v="Actif"/>
    <s v="Soutien administratif"/>
    <x v="24"/>
    <n v="48101.599999999999"/>
    <n v="35"/>
    <s v="Veuillez communiquer avec les RH afin d’établir un plan d’action."/>
  </r>
  <r>
    <x v="232"/>
    <d v="1960-12-16T00:00:00"/>
    <s v="féminin"/>
    <d v="2004-01-19T00:00:00"/>
    <d v="2003-12-30T00:00:00"/>
    <x v="0"/>
    <n v="3"/>
    <s v="Actif"/>
    <s v="Soutien administratif"/>
    <x v="27"/>
    <n v="64009.4"/>
    <n v="35"/>
    <s v="Bravo! Tu recevras un boni de 400 $ et nous ajoutons deux (2) jours de vacances à ta banque."/>
  </r>
  <r>
    <x v="233"/>
    <d v="1960-12-17T00:00:00"/>
    <s v="masculin"/>
    <d v="2005-02-07T00:00:00"/>
    <d v="2004-09-20T00:00:00"/>
    <x v="0"/>
    <n v="9.5"/>
    <s v="Actif"/>
    <s v="Soutien administratif"/>
    <x v="2"/>
    <n v="48101.599999999999"/>
    <n v="35"/>
    <s v="Veuillez communiquer avec les RH afin d’établir un plan d’action."/>
  </r>
  <r>
    <x v="234"/>
    <d v="1960-03-16T00:00:00"/>
    <s v="féminin"/>
    <d v="2006-06-26T00:00:00"/>
    <d v="2005-06-21T00:00:00"/>
    <x v="0"/>
    <n v="23"/>
    <s v="Actif"/>
    <s v="Technicien"/>
    <x v="29"/>
    <n v="104963"/>
    <n v="40"/>
    <s v="Veuillez communiquer avec les RH afin d’établir un plan d’action."/>
  </r>
  <r>
    <x v="235"/>
    <d v="1973-09-26T00:00:00"/>
    <s v="féminin"/>
    <d v="2004-06-16T00:00:00"/>
    <d v="2004-06-16T00:00:00"/>
    <x v="0"/>
    <n v="20"/>
    <s v="Actif"/>
    <s v="Technicien"/>
    <x v="0"/>
    <n v="96643"/>
    <n v="40"/>
    <s v="Veuillez communiquer avec les RH afin d’établir un plan d’action."/>
  </r>
  <r>
    <x v="230"/>
    <d v="1964-10-27T00:00:00"/>
    <s v="féminin"/>
    <d v="2005-06-15T00:00:00"/>
    <d v="2004-03-29T00:00:00"/>
    <x v="0"/>
    <n v="7"/>
    <s v="Absence autorisée non payée"/>
    <s v="Soutien administratif"/>
    <x v="25"/>
    <n v="62060.2"/>
    <n v="35"/>
    <s v="Aucun boni ne sera accordé."/>
  </r>
  <r>
    <x v="236"/>
    <d v="1961-06-17T00:00:00"/>
    <s v="féminin"/>
    <d v="2004-03-22T00:00:00"/>
    <d v="2004-03-22T00:00:00"/>
    <x v="0"/>
    <n v="22"/>
    <s v="Actif"/>
    <s v="Soutien administratif"/>
    <x v="26"/>
    <n v="44060.4"/>
    <n v="35"/>
    <s v="Veuillez communiquer avec les RH afin d’établir un plan d’action."/>
  </r>
  <r>
    <x v="237"/>
    <d v="1963-10-21T00:00:00"/>
    <s v="féminin"/>
    <d v="2004-06-25T00:00:00"/>
    <d v="2004-05-12T00:00:00"/>
    <x v="0"/>
    <n v="3"/>
    <s v="Actif"/>
    <s v="Soutien administratif"/>
    <x v="26"/>
    <n v="64009.4"/>
    <n v="35"/>
    <s v="Bravo! Tu recevras un boni de 400 $ et nous ajoutons deux (2) jours de vacances à ta banque."/>
  </r>
  <r>
    <x v="238"/>
    <d v="1963-01-23T00:00:00"/>
    <s v="féminin"/>
    <d v="2004-06-24T00:00:00"/>
    <d v="2004-05-05T00:00:00"/>
    <x v="0"/>
    <n v="20"/>
    <s v="Actif"/>
    <s v="Soutien administratif"/>
    <x v="26"/>
    <n v="64009.4"/>
    <n v="35"/>
    <s v="Veuillez communiquer avec les RH afin d’établir un plan d’action."/>
  </r>
  <r>
    <x v="239"/>
    <d v="1966-05-02T00:00:00"/>
    <s v="féminin"/>
    <d v="2004-06-25T00:00:00"/>
    <d v="2004-05-05T00:00:00"/>
    <x v="0"/>
    <n v="9.5"/>
    <s v="Actif"/>
    <s v="Soutien administratif"/>
    <x v="2"/>
    <n v="40668"/>
    <n v="35"/>
    <s v="Veuillez communiquer avec les RH afin d’établir un plan d’action."/>
  </r>
  <r>
    <x v="240"/>
    <d v="1962-10-01T00:00:00"/>
    <s v="féminin"/>
    <d v="2004-05-03T00:00:00"/>
    <d v="2004-05-03T00:00:00"/>
    <x v="0"/>
    <n v="7.5"/>
    <s v="Actif"/>
    <s v="Soutien administratif"/>
    <x v="1"/>
    <n v="40668"/>
    <n v="35"/>
    <s v="Aucun boni ne sera accordé."/>
  </r>
  <r>
    <x v="241"/>
    <d v="1961-03-27T00:00:00"/>
    <s v="féminin"/>
    <d v="2009-12-07T00:00:00"/>
    <d v="2009-12-07T00:00:00"/>
    <x v="0"/>
    <n v="20.5"/>
    <s v="Congé parental"/>
    <s v="Gestionnaire"/>
    <x v="25"/>
    <n v="89009.13"/>
    <n v="40"/>
    <s v="Veuillez communiquer avec les RH afin d’établir un plan d’action."/>
  </r>
  <r>
    <x v="242"/>
    <d v="1971-04-26T00:00:00"/>
    <s v="masculin"/>
    <d v="2014-03-03T00:00:00"/>
    <d v="2014-03-03T00:00:00"/>
    <x v="0"/>
    <n v="7"/>
    <s v="Actif"/>
    <s v="Gestionnaire"/>
    <x v="44"/>
    <n v="64424.34"/>
    <n v="40"/>
    <s v="Aucun boni ne sera accordé."/>
  </r>
  <r>
    <x v="243"/>
    <d v="1961-06-13T00:00:00"/>
    <s v="féminin"/>
    <d v="2007-06-16T00:00:00"/>
    <d v="2005-06-29T00:00:00"/>
    <x v="0"/>
    <n v="6.5"/>
    <s v="Actif"/>
    <s v="Gestionnaire"/>
    <x v="29"/>
    <n v="68013.86"/>
    <n v="40"/>
    <s v="Bravo! Tu recevras un boni de 100 $."/>
  </r>
  <r>
    <x v="244"/>
    <d v="1970-06-06T00:00:00"/>
    <s v="féminin"/>
    <d v="2005-03-21T00:00:00"/>
    <d v="2005-06-26T00:00:00"/>
    <x v="1"/>
    <n v="2"/>
    <s v="Actif"/>
    <s v="Technicien"/>
    <x v="29"/>
    <n v="66341"/>
    <n v="40"/>
    <s v="Bravo! Tu recevras un boni de 400 $ et nous ajoutons deux (2) jours de vacances à ta banque."/>
  </r>
  <r>
    <x v="245"/>
    <d v="1976-03-05T00:00:00"/>
    <s v="féminin"/>
    <d v="2005-06-15T00:00:00"/>
    <d v="2005-02-01T00:00:00"/>
    <x v="0"/>
    <n v="6.5"/>
    <s v="Actif"/>
    <s v="Technicien"/>
    <x v="24"/>
    <n v="96643"/>
    <n v="40"/>
    <s v="Bravo! Tu recevras un boni de 100 $."/>
  </r>
  <r>
    <x v="246"/>
    <d v="1952-06-06T00:00:00"/>
    <s v="féminin"/>
    <d v="2007-06-13T00:00:00"/>
    <d v="2007-06-13T00:00:00"/>
    <x v="0"/>
    <n v="83"/>
    <s v="Actif"/>
    <s v="Technicien"/>
    <x v="50"/>
    <n v="66341"/>
    <n v="40"/>
    <s v="Veuillez communiquer avec les RH afin d’établir un plan d’action."/>
  </r>
  <r>
    <x v="246"/>
    <d v="1976-07-26T00:00:00"/>
    <s v="féminin"/>
    <d v="2004-09-01T00:00:00"/>
    <d v="2004-07-15T00:00:00"/>
    <x v="0"/>
    <n v="5"/>
    <s v="Actif"/>
    <s v="Soutien administratif"/>
    <x v="29"/>
    <n v="49094.400000000001"/>
    <n v="35"/>
    <s v="Bravo! Tu recevras un boni de 100 $."/>
  </r>
  <r>
    <x v="244"/>
    <d v="1970-12-20T00:00:00"/>
    <s v="féminin"/>
    <d v="2005-06-15T00:00:00"/>
    <d v="2004-12-21T00:00:00"/>
    <x v="0"/>
    <n v="20"/>
    <s v="Actif"/>
    <s v="Technicien"/>
    <x v="24"/>
    <n v="96643"/>
    <n v="40"/>
    <s v="Veuillez communiquer avec les RH afin d’établir un plan d’action."/>
  </r>
  <r>
    <x v="247"/>
    <d v="1960-09-30T00:00:00"/>
    <s v="féminin"/>
    <d v="2004-06-16T00:00:00"/>
    <d v="2004-06-16T00:00:00"/>
    <x v="0"/>
    <n v="9"/>
    <s v="Actif"/>
    <s v="Technicien"/>
    <x v="2"/>
    <n v="93663"/>
    <n v="40"/>
    <b v="0"/>
  </r>
  <r>
    <x v="248"/>
    <d v="1960-04-19T00:00:00"/>
    <s v="masculin"/>
    <d v="2012-11-19T00:00:00"/>
    <d v="2012-11-19T00:00:00"/>
    <x v="0"/>
    <n v="7"/>
    <s v="Actif"/>
    <s v="Soutien administratif"/>
    <x v="2"/>
    <n v="64263.4"/>
    <n v="35"/>
    <s v="Aucun boni ne sera accordé."/>
  </r>
  <r>
    <x v="249"/>
    <d v="1975-03-03T00:00:00"/>
    <s v="masculin"/>
    <d v="2006-07-31T00:00:00"/>
    <d v="2006-04-19T00:00:00"/>
    <x v="0"/>
    <n v="23.5"/>
    <s v="Actif"/>
    <s v="Technicien"/>
    <x v="29"/>
    <n v="93663"/>
    <n v="40"/>
    <s v="Veuillez communiquer avec les RH afin d’établir un plan d’action."/>
  </r>
  <r>
    <x v="250"/>
    <d v="1959-06-04T00:00:00"/>
    <s v="féminin"/>
    <d v="2005-06-15T00:00:00"/>
    <d v="2004-12-14T00:00:00"/>
    <x v="0"/>
    <n v="4.5"/>
    <s v="Actif"/>
    <s v="Technicien"/>
    <x v="57"/>
    <n v="104963"/>
    <n v="40"/>
    <s v="Bravo! Tu recevras un boni de 400 $ et nous ajoutons deux (2) jours de vacances à ta banque."/>
  </r>
  <r>
    <x v="250"/>
    <d v="1975-07-24T00:00:00"/>
    <s v="féminin"/>
    <d v="2014-06-25T00:00:00"/>
    <d v="2014-06-25T00:00:00"/>
    <x v="0"/>
    <n v="200.5"/>
    <s v="Actif"/>
    <s v="Gestionnaire"/>
    <x v="2"/>
    <n v="61610.63"/>
    <n v="40"/>
    <s v="Veuillez communiquer avec les RH afin d’établir un plan d’action."/>
  </r>
  <r>
    <x v="251"/>
    <d v="1976-11-11T00:00:00"/>
    <s v="féminin"/>
    <d v="2007-09-04T00:00:00"/>
    <d v="2007-09-04T00:00:00"/>
    <x v="0"/>
    <n v="26"/>
    <s v="Actif"/>
    <s v="Technicien"/>
    <x v="38"/>
    <n v="62861"/>
    <n v="40"/>
    <s v="Veuillez communiquer avec les RH afin d’établir un plan d’action."/>
  </r>
  <r>
    <x v="252"/>
    <d v="1966-02-16T00:00:00"/>
    <s v="féminin"/>
    <d v="2004-10-20T00:00:00"/>
    <d v="2004-10-20T00:00:00"/>
    <x v="0"/>
    <n v="4"/>
    <s v="Actif"/>
    <s v="Soutien administratif"/>
    <x v="36"/>
    <n v="84948.6"/>
    <n v="35"/>
    <s v="Bravo! Tu recevras un boni de 400 $ et nous ajoutons deux (2) jours de vacances à ta banque."/>
  </r>
  <r>
    <x v="253"/>
    <d v="1961-12-14T00:00:00"/>
    <s v="masculin"/>
    <d v="2004-11-16T00:00:00"/>
    <d v="2004-11-16T00:00:00"/>
    <x v="0"/>
    <n v="4"/>
    <s v="Actif"/>
    <s v="Soutien administratif"/>
    <x v="43"/>
    <n v="48101.599999999999"/>
    <n v="35"/>
    <s v="Bravo! Tu recevras un boni de 400 $ et nous ajoutons deux (2) jours de vacances à ta banque."/>
  </r>
  <r>
    <x v="254"/>
    <d v="1965-06-19T00:00:00"/>
    <s v="féminin"/>
    <d v="2012-01-02T00:00:00"/>
    <d v="2006-01-14T00:00:00"/>
    <x v="0"/>
    <n v="2"/>
    <s v="Actif"/>
    <s v="Soutien administratif"/>
    <x v="54"/>
    <n v="42880"/>
    <n v="35"/>
    <s v="Bravo! Tu recevras un boni de 400 $ et nous ajoutons deux (2) jours de vacances à ta banque."/>
  </r>
  <r>
    <x v="255"/>
    <d v="1976-09-30T00:00:00"/>
    <s v="masculin"/>
    <d v="2006-10-23T00:00:00"/>
    <d v="2005-06-22T00:00:00"/>
    <x v="0"/>
    <n v="3.5"/>
    <s v="Actif"/>
    <s v="Soutien administratif"/>
    <x v="8"/>
    <n v="84948.6"/>
    <n v="35"/>
    <s v="Bravo! Tu recevras un boni de 400 $ et nous ajoutons deux (2) jours de vacances à ta banque."/>
  </r>
  <r>
    <x v="256"/>
    <d v="1965-12-15T00:00:00"/>
    <s v="masculin"/>
    <d v="2011-01-06T00:00:00"/>
    <d v="2009-07-24T00:00:00"/>
    <x v="0"/>
    <n v="2"/>
    <s v="Actif"/>
    <s v="Soutien administratif"/>
    <x v="51"/>
    <n v="64009.4"/>
    <n v="35"/>
    <s v="Bravo! Tu recevras un boni de 400 $ et nous ajoutons deux (2) jours de vacances à ta banque."/>
  </r>
  <r>
    <x v="257"/>
    <d v="1966-06-06T00:00:00"/>
    <s v="féminin"/>
    <d v="2007-06-14T00:00:00"/>
    <d v="2007-06-14T00:00:00"/>
    <x v="0"/>
    <n v="5.5"/>
    <s v="Actif"/>
    <s v="Gestionnaire"/>
    <x v="16"/>
    <n v="84883.86"/>
    <n v="40"/>
    <s v="Bravo! Tu recevras un boni de 100 $."/>
  </r>
  <r>
    <x v="258"/>
    <d v="1956-07-12T00:00:00"/>
    <s v="masculin"/>
    <d v="2011-04-14T00:00:00"/>
    <d v="2006-01-26T00:00:00"/>
    <x v="0"/>
    <n v="8.5"/>
    <s v="Actif"/>
    <s v="Soutien administratif"/>
    <x v="18"/>
    <n v="64009.4"/>
    <n v="35"/>
    <s v="Aucun boni ne sera accordé."/>
  </r>
  <r>
    <x v="259"/>
    <d v="1965-06-24T00:00:00"/>
    <s v="masculin"/>
    <d v="2011-02-26T00:00:00"/>
    <d v="2006-01-09T00:00:00"/>
    <x v="0"/>
    <n v="3.5"/>
    <s v="Actif"/>
    <s v="Soutien administratif"/>
    <x v="39"/>
    <n v="64009.4"/>
    <n v="35"/>
    <s v="Bravo! Tu recevras un boni de 400 $ et nous ajoutons deux (2) jours de vacances à ta banque."/>
  </r>
  <r>
    <x v="260"/>
    <d v="1961-06-20T00:00:00"/>
    <s v="féminin"/>
    <d v="2005-06-17T00:00:00"/>
    <d v="2007-11-24T00:00:00"/>
    <x v="0"/>
    <n v="4.5"/>
    <s v="Actif"/>
    <s v="Technicien"/>
    <x v="6"/>
    <n v="62861"/>
    <n v="40"/>
    <s v="Bravo! Tu recevras un boni de 400 $ et nous ajoutons deux (2) jours de vacances à ta banque."/>
  </r>
  <r>
    <x v="261"/>
    <d v="1973-09-03T00:00:00"/>
    <s v="masculin"/>
    <d v="2007-10-25T00:00:00"/>
    <d v="2007-10-25T00:00:00"/>
    <x v="1"/>
    <n v="82.5"/>
    <s v="Actif"/>
    <s v="Gestionnaire"/>
    <x v="0"/>
    <n v="96140.64"/>
    <n v="40"/>
    <s v="Veuillez communiquer avec les RH afin d’établir un plan d’action."/>
  </r>
  <r>
    <x v="262"/>
    <d v="1960-09-01T00:00:00"/>
    <s v="féminin"/>
    <d v="2006-01-03T00:00:00"/>
    <d v="2005-09-13T00:00:00"/>
    <x v="0"/>
    <n v="2"/>
    <s v="Actif"/>
    <s v="Soutien administratif"/>
    <x v="1"/>
    <n v="64009.4"/>
    <n v="35"/>
    <s v="Bravo! Tu recevras un boni de 400 $ et nous ajoutons deux (2) jours de vacances à ta banque."/>
  </r>
  <r>
    <x v="262"/>
    <d v="1966-01-11T00:00:00"/>
    <s v="féminin"/>
    <d v="2009-06-17T00:00:00"/>
    <d v="2009-01-14T00:00:00"/>
    <x v="0"/>
    <n v="60"/>
    <s v="Actif"/>
    <s v="Technicien"/>
    <x v="23"/>
    <n v="64460"/>
    <n v="40"/>
    <s v="Veuillez communiquer avec les RH afin d’établir un plan d’action."/>
  </r>
  <r>
    <x v="263"/>
    <d v="1976-04-10T00:00:00"/>
    <s v="féminin"/>
    <d v="2005-09-26T00:00:00"/>
    <d v="2005-09-26T00:00:00"/>
    <x v="0"/>
    <n v="22.5"/>
    <s v="Actif"/>
    <s v="Soutien administratif"/>
    <x v="6"/>
    <n v="48101.599999999999"/>
    <n v="35"/>
    <s v="Veuillez communiquer avec les RH afin d’établir un plan d’action."/>
  </r>
  <r>
    <x v="264"/>
    <d v="1969-09-23T00:00:00"/>
    <s v="féminin"/>
    <d v="2005-10-17T00:00:00"/>
    <d v="2005-10-17T00:00:00"/>
    <x v="0"/>
    <n v="2.5"/>
    <s v="Actif"/>
    <s v="Soutien administratif"/>
    <x v="24"/>
    <n v="64009.4"/>
    <n v="35"/>
    <s v="Bravo! Tu recevras un boni de 400 $ et nous ajoutons deux (2) jours de vacances à ta banque."/>
  </r>
  <r>
    <x v="265"/>
    <d v="1969-05-01T00:00:00"/>
    <s v="masculin"/>
    <d v="2005-10-31T00:00:00"/>
    <d v="2005-10-31T00:00:00"/>
    <x v="0"/>
    <n v="2"/>
    <s v="Actif"/>
    <s v="Technicien"/>
    <x v="14"/>
    <n v="104963"/>
    <n v="40"/>
    <s v="Bravo! Tu recevras un boni de 400 $ et nous ajoutons deux (2) jours de vacances à ta banque."/>
  </r>
  <r>
    <x v="266"/>
    <d v="1962-01-05T00:00:00"/>
    <s v="féminin"/>
    <d v="2006-06-14T00:00:00"/>
    <d v="2006-06-14T00:00:00"/>
    <x v="0"/>
    <n v="5"/>
    <s v="Congé parental"/>
    <s v="Soutien administratif"/>
    <x v="11"/>
    <n v="63382.400000000001"/>
    <n v="35"/>
    <s v="Bravo! Tu recevras un boni de 100 $."/>
  </r>
  <r>
    <x v="267"/>
    <d v="1965-04-26T00:00:00"/>
    <s v="masculin"/>
    <d v="2011-11-23T00:00:00"/>
    <d v="2010-11-24T00:00:00"/>
    <x v="0"/>
    <n v="2"/>
    <s v="Actif"/>
    <s v="Soutien administratif"/>
    <x v="38"/>
    <n v="82863.600000000006"/>
    <n v="35"/>
    <s v="Bravo! Tu recevras un boni de 400 $ et nous ajoutons deux (2) jours de vacances à ta banque."/>
  </r>
  <r>
    <x v="268"/>
    <d v="1964-09-04T00:00:00"/>
    <s v="féminin"/>
    <d v="2006-10-20T00:00:00"/>
    <d v="2006-03-03T00:00:00"/>
    <x v="0"/>
    <n v="24"/>
    <s v="Actif"/>
    <s v="Gestionnaire"/>
    <x v="54"/>
    <n v="81046.12"/>
    <n v="40"/>
    <s v="Veuillez communiquer avec les RH afin d’établir un plan d’action."/>
  </r>
  <r>
    <x v="269"/>
    <d v="1964-02-15T00:00:00"/>
    <s v="masculin"/>
    <d v="2006-06-05T00:00:00"/>
    <d v="2006-06-05T00:00:00"/>
    <x v="1"/>
    <n v="28"/>
    <s v="Actif"/>
    <s v="Soutien administratif"/>
    <x v="2"/>
    <n v="82863.600000000006"/>
    <n v="35"/>
    <s v="Veuillez communiquer avec les RH afin d’établir un plan d’action."/>
  </r>
  <r>
    <x v="262"/>
    <d v="1970-11-16T00:00:00"/>
    <s v="féminin"/>
    <d v="2011-06-22T00:00:00"/>
    <d v="2010-06-26T00:00:00"/>
    <x v="0"/>
    <n v="3"/>
    <s v="Actif"/>
    <s v="Technicien"/>
    <x v="4"/>
    <n v="81664"/>
    <n v="40"/>
    <s v="Bravo! Tu recevras un boni de 400 $ et nous ajoutons deux (2) jours de vacances à ta banque."/>
  </r>
  <r>
    <x v="270"/>
    <d v="1969-10-22T00:00:00"/>
    <s v="féminin"/>
    <d v="2006-06-26T00:00:00"/>
    <d v="2006-06-26T00:00:00"/>
    <x v="0"/>
    <n v="5"/>
    <s v="Actif"/>
    <s v="Gestionnaire"/>
    <x v="29"/>
    <n v="143341"/>
    <n v="40"/>
    <s v="Bravo! Tu recevras un boni de 100 $."/>
  </r>
  <r>
    <x v="270"/>
    <d v="1971-07-22T00:00:00"/>
    <s v="féminin"/>
    <d v="2007-09-04T00:00:00"/>
    <d v="2007-09-04T00:00:00"/>
    <x v="0"/>
    <n v="7"/>
    <s v="Actif"/>
    <s v="Technicien"/>
    <x v="32"/>
    <n v="60002"/>
    <n v="40"/>
    <s v="Aucun boni ne sera accordé."/>
  </r>
  <r>
    <x v="271"/>
    <d v="1964-05-01T00:00:00"/>
    <s v="féminin"/>
    <d v="2010-10-04T00:00:00"/>
    <d v="2009-11-23T00:00:00"/>
    <x v="0"/>
    <n v="9.5"/>
    <s v="Actif"/>
    <s v="Soutien administratif"/>
    <x v="42"/>
    <n v="40668"/>
    <n v="35"/>
    <s v="Veuillez communiquer avec les RH afin d’établir un plan d’action."/>
  </r>
  <r>
    <x v="272"/>
    <d v="1961-09-24T00:00:00"/>
    <s v="féminin"/>
    <d v="2015-01-05T00:00:00"/>
    <d v="2015-01-05T00:00:00"/>
    <x v="0"/>
    <n v="2"/>
    <s v="Actif"/>
    <s v="Soutien administratif"/>
    <x v="50"/>
    <n v="41604.400000000001"/>
    <n v="35"/>
    <s v="Bravo! Tu recevras un boni de 400 $ et nous ajoutons deux (2) jours de vacances à ta banque."/>
  </r>
  <r>
    <x v="273"/>
    <d v="1961-06-29T00:00:00"/>
    <s v="féminin"/>
    <d v="2006-10-14T00:00:00"/>
    <d v="2006-06-24T00:00:00"/>
    <x v="1"/>
    <n v="27"/>
    <s v="Absence autorisée non payée"/>
    <s v="Soutien administratif"/>
    <x v="10"/>
    <n v="46413"/>
    <n v="35"/>
    <s v="Veuillez communiquer avec les RH afin d’établir un plan d’action."/>
  </r>
  <r>
    <x v="274"/>
    <d v="1963-05-06T00:00:00"/>
    <s v="féminin"/>
    <d v="2014-02-17T00:00:00"/>
    <d v="2014-02-17T00:00:00"/>
    <x v="1"/>
    <n v="2"/>
    <s v="Actif"/>
    <s v="Gestionnaire"/>
    <x v="26"/>
    <n v="84216.41"/>
    <n v="40"/>
    <s v="Bravo! Tu recevras un boni de 400 $ et nous ajoutons deux (2) jours de vacances à ta banque."/>
  </r>
  <r>
    <x v="229"/>
    <d v="1972-09-25T00:00:00"/>
    <s v="masculin"/>
    <d v="2009-10-19T00:00:00"/>
    <d v="2009-07-27T00:00:00"/>
    <x v="1"/>
    <n v="20.5"/>
    <s v="Actif"/>
    <s v="Soutien administratif"/>
    <x v="7"/>
    <n v="64009.4"/>
    <n v="35"/>
    <s v="Veuillez communiquer avec les RH afin d’établir un plan d’action."/>
  </r>
  <r>
    <x v="275"/>
    <d v="1962-04-24T00:00:00"/>
    <s v="féminin"/>
    <d v="2013-09-09T00:00:00"/>
    <s v="NULL"/>
    <x v="1"/>
    <n v="6.5"/>
    <s v="Actif"/>
    <s v="Gestionnaire"/>
    <x v="10"/>
    <n v="86413.31"/>
    <n v="40"/>
    <s v="Bravo! Tu recevras un boni de 100 $."/>
  </r>
  <r>
    <x v="276"/>
    <d v="1974-10-29T00:00:00"/>
    <s v="féminin"/>
    <d v="2006-03-31T00:00:00"/>
    <d v="2006-11-06T00:00:00"/>
    <x v="1"/>
    <n v="20"/>
    <s v="Actif"/>
    <s v="Soutien administratif"/>
    <x v="23"/>
    <n v="60260.2"/>
    <n v="35"/>
    <s v="Veuillez communiquer avec les RH afin d’établir un plan d’action."/>
  </r>
  <r>
    <x v="277"/>
    <d v="1961-06-24T00:00:00"/>
    <s v="masculin"/>
    <d v="2011-05-04T00:00:00"/>
    <d v="2011-05-04T00:00:00"/>
    <x v="0"/>
    <n v="8.5"/>
    <s v="Actif"/>
    <s v="Soutien administratif"/>
    <x v="9"/>
    <n v="64009.4"/>
    <n v="35"/>
    <s v="Aucun boni ne sera accordé."/>
  </r>
  <r>
    <x v="242"/>
    <d v="1954-01-06T00:00:00"/>
    <s v="masculin"/>
    <d v="2009-10-19T00:00:00"/>
    <d v="2007-03-05T00:00:00"/>
    <x v="1"/>
    <n v="9.5"/>
    <s v="Actif"/>
    <s v="Soutien administratif"/>
    <x v="37"/>
    <n v="48101.599999999999"/>
    <n v="35"/>
    <s v="Veuillez communiquer avec les RH afin d’établir un plan d’action."/>
  </r>
  <r>
    <x v="278"/>
    <d v="1967-09-17T00:00:00"/>
    <s v="féminin"/>
    <d v="2012-06-27T00:00:00"/>
    <d v="2012-06-27T00:00:00"/>
    <x v="1"/>
    <n v="9.5"/>
    <s v="Actif"/>
    <s v="Soutien administratif"/>
    <x v="24"/>
    <n v="43834.6"/>
    <n v="35"/>
    <s v="Veuillez communiquer avec les RH afin d’établir un plan d’action."/>
  </r>
  <r>
    <x v="279"/>
    <d v="1974-10-19T00:00:00"/>
    <s v="masculin"/>
    <d v="2007-06-13T00:00:00"/>
    <d v="2007-06-13T00:00:00"/>
    <x v="0"/>
    <n v="23"/>
    <s v="Actif"/>
    <s v="Technicien"/>
    <x v="24"/>
    <n v="91111"/>
    <n v="40"/>
    <s v="Veuillez communiquer avec les RH afin d’établir un plan d’action."/>
  </r>
  <r>
    <x v="280"/>
    <d v="1952-07-16T00:00:00"/>
    <s v="masculin"/>
    <d v="2007-06-20T00:00:00"/>
    <d v="2007-06-20T00:00:00"/>
    <x v="1"/>
    <n v="2"/>
    <s v="Actif"/>
    <s v="Technicien"/>
    <x v="2"/>
    <n v="96643"/>
    <n v="40"/>
    <s v="Bravo! Tu recevras un boni de 400 $ et nous ajoutons deux (2) jours de vacances à ta banque."/>
  </r>
  <r>
    <x v="281"/>
    <d v="1965-07-06T00:00:00"/>
    <s v="masculin"/>
    <d v="2007-12-17T00:00:00"/>
    <d v="2007-12-17T00:00:00"/>
    <x v="1"/>
    <n v="29.5"/>
    <s v="Actif"/>
    <s v="Technicien"/>
    <x v="40"/>
    <n v="60002"/>
    <n v="40"/>
    <s v="Veuillez communiquer avec les RH afin d’établir un plan d’action."/>
  </r>
  <r>
    <x v="281"/>
    <d v="1957-06-26T00:00:00"/>
    <s v="féminin"/>
    <d v="2007-06-27T00:00:00"/>
    <d v="2007-06-27T00:00:00"/>
    <x v="1"/>
    <n v="2"/>
    <s v="Actif"/>
    <s v="Gestionnaire"/>
    <x v="24"/>
    <n v="124630.34"/>
    <n v="40"/>
    <s v="Bravo! Tu recevras un boni de 400 $ et nous ajoutons deux (2) jours de vacances à ta banque."/>
  </r>
  <r>
    <x v="282"/>
    <d v="1961-09-23T00:00:00"/>
    <s v="masculin"/>
    <d v="2006-01-21T00:00:00"/>
    <d v="2007-09-17T00:00:00"/>
    <x v="1"/>
    <n v="22"/>
    <s v="Actif"/>
    <s v="Soutien administratif"/>
    <x v="24"/>
    <n v="64009.4"/>
    <n v="35"/>
    <s v="Veuillez communiquer avec les RH afin d’établir un plan d’action."/>
  </r>
  <r>
    <x v="283"/>
    <d v="1973-03-04T00:00:00"/>
    <s v="féminin"/>
    <d v="2006-06-11T00:00:00"/>
    <d v="2007-11-01T00:00:00"/>
    <x v="0"/>
    <n v="3.5"/>
    <s v="Actif"/>
    <s v="Technicien"/>
    <x v="58"/>
    <n v="64460"/>
    <n v="40"/>
    <s v="Bravo! Tu recevras un boni de 400 $ et nous ajoutons deux (2) jours de vacances à ta banque."/>
  </r>
  <r>
    <x v="284"/>
    <d v="1967-11-02T00:00:00"/>
    <s v="féminin"/>
    <d v="2011-05-02T00:00:00"/>
    <d v="2009-11-23T00:00:00"/>
    <x v="1"/>
    <n v="8"/>
    <s v="Actif"/>
    <s v="Soutien administratif"/>
    <x v="28"/>
    <n v="49231"/>
    <n v="35"/>
    <s v="Aucun boni ne sera accordé."/>
  </r>
  <r>
    <x v="285"/>
    <d v="1964-05-04T00:00:00"/>
    <s v="féminin"/>
    <d v="2007-09-24T00:00:00"/>
    <d v="2007-09-24T00:00:00"/>
    <x v="1"/>
    <n v="24.5"/>
    <s v="Actif"/>
    <s v="Soutien administratif"/>
    <x v="0"/>
    <n v="64009.4"/>
    <n v="35"/>
    <s v="Veuillez communiquer avec les RH afin d’établir un plan d’action."/>
  </r>
  <r>
    <x v="286"/>
    <d v="1976-04-05T00:00:00"/>
    <s v="féminin"/>
    <d v="2007-10-01T00:00:00"/>
    <d v="2007-10-01T00:00:00"/>
    <x v="1"/>
    <n v="2"/>
    <s v="Actif"/>
    <s v="Soutien administratif"/>
    <x v="0"/>
    <n v="44060.4"/>
    <n v="35"/>
    <s v="Bravo! Tu recevras un boni de 400 $ et nous ajoutons deux (2) jours de vacances à ta banque."/>
  </r>
  <r>
    <x v="287"/>
    <d v="1976-10-20T00:00:00"/>
    <s v="féminin"/>
    <d v="2007-11-05T00:00:00"/>
    <d v="2007-11-05T00:00:00"/>
    <x v="1"/>
    <n v="7"/>
    <s v="Actif"/>
    <s v="Soutien administratif"/>
    <x v="32"/>
    <n v="62060.2"/>
    <n v="35"/>
    <s v="Aucun boni ne sera accordé."/>
  </r>
  <r>
    <x v="252"/>
    <d v="1977-06-29T00:00:00"/>
    <s v="féminin"/>
    <d v="2007-10-29T00:00:00"/>
    <d v="2007-10-29T00:00:00"/>
    <x v="1"/>
    <n v="5"/>
    <s v="Actif"/>
    <s v="Gestionnaire"/>
    <x v="41"/>
    <n v="61666.46"/>
    <n v="40"/>
    <s v="Bravo! Tu recevras un boni de 100 $."/>
  </r>
  <r>
    <x v="288"/>
    <d v="1960-07-23T00:00:00"/>
    <s v="féminin"/>
    <d v="2006-07-21T00:00:00"/>
    <d v="2007-12-17T00:00:00"/>
    <x v="1"/>
    <n v="3"/>
    <s v="Invalidité de longue durée (RAT possible)"/>
    <s v="Soutien administratif"/>
    <x v="7"/>
    <n v="48930.6"/>
    <n v="35"/>
    <s v="Bravo! Tu recevras un boni de 400 $ et nous ajoutons deux (2) jours de vacances à ta banque."/>
  </r>
  <r>
    <x v="284"/>
    <d v="1969-09-29T00:00:00"/>
    <s v="féminin"/>
    <d v="2006-01-14T00:00:00"/>
    <d v="2006-01-14T00:00:00"/>
    <x v="1"/>
    <n v="92"/>
    <s v="Actif"/>
    <s v="Gestionnaire"/>
    <x v="59"/>
    <n v="66410.179999999993"/>
    <n v="40"/>
    <s v="Veuillez communiquer avec les RH afin d’établir un plan d’action."/>
  </r>
  <r>
    <x v="289"/>
    <d v="1963-11-06T00:00:00"/>
    <s v="féminin"/>
    <d v="2013-04-01T00:00:00"/>
    <d v="2013-04-01T00:00:00"/>
    <x v="1"/>
    <n v="4"/>
    <s v="Actif"/>
    <s v="Gestionnaire"/>
    <x v="24"/>
    <n v="86666.36"/>
    <n v="40"/>
    <s v="Bravo! Tu recevras un boni de 400 $ et nous ajoutons deux (2) jours de vacances à ta banque."/>
  </r>
  <r>
    <x v="290"/>
    <d v="1974-04-25T00:00:00"/>
    <s v="masculin"/>
    <d v="2011-06-15T00:00:00"/>
    <d v="2011-03-16T00:00:00"/>
    <x v="1"/>
    <n v="8.5"/>
    <s v="Actif"/>
    <s v="Technicien"/>
    <x v="26"/>
    <n v="64460"/>
    <n v="40"/>
    <s v="Aucun boni ne sera accordé."/>
  </r>
  <r>
    <x v="291"/>
    <d v="1960-04-17T00:00:00"/>
    <s v="féminin"/>
    <d v="2006-02-25T00:00:00"/>
    <d v="2006-02-25T00:00:00"/>
    <x v="1"/>
    <n v="2"/>
    <s v="Actif"/>
    <s v="Soutien administratif"/>
    <x v="24"/>
    <n v="40668"/>
    <n v="35"/>
    <s v="Bravo! Tu recevras un boni de 400 $ et nous ajoutons deux (2) jours de vacances à ta banque."/>
  </r>
  <r>
    <x v="292"/>
    <d v="1975-10-07T00:00:00"/>
    <s v="masculin"/>
    <d v="2006-06-11T00:00:00"/>
    <d v="2006-05-20T00:00:00"/>
    <x v="1"/>
    <n v="3"/>
    <s v="Actif"/>
    <s v="Technicien"/>
    <x v="29"/>
    <n v="62861"/>
    <n v="40"/>
    <s v="Bravo! Tu recevras un boni de 400 $ et nous ajoutons deux (2) jours de vacances à ta banque."/>
  </r>
  <r>
    <x v="257"/>
    <d v="1973-11-07T00:00:00"/>
    <s v="féminin"/>
    <d v="2006-06-29T00:00:00"/>
    <d v="2006-04-07T00:00:00"/>
    <x v="1"/>
    <n v="2"/>
    <s v="Actif"/>
    <s v="Soutien administratif"/>
    <x v="25"/>
    <n v="49094.400000000001"/>
    <n v="35"/>
    <s v="Bravo! Tu recevras un boni de 400 $ et nous ajoutons deux (2) jours de vacances à ta banque."/>
  </r>
  <r>
    <x v="293"/>
    <d v="1964-06-16T00:00:00"/>
    <s v="masculin"/>
    <d v="2014-03-03T00:00:00"/>
    <d v="2014-03-03T00:00:00"/>
    <x v="1"/>
    <n v="23"/>
    <s v="Actif"/>
    <s v="Gestionnaire"/>
    <x v="23"/>
    <n v="60490.1"/>
    <n v="40"/>
    <s v="Veuillez communiquer avec les RH afin d’établir un plan d’action."/>
  </r>
  <r>
    <x v="294"/>
    <d v="1950-04-22T00:00:00"/>
    <s v="féminin"/>
    <d v="2011-09-12T00:00:00"/>
    <d v="2011-09-12T00:00:00"/>
    <x v="1"/>
    <n v="4"/>
    <s v="Actif"/>
    <s v="Gestionnaire"/>
    <x v="39"/>
    <n v="89666.42"/>
    <n v="40"/>
    <s v="Bravo! Tu recevras un boni de 400 $ et nous ajoutons deux (2) jours de vacances à ta banque."/>
  </r>
  <r>
    <x v="295"/>
    <d v="1960-11-05T00:00:00"/>
    <s v="féminin"/>
    <d v="2010-06-16T00:00:00"/>
    <d v="2010-04-15T00:00:00"/>
    <x v="1"/>
    <n v="2"/>
    <s v="Actif"/>
    <s v="Technicien"/>
    <x v="24"/>
    <n v="88222"/>
    <n v="40"/>
    <s v="Bravo! Tu recevras un boni de 400 $ et nous ajoutons deux (2) jours de vacances à ta banque."/>
  </r>
  <r>
    <x v="296"/>
    <d v="1971-06-04T00:00:00"/>
    <s v="masculin"/>
    <d v="2011-06-15T00:00:00"/>
    <d v="2010-09-04T00:00:00"/>
    <x v="1"/>
    <n v="4"/>
    <s v="Actif"/>
    <s v="Technicien"/>
    <x v="5"/>
    <n v="60002"/>
    <n v="40"/>
    <s v="Bravo! Tu recevras un boni de 400 $ et nous ajoutons deux (2) jours de vacances à ta banque."/>
  </r>
  <r>
    <x v="297"/>
    <d v="1967-02-03T00:00:00"/>
    <s v="féminin"/>
    <d v="2011-01-17T00:00:00"/>
    <d v="2011-01-17T00:00:00"/>
    <x v="1"/>
    <n v="22"/>
    <s v="Actif"/>
    <s v="Soutien administratif"/>
    <x v="23"/>
    <n v="46391.6"/>
    <n v="35"/>
    <s v="Veuillez communiquer avec les RH afin d’établir un plan d’action."/>
  </r>
  <r>
    <x v="298"/>
    <d v="1979-12-04T00:00:00"/>
    <s v="féminin"/>
    <d v="2011-05-24T00:00:00"/>
    <d v="2011-05-24T00:00:00"/>
    <x v="1"/>
    <n v="5"/>
    <s v="Congé maternité"/>
    <s v="Soutien administratif"/>
    <x v="29"/>
    <n v="63382.400000000001"/>
    <n v="35"/>
    <s v="Bravo! Tu recevras un boni de 100 $."/>
  </r>
  <r>
    <x v="299"/>
    <d v="1960-06-11T00:00:00"/>
    <s v="masculin"/>
    <d v="2010-07-19T00:00:00"/>
    <d v="2009-05-16T00:00:00"/>
    <x v="1"/>
    <n v="3"/>
    <s v="Actif"/>
    <s v="Soutien administratif"/>
    <x v="36"/>
    <n v="40668"/>
    <n v="35"/>
    <s v="Bravo! Tu recevras un boni de 400 $ et nous ajoutons deux (2) jours de vacances à ta banque."/>
  </r>
  <r>
    <x v="261"/>
    <d v="1956-10-04T00:00:00"/>
    <s v="féminin"/>
    <d v="2010-11-22T00:00:00"/>
    <d v="2009-02-12T00:00:00"/>
    <x v="1"/>
    <n v="2"/>
    <s v="Actif"/>
    <s v="Soutien administratif"/>
    <x v="16"/>
    <n v="48101.599999999999"/>
    <n v="35"/>
    <s v="Bravo! Tu recevras un boni de 400 $ et nous ajoutons deux (2) jours de vacances à ta banque."/>
  </r>
  <r>
    <x v="269"/>
    <d v="1967-09-24T00:00:00"/>
    <s v="féminin"/>
    <d v="2006-12-15T00:00:00"/>
    <d v="2006-11-24T00:00:00"/>
    <x v="1"/>
    <n v="8"/>
    <s v="Actif"/>
    <s v="Soutien administratif"/>
    <x v="39"/>
    <n v="49231"/>
    <n v="35"/>
    <s v="Aucun boni ne sera accordé."/>
  </r>
  <r>
    <x v="300"/>
    <d v="1964-06-05T00:00:00"/>
    <s v="féminin"/>
    <d v="2010-06-16T00:00:00"/>
    <d v="2010-05-29T00:00:00"/>
    <x v="1"/>
    <n v="2"/>
    <s v="Actif"/>
    <s v="Technicien"/>
    <x v="8"/>
    <n v="84443"/>
    <n v="40"/>
    <s v="Bravo! Tu recevras un boni de 400 $ et nous ajoutons deux (2) jours de vacances à ta banque."/>
  </r>
  <r>
    <x v="263"/>
    <d v="1964-09-19T00:00:00"/>
    <s v="féminin"/>
    <d v="2009-05-25T00:00:00"/>
    <d v="2009-01-05T00:00:00"/>
    <x v="1"/>
    <n v="3"/>
    <s v="Actif"/>
    <s v="Soutien administratif"/>
    <x v="15"/>
    <n v="44826.400000000001"/>
    <n v="35"/>
    <s v="Bravo! Tu recevras un boni de 400 $ et nous ajoutons deux (2) jours de vacances à ta banque."/>
  </r>
  <r>
    <x v="301"/>
    <d v="1961-01-16T00:00:00"/>
    <s v="féminin"/>
    <d v="2010-06-11T00:00:00"/>
    <d v="2010-05-26T00:00:00"/>
    <x v="1"/>
    <n v="3"/>
    <s v="Actif"/>
    <s v="Gestionnaire"/>
    <x v="2"/>
    <n v="66892.639999999999"/>
    <n v="40"/>
    <s v="Bravo! Tu recevras un boni de 400 $ et nous ajoutons deux (2) jours de vacances à ta banque."/>
  </r>
  <r>
    <x v="302"/>
    <d v="1966-02-26T00:00:00"/>
    <s v="féminin"/>
    <d v="2009-06-17T00:00:00"/>
    <d v="2009-07-14T00:00:00"/>
    <x v="1"/>
    <n v="3.5"/>
    <s v="Actif"/>
    <s v="Technicien"/>
    <x v="16"/>
    <n v="66341"/>
    <n v="40"/>
    <s v="Bravo! Tu recevras un boni de 400 $ et nous ajoutons deux (2) jours de vacances à ta banque."/>
  </r>
  <r>
    <x v="303"/>
    <d v="1963-12-26T00:00:00"/>
    <s v="féminin"/>
    <d v="2011-12-01T00:00:00"/>
    <d v="2011-07-07T00:00:00"/>
    <x v="1"/>
    <n v="2"/>
    <s v="Actif"/>
    <s v="Soutien administratif"/>
    <x v="7"/>
    <n v="44146"/>
    <n v="35"/>
    <s v="Bravo! Tu recevras un boni de 400 $ et nous ajoutons deux (2) jours de vacances à ta banque."/>
  </r>
  <r>
    <x v="304"/>
    <d v="1974-03-09T00:00:00"/>
    <s v="féminin"/>
    <d v="2011-04-25T00:00:00"/>
    <d v="2011-04-25T00:00:00"/>
    <x v="1"/>
    <n v="6"/>
    <s v="Actif"/>
    <s v="Soutien administratif"/>
    <x v="0"/>
    <n v="62060.2"/>
    <n v="35"/>
    <s v="Bravo! Tu recevras un boni de 100 $."/>
  </r>
  <r>
    <x v="305"/>
    <d v="1960-09-21T00:00:00"/>
    <s v="féminin"/>
    <d v="2010-11-06T00:00:00"/>
    <d v="2009-09-26T00:00:00"/>
    <x v="1"/>
    <n v="3"/>
    <s v="Actif"/>
    <s v="Soutien administratif"/>
    <x v="16"/>
    <n v="49231"/>
    <n v="35"/>
    <s v="Bravo! Tu recevras un boni de 400 $ et nous ajoutons deux (2) jours de vacances à ta banque."/>
  </r>
  <r>
    <x v="306"/>
    <d v="1977-03-16T00:00:00"/>
    <s v="masculin"/>
    <d v="2011-09-19T00:00:00"/>
    <d v="2011-09-19T00:00:00"/>
    <x v="1"/>
    <n v="20.5"/>
    <s v="Actif"/>
    <s v="Gestionnaire"/>
    <x v="29"/>
    <n v="99664.28"/>
    <n v="40"/>
    <s v="Veuillez communiquer avec les RH afin d’établir un plan d’action."/>
  </r>
  <r>
    <x v="307"/>
    <d v="1964-12-15T00:00:00"/>
    <s v="masculin"/>
    <d v="2012-10-01T00:00:00"/>
    <d v="2011-09-19T00:00:00"/>
    <x v="1"/>
    <n v="2"/>
    <s v="Actif"/>
    <s v="Soutien administratif"/>
    <x v="43"/>
    <n v="44844.6"/>
    <n v="35"/>
    <s v="Bravo! Tu recevras un boni de 400 $ et nous ajoutons deux (2) jours de vacances à ta banque."/>
  </r>
  <r>
    <x v="308"/>
    <d v="1963-04-15T00:00:00"/>
    <s v="masculin"/>
    <d v="2013-06-19T00:00:00"/>
    <d v="2013-06-19T00:00:00"/>
    <x v="1"/>
    <n v="9.5"/>
    <s v="Actif"/>
    <s v="Technicien"/>
    <x v="54"/>
    <n v="84443"/>
    <n v="40"/>
    <s v="Veuillez communiquer avec les RH afin d’établir un plan d’action."/>
  </r>
  <r>
    <x v="309"/>
    <d v="1966-11-29T00:00:00"/>
    <s v="masculin"/>
    <d v="2009-07-06T00:00:00"/>
    <d v="2009-07-06T00:00:00"/>
    <x v="1"/>
    <n v="29"/>
    <s v="Actif"/>
    <s v="Soutien administratif"/>
    <x v="1"/>
    <n v="86869.6"/>
    <n v="35"/>
    <s v="Veuillez communiquer avec les RH afin d’établir un plan d’action."/>
  </r>
  <r>
    <x v="310"/>
    <d v="1966-05-11T00:00:00"/>
    <s v="féminin"/>
    <d v="2009-06-04T00:00:00"/>
    <d v="2009-06-04T00:00:00"/>
    <x v="1"/>
    <n v="25"/>
    <s v="Actif"/>
    <s v="Technicien"/>
    <x v="52"/>
    <n v="102194"/>
    <n v="40"/>
    <s v="Veuillez communiquer avec les RH afin d’établir un plan d’action."/>
  </r>
  <r>
    <x v="311"/>
    <d v="1959-11-19T00:00:00"/>
    <s v="féminin"/>
    <s v="2009-06-31"/>
    <s v="2009-06-31"/>
    <x v="1"/>
    <n v="2.5"/>
    <s v="Actif"/>
    <s v="Gestionnaire"/>
    <x v="29"/>
    <n v="104963.89"/>
    <n v="40"/>
    <s v="Bravo! Tu recevras un boni de 400 $ et nous ajoutons deux (2) jours de vacances à ta banque."/>
  </r>
  <r>
    <x v="312"/>
    <d v="1974-07-13T00:00:00"/>
    <s v="féminin"/>
    <s v="2009-06-31"/>
    <s v="2009-06-31"/>
    <x v="1"/>
    <n v="20"/>
    <s v="Actif"/>
    <s v="Soutien administratif"/>
    <x v="58"/>
    <n v="48101.599999999999"/>
    <n v="35"/>
    <s v="Veuillez communiquer avec les RH afin d’établir un plan d’action."/>
  </r>
  <r>
    <x v="313"/>
    <d v="1953-06-29T00:00:00"/>
    <s v="masculin"/>
    <d v="2009-09-06T00:00:00"/>
    <d v="2009-09-06T00:00:00"/>
    <x v="0"/>
    <n v="39.5"/>
    <s v="Actif"/>
    <s v="Gestionnaire"/>
    <x v="2"/>
    <n v="86362.44"/>
    <n v="40"/>
    <s v="Veuillez communiquer avec les RH afin d’établir un plan d’action."/>
  </r>
  <r>
    <x v="307"/>
    <d v="1960-06-06T00:00:00"/>
    <s v="féminin"/>
    <d v="2014-06-16T00:00:00"/>
    <d v="2014-06-16T00:00:00"/>
    <x v="1"/>
    <n v="5.5"/>
    <s v="Actif"/>
    <s v="Technicien"/>
    <x v="26"/>
    <n v="60002"/>
    <n v="40"/>
    <s v="Bravo! Tu recevras un boni de 100 $."/>
  </r>
  <r>
    <x v="314"/>
    <d v="1963-10-22T00:00:00"/>
    <s v="masculin"/>
    <d v="2011-01-03T00:00:00"/>
    <d v="2010-10-14T00:00:00"/>
    <x v="1"/>
    <n v="2"/>
    <s v="Actif"/>
    <s v="Soutien administratif"/>
    <x v="51"/>
    <n v="44146"/>
    <n v="35"/>
    <s v="Bravo! Tu recevras un boni de 400 $ et nous ajoutons deux (2) jours de vacances à ta banque."/>
  </r>
  <r>
    <x v="315"/>
    <d v="1963-12-26T00:00:00"/>
    <s v="féminin"/>
    <d v="2011-10-31T00:00:00"/>
    <d v="2010-09-06T00:00:00"/>
    <x v="1"/>
    <n v="7"/>
    <s v="Actif"/>
    <s v="Soutien administratif"/>
    <x v="7"/>
    <n v="40168.400000000001"/>
    <n v="35"/>
    <s v="Aucun boni ne sera accordé."/>
  </r>
  <r>
    <x v="313"/>
    <d v="1966-05-12T00:00:00"/>
    <s v="féminin"/>
    <d v="2014-12-06T00:00:00"/>
    <d v="2013-04-29T00:00:00"/>
    <x v="1"/>
    <n v="22"/>
    <s v="Actif"/>
    <s v="Soutien administratif"/>
    <x v="60"/>
    <n v="44063.199999999997"/>
    <n v="35"/>
    <s v="Veuillez communiquer avec les RH afin d’établir un plan d’action."/>
  </r>
  <r>
    <x v="316"/>
    <d v="1966-03-07T00:00:00"/>
    <s v="féminin"/>
    <d v="2010-03-22T00:00:00"/>
    <d v="2010-03-22T00:00:00"/>
    <x v="1"/>
    <n v="9.5"/>
    <s v="Actif"/>
    <s v="Gestionnaire"/>
    <x v="49"/>
    <n v="69118.86"/>
    <n v="40"/>
    <s v="Veuillez communiquer avec les RH afin d’établir un plan d’action."/>
  </r>
  <r>
    <x v="317"/>
    <d v="1976-12-06T00:00:00"/>
    <s v="masculin"/>
    <d v="2010-02-11T00:00:00"/>
    <d v="2010-02-11T00:00:00"/>
    <x v="1"/>
    <n v="0.5"/>
    <s v="Actif"/>
    <s v="Gestionnaire"/>
    <x v="49"/>
    <n v="111430.91"/>
    <n v="40"/>
    <s v="Bravo! Tu recevras un boni de 400 $ et nous ajoutons deux (2) jours de vacances à ta banque."/>
  </r>
  <r>
    <x v="318"/>
    <d v="1976-01-16T00:00:00"/>
    <s v="masculin"/>
    <d v="2014-10-15T00:00:00"/>
    <d v="2014-10-15T00:00:00"/>
    <x v="1"/>
    <n v="5"/>
    <s v="Actif"/>
    <s v="Gestionnaire"/>
    <x v="54"/>
    <n v="64361.03"/>
    <n v="40"/>
    <s v="Bravo! Tu recevras un boni de 100 $."/>
  </r>
  <r>
    <x v="319"/>
    <d v="1991-02-04T00:00:00"/>
    <s v="masculin"/>
    <d v="2014-06-11T00:00:00"/>
    <d v="2013-07-01T00:00:00"/>
    <x v="1"/>
    <n v="5"/>
    <s v="Actif"/>
    <s v="Soutien administratif"/>
    <x v="10"/>
    <n v="66449.399999999994"/>
    <n v="35"/>
    <s v="Bravo! Tu recevras un boni de 100 $."/>
  </r>
  <r>
    <x v="320"/>
    <d v="1963-05-24T00:00:00"/>
    <s v="féminin"/>
    <d v="2010-07-26T00:00:00"/>
    <d v="2010-05-24T00:00:00"/>
    <x v="1"/>
    <n v="2"/>
    <s v="Actif"/>
    <s v="Soutien administratif"/>
    <x v="30"/>
    <n v="64009.4"/>
    <n v="35"/>
    <s v="Bravo! Tu recevras un boni de 400 $ et nous ajoutons deux (2) jours de vacances à ta banque."/>
  </r>
  <r>
    <x v="321"/>
    <d v="1964-12-01T00:00:00"/>
    <s v="féminin"/>
    <d v="2010-12-23T00:00:00"/>
    <d v="2010-10-15T00:00:00"/>
    <x v="1"/>
    <n v="2"/>
    <s v="Actif"/>
    <s v="Gestionnaire"/>
    <x v="8"/>
    <n v="84006.14"/>
    <n v="40"/>
    <s v="Bravo! Tu recevras un boni de 400 $ et nous ajoutons deux (2) jours de vacances à ta banque."/>
  </r>
  <r>
    <x v="322"/>
    <d v="1966-06-14T00:00:00"/>
    <s v="féminin"/>
    <d v="2011-06-29T00:00:00"/>
    <d v="2011-01-13T00:00:00"/>
    <x v="1"/>
    <n v="2"/>
    <s v="Actif"/>
    <s v="Soutien administratif"/>
    <x v="39"/>
    <n v="44060.4"/>
    <n v="35"/>
    <s v="Bravo! Tu recevras un boni de 400 $ et nous ajoutons deux (2) jours de vacances à ta banque."/>
  </r>
  <r>
    <x v="323"/>
    <d v="1960-04-03T00:00:00"/>
    <s v="féminin"/>
    <d v="2012-06-11T00:00:00"/>
    <d v="2012-06-11T00:00:00"/>
    <x v="1"/>
    <n v="4"/>
    <s v="Actif"/>
    <s v="Gestionnaire"/>
    <x v="39"/>
    <n v="84918.69"/>
    <n v="40"/>
    <s v="Bravo! Tu recevras un boni de 400 $ et nous ajoutons deux (2) jours de vacances à ta banque."/>
  </r>
  <r>
    <x v="324"/>
    <d v="1972-05-06T00:00:00"/>
    <s v="féminin"/>
    <d v="2010-06-30T00:00:00"/>
    <d v="2010-06-30T00:00:00"/>
    <x v="1"/>
    <n v="28.5"/>
    <s v="Actif"/>
    <s v="Gestionnaire"/>
    <x v="2"/>
    <n v="110421"/>
    <n v="40"/>
    <s v="Veuillez communiquer avec les RH afin d’établir un plan d’action."/>
  </r>
  <r>
    <x v="325"/>
    <d v="1962-11-17T00:00:00"/>
    <s v="féminin"/>
    <d v="2010-06-24T00:00:00"/>
    <d v="2010-06-24T00:00:00"/>
    <x v="1"/>
    <n v="3"/>
    <s v="Actif"/>
    <s v="Technicien"/>
    <x v="0"/>
    <n v="88222"/>
    <n v="40"/>
    <s v="Bravo! Tu recevras un boni de 400 $ et nous ajoutons deux (2) jours de vacances à ta banque."/>
  </r>
  <r>
    <x v="326"/>
    <d v="1969-03-16T00:00:00"/>
    <s v="féminin"/>
    <d v="2010-06-23T00:00:00"/>
    <d v="2010-06-23T00:00:00"/>
    <x v="1"/>
    <n v="20"/>
    <s v="Actif"/>
    <s v="Soutien administratif"/>
    <x v="0"/>
    <n v="64009.4"/>
    <n v="35"/>
    <s v="Veuillez communiquer avec les RH afin d’établir un plan d’action."/>
  </r>
  <r>
    <x v="327"/>
    <d v="1967-02-05T00:00:00"/>
    <s v="féminin"/>
    <d v="2010-11-01T00:00:00"/>
    <d v="2010-09-24T00:00:00"/>
    <x v="1"/>
    <n v="2"/>
    <s v="Actif"/>
    <s v="Soutien administratif"/>
    <x v="2"/>
    <n v="60314.6"/>
    <n v="35"/>
    <s v="Bravo! Tu recevras un boni de 400 $ et nous ajoutons deux (2) jours de vacances à ta banque."/>
  </r>
  <r>
    <x v="328"/>
    <d v="1963-06-14T00:00:00"/>
    <s v="féminin"/>
    <d v="2010-09-01T00:00:00"/>
    <d v="2010-09-01T00:00:00"/>
    <x v="1"/>
    <n v="5"/>
    <s v="Actif"/>
    <s v="Technicien"/>
    <x v="61"/>
    <n v="88222"/>
    <n v="40"/>
    <s v="Bravo! Tu recevras un boni de 100 $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99CF3-BF2C-4B64-809F-EB746DBEE6E1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Secteur">
  <location ref="B4:E68" firstHeaderRow="1" firstDataRow="2" firstDataCol="1"/>
  <pivotFields count="13">
    <pivotField numFmtId="49" showAll="0">
      <items count="330">
        <item x="1"/>
        <item x="2"/>
        <item x="0"/>
        <item x="3"/>
        <item x="4"/>
        <item x="5"/>
        <item x="6"/>
        <item x="7"/>
        <item x="8"/>
        <item x="10"/>
        <item x="9"/>
        <item x="29"/>
        <item x="30"/>
        <item x="42"/>
        <item x="43"/>
        <item x="44"/>
        <item x="45"/>
        <item x="46"/>
        <item x="47"/>
        <item x="53"/>
        <item x="48"/>
        <item x="54"/>
        <item x="49"/>
        <item x="55"/>
        <item x="56"/>
        <item x="58"/>
        <item x="57"/>
        <item x="59"/>
        <item x="50"/>
        <item x="60"/>
        <item x="61"/>
        <item x="62"/>
        <item x="63"/>
        <item x="64"/>
        <item x="65"/>
        <item x="51"/>
        <item x="52"/>
        <item x="68"/>
        <item x="66"/>
        <item x="69"/>
        <item x="67"/>
        <item x="70"/>
        <item x="71"/>
        <item x="73"/>
        <item x="72"/>
        <item x="74"/>
        <item x="75"/>
        <item x="76"/>
        <item x="79"/>
        <item x="80"/>
        <item x="78"/>
        <item x="81"/>
        <item x="77"/>
        <item x="32"/>
        <item x="33"/>
        <item x="34"/>
        <item x="35"/>
        <item x="36"/>
        <item x="37"/>
        <item x="38"/>
        <item x="39"/>
        <item x="40"/>
        <item x="41"/>
        <item x="31"/>
        <item x="25"/>
        <item x="26"/>
        <item x="27"/>
        <item x="24"/>
        <item x="28"/>
        <item x="11"/>
        <item x="15"/>
        <item x="18"/>
        <item x="19"/>
        <item x="20"/>
        <item x="16"/>
        <item x="17"/>
        <item x="21"/>
        <item x="22"/>
        <item x="23"/>
        <item x="12"/>
        <item x="13"/>
        <item x="14"/>
        <item x="83"/>
        <item x="84"/>
        <item x="85"/>
        <item x="89"/>
        <item x="86"/>
        <item x="88"/>
        <item x="87"/>
        <item x="90"/>
        <item x="92"/>
        <item x="91"/>
        <item x="93"/>
        <item x="95"/>
        <item x="94"/>
        <item x="96"/>
        <item x="97"/>
        <item x="98"/>
        <item x="82"/>
        <item x="101"/>
        <item x="99"/>
        <item x="100"/>
        <item x="103"/>
        <item x="104"/>
        <item x="105"/>
        <item x="106"/>
        <item x="102"/>
        <item x="117"/>
        <item x="118"/>
        <item x="119"/>
        <item x="123"/>
        <item x="124"/>
        <item x="125"/>
        <item x="126"/>
        <item x="121"/>
        <item x="122"/>
        <item x="111"/>
        <item x="120"/>
        <item x="127"/>
        <item x="128"/>
        <item x="129"/>
        <item x="130"/>
        <item x="131"/>
        <item x="112"/>
        <item x="113"/>
        <item x="132"/>
        <item x="133"/>
        <item x="142"/>
        <item x="140"/>
        <item x="141"/>
        <item x="136"/>
        <item x="137"/>
        <item x="139"/>
        <item x="138"/>
        <item x="143"/>
        <item x="134"/>
        <item x="135"/>
        <item x="144"/>
        <item x="145"/>
        <item x="146"/>
        <item x="147"/>
        <item x="148"/>
        <item x="149"/>
        <item x="150"/>
        <item x="159"/>
        <item x="160"/>
        <item x="161"/>
        <item x="151"/>
        <item x="162"/>
        <item x="163"/>
        <item x="164"/>
        <item x="152"/>
        <item x="153"/>
        <item x="154"/>
        <item x="155"/>
        <item x="156"/>
        <item x="157"/>
        <item x="158"/>
        <item x="165"/>
        <item x="167"/>
        <item x="166"/>
        <item x="168"/>
        <item x="169"/>
        <item x="170"/>
        <item x="171"/>
        <item x="174"/>
        <item x="175"/>
        <item x="172"/>
        <item x="173"/>
        <item x="186"/>
        <item x="176"/>
        <item x="177"/>
        <item x="185"/>
        <item x="184"/>
        <item x="178"/>
        <item x="179"/>
        <item x="180"/>
        <item x="181"/>
        <item x="182"/>
        <item x="183"/>
        <item x="114"/>
        <item x="107"/>
        <item x="108"/>
        <item x="109"/>
        <item x="110"/>
        <item x="115"/>
        <item x="116"/>
        <item x="187"/>
        <item x="215"/>
        <item x="216"/>
        <item x="188"/>
        <item x="190"/>
        <item x="191"/>
        <item x="217"/>
        <item x="192"/>
        <item x="193"/>
        <item x="218"/>
        <item x="219"/>
        <item x="220"/>
        <item x="196"/>
        <item x="194"/>
        <item x="195"/>
        <item x="221"/>
        <item x="189"/>
        <item x="201"/>
        <item x="202"/>
        <item x="203"/>
        <item x="197"/>
        <item x="198"/>
        <item x="199"/>
        <item x="204"/>
        <item x="205"/>
        <item x="206"/>
        <item x="209"/>
        <item x="208"/>
        <item x="207"/>
        <item x="210"/>
        <item x="213"/>
        <item x="214"/>
        <item x="211"/>
        <item x="212"/>
        <item x="200"/>
        <item x="225"/>
        <item x="226"/>
        <item x="227"/>
        <item x="228"/>
        <item x="222"/>
        <item x="223"/>
        <item x="224"/>
        <item x="230"/>
        <item x="231"/>
        <item x="232"/>
        <item x="236"/>
        <item x="275"/>
        <item x="276"/>
        <item x="233"/>
        <item x="240"/>
        <item x="234"/>
        <item x="237"/>
        <item x="238"/>
        <item x="239"/>
        <item x="241"/>
        <item x="242"/>
        <item x="243"/>
        <item x="277"/>
        <item x="244"/>
        <item x="247"/>
        <item x="246"/>
        <item x="245"/>
        <item x="278"/>
        <item x="248"/>
        <item x="249"/>
        <item x="250"/>
        <item x="251"/>
        <item x="279"/>
        <item x="281"/>
        <item x="280"/>
        <item x="286"/>
        <item x="282"/>
        <item x="287"/>
        <item x="283"/>
        <item x="288"/>
        <item x="253"/>
        <item x="254"/>
        <item x="284"/>
        <item x="285"/>
        <item x="289"/>
        <item x="252"/>
        <item x="255"/>
        <item x="290"/>
        <item x="256"/>
        <item x="257"/>
        <item x="291"/>
        <item x="292"/>
        <item x="258"/>
        <item x="259"/>
        <item x="260"/>
        <item x="267"/>
        <item x="268"/>
        <item x="261"/>
        <item x="269"/>
        <item x="262"/>
        <item x="300"/>
        <item x="263"/>
        <item x="301"/>
        <item x="293"/>
        <item x="264"/>
        <item x="294"/>
        <item x="295"/>
        <item x="296"/>
        <item x="265"/>
        <item x="297"/>
        <item x="298"/>
        <item x="299"/>
        <item x="266"/>
        <item x="270"/>
        <item x="302"/>
        <item x="304"/>
        <item x="303"/>
        <item x="305"/>
        <item x="271"/>
        <item x="272"/>
        <item x="273"/>
        <item x="306"/>
        <item x="274"/>
        <item x="314"/>
        <item x="315"/>
        <item x="308"/>
        <item x="309"/>
        <item x="310"/>
        <item x="311"/>
        <item x="312"/>
        <item x="313"/>
        <item x="316"/>
        <item x="317"/>
        <item x="318"/>
        <item x="319"/>
        <item x="321"/>
        <item x="324"/>
        <item x="320"/>
        <item x="323"/>
        <item x="325"/>
        <item x="326"/>
        <item x="327"/>
        <item x="322"/>
        <item x="328"/>
        <item x="307"/>
        <item x="229"/>
        <item x="235"/>
        <item t="default"/>
      </items>
    </pivotField>
    <pivotField numFmtId="14"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63">
        <item x="31"/>
        <item x="56"/>
        <item x="35"/>
        <item x="9"/>
        <item x="49"/>
        <item x="11"/>
        <item x="18"/>
        <item x="0"/>
        <item x="30"/>
        <item x="4"/>
        <item x="6"/>
        <item x="40"/>
        <item x="25"/>
        <item x="50"/>
        <item x="22"/>
        <item x="14"/>
        <item x="24"/>
        <item x="39"/>
        <item x="2"/>
        <item x="12"/>
        <item x="19"/>
        <item x="27"/>
        <item x="5"/>
        <item x="29"/>
        <item x="21"/>
        <item x="43"/>
        <item x="55"/>
        <item x="52"/>
        <item x="45"/>
        <item x="37"/>
        <item x="3"/>
        <item x="13"/>
        <item x="33"/>
        <item x="15"/>
        <item x="59"/>
        <item x="58"/>
        <item x="53"/>
        <item x="61"/>
        <item x="42"/>
        <item x="20"/>
        <item x="51"/>
        <item x="36"/>
        <item x="34"/>
        <item x="32"/>
        <item x="7"/>
        <item x="38"/>
        <item x="47"/>
        <item x="44"/>
        <item x="17"/>
        <item x="48"/>
        <item x="54"/>
        <item x="41"/>
        <item x="57"/>
        <item x="60"/>
        <item x="1"/>
        <item x="28"/>
        <item x="10"/>
        <item x="16"/>
        <item x="8"/>
        <item x="23"/>
        <item x="26"/>
        <item x="46"/>
        <item t="default"/>
      </items>
    </pivotField>
    <pivotField numFmtId="164" showAll="0"/>
    <pivotField showAll="0"/>
    <pivotField showAll="0"/>
  </pivotFields>
  <rowFields count="1">
    <field x="9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Nombre de Maladie" fld="5" subtotal="count" baseField="0" baseItem="0"/>
  </dataFields>
  <formats count="26">
    <format dxfId="26">
      <pivotArea outline="0" collapsedLevelsAreSubtotals="1" fieldPosition="0"/>
    </format>
    <format dxfId="25">
      <pivotArea field="9" type="button" dataOnly="0" labelOnly="1" outline="0" axis="axisRow" fieldPosition="0"/>
    </format>
    <format dxfId="24">
      <pivotArea dataOnly="0" labelOnly="1" grandRow="1" outline="0" fieldPosition="0"/>
    </format>
    <format dxfId="23">
      <pivotArea dataOnly="0" labelOnly="1" grandCol="1" outline="0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field="5" type="button" dataOnly="0" labelOnly="1" outline="0" axis="axisCol" fieldPosition="0"/>
    </format>
    <format dxfId="18">
      <pivotArea type="topRight" dataOnly="0" labelOnly="1" outline="0" fieldPosition="0"/>
    </format>
    <format dxfId="17">
      <pivotArea field="9" type="button" dataOnly="0" labelOnly="1" outline="0" axis="axisRow" fieldPosition="0"/>
    </format>
    <format dxfId="16">
      <pivotArea dataOnly="0" labelOnly="1" fieldPosition="0">
        <references count="1">
          <reference field="9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">
      <pivotArea dataOnly="0" labelOnly="1" fieldPosition="0">
        <references count="1">
          <reference field="9" count="1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5" count="0"/>
        </references>
      </pivotArea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5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9" type="button" dataOnly="0" labelOnly="1" outline="0" axis="axisRow" fieldPosition="0"/>
    </format>
    <format dxfId="5">
      <pivotArea dataOnly="0" labelOnly="1" fieldPosition="0">
        <references count="1">
          <reference field="9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">
      <pivotArea dataOnly="0" labelOnly="1" fieldPosition="0">
        <references count="1">
          <reference field="9" count="1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A946-83C1-4802-AC27-4AD0319134CA}">
  <sheetPr>
    <tabColor theme="4" tint="0.39997558519241921"/>
  </sheetPr>
  <dimension ref="B3:E13"/>
  <sheetViews>
    <sheetView tabSelected="1" workbookViewId="0">
      <selection activeCell="F22" sqref="F22"/>
    </sheetView>
  </sheetViews>
  <sheetFormatPr defaultColWidth="11.5546875" defaultRowHeight="14.4" x14ac:dyDescent="0.3"/>
  <cols>
    <col min="2" max="2" width="40" customWidth="1"/>
    <col min="3" max="4" width="18.33203125" customWidth="1"/>
    <col min="5" max="5" width="20.5546875" customWidth="1"/>
  </cols>
  <sheetData>
    <row r="3" spans="2:5" x14ac:dyDescent="0.3">
      <c r="C3" s="32" t="s">
        <v>168</v>
      </c>
      <c r="D3" s="32" t="s">
        <v>130</v>
      </c>
      <c r="E3" s="32" t="s">
        <v>132</v>
      </c>
    </row>
    <row r="4" spans="2:5" x14ac:dyDescent="0.3">
      <c r="B4" s="31" t="s">
        <v>113</v>
      </c>
      <c r="C4" s="7" t="s">
        <v>123</v>
      </c>
      <c r="D4" s="7"/>
      <c r="E4" s="7">
        <f>COUNT(Salaires!A2:A373)</f>
        <v>372</v>
      </c>
    </row>
    <row r="5" spans="2:5" x14ac:dyDescent="0.3">
      <c r="B5" s="31" t="s">
        <v>114</v>
      </c>
      <c r="C5" s="7" t="s">
        <v>124</v>
      </c>
      <c r="D5" s="7" t="s">
        <v>91</v>
      </c>
      <c r="E5" s="7">
        <f>COUNTIF(Salaires!D:D,Sommaire!D5)</f>
        <v>252</v>
      </c>
    </row>
    <row r="6" spans="2:5" x14ac:dyDescent="0.3">
      <c r="B6" s="31" t="s">
        <v>115</v>
      </c>
      <c r="C6" s="7" t="s">
        <v>124</v>
      </c>
      <c r="D6" s="7" t="s">
        <v>92</v>
      </c>
      <c r="E6" s="7">
        <f>COUNTIF(Salaires!D:D,Sommaire!D6)</f>
        <v>120</v>
      </c>
    </row>
    <row r="7" spans="2:5" x14ac:dyDescent="0.3">
      <c r="B7" s="31" t="s">
        <v>116</v>
      </c>
      <c r="C7" s="7" t="s">
        <v>125</v>
      </c>
      <c r="D7" s="7" t="s">
        <v>92</v>
      </c>
      <c r="E7" s="22">
        <f>AVERAGEIF(Salaires!D:D,Sommaire!D6,Salaires!F:F)</f>
        <v>77695.924166666664</v>
      </c>
    </row>
    <row r="8" spans="2:5" x14ac:dyDescent="0.3">
      <c r="B8" s="31" t="s">
        <v>117</v>
      </c>
      <c r="C8" s="7" t="s">
        <v>125</v>
      </c>
      <c r="D8" s="7" t="s">
        <v>91</v>
      </c>
      <c r="E8" s="22">
        <f>AVERAGEIF(Salaires!D:D,Sommaire!D8,Salaires!F:F)</f>
        <v>65494.766468253954</v>
      </c>
    </row>
    <row r="9" spans="2:5" x14ac:dyDescent="0.3">
      <c r="B9" s="31" t="s">
        <v>118</v>
      </c>
      <c r="C9" s="7" t="s">
        <v>126</v>
      </c>
      <c r="D9" s="7" t="s">
        <v>92</v>
      </c>
      <c r="E9" s="22">
        <f>SUMIF(Salaires!D:D,Sommaire!D9,Salaires!F:F)</f>
        <v>9323510.9000000004</v>
      </c>
    </row>
    <row r="10" spans="2:5" x14ac:dyDescent="0.3">
      <c r="B10" s="31" t="s">
        <v>119</v>
      </c>
      <c r="C10" s="24" t="s">
        <v>126</v>
      </c>
      <c r="D10" s="7" t="s">
        <v>91</v>
      </c>
      <c r="E10" s="22">
        <f>SUMIF(Salaires!D:D,Sommaire!D10,Salaires!F:F)</f>
        <v>16504681.149999997</v>
      </c>
    </row>
    <row r="11" spans="2:5" x14ac:dyDescent="0.3">
      <c r="B11" s="31" t="s">
        <v>120</v>
      </c>
      <c r="C11" s="7" t="s">
        <v>127</v>
      </c>
      <c r="D11" s="7"/>
      <c r="E11" s="22">
        <f>MIN(Salaires!F:F)</f>
        <v>31959.200000000001</v>
      </c>
    </row>
    <row r="12" spans="2:5" x14ac:dyDescent="0.3">
      <c r="B12" s="31" t="s">
        <v>121</v>
      </c>
      <c r="C12" s="7" t="s">
        <v>128</v>
      </c>
      <c r="D12" s="7"/>
      <c r="E12" s="22">
        <f>MAX(Salaires!F:F)</f>
        <v>197453</v>
      </c>
    </row>
    <row r="13" spans="2:5" x14ac:dyDescent="0.3">
      <c r="B13" s="31" t="s">
        <v>122</v>
      </c>
      <c r="C13" s="7" t="s">
        <v>129</v>
      </c>
      <c r="D13" s="7"/>
      <c r="E13" s="22">
        <f>AVERAGE(Salaires!F:F)</f>
        <v>69430.623790322541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1B85-B87E-4A7F-AD6C-075E5BAD7F5E}">
  <sheetPr>
    <tabColor theme="5" tint="0.39997558519241921"/>
  </sheetPr>
  <dimension ref="B2:D19"/>
  <sheetViews>
    <sheetView workbookViewId="0">
      <selection activeCell="C5" sqref="C5"/>
    </sheetView>
  </sheetViews>
  <sheetFormatPr defaultColWidth="11.44140625" defaultRowHeight="13.2" x14ac:dyDescent="0.25"/>
  <cols>
    <col min="1" max="1" width="11.44140625" style="38"/>
    <col min="2" max="2" width="30" style="38" customWidth="1"/>
    <col min="3" max="3" width="57.88671875" style="38" bestFit="1" customWidth="1"/>
    <col min="4" max="4" width="27.33203125" style="38" customWidth="1"/>
    <col min="5" max="16384" width="11.44140625" style="38"/>
  </cols>
  <sheetData>
    <row r="2" spans="2:4" x14ac:dyDescent="0.25">
      <c r="B2" s="39" t="s">
        <v>155</v>
      </c>
      <c r="C2" s="40" t="s">
        <v>156</v>
      </c>
    </row>
    <row r="3" spans="2:4" x14ac:dyDescent="0.25">
      <c r="B3" s="39" t="s">
        <v>157</v>
      </c>
      <c r="C3" s="40" t="s">
        <v>158</v>
      </c>
      <c r="D3" s="1"/>
    </row>
    <row r="4" spans="2:4" x14ac:dyDescent="0.25">
      <c r="B4" s="39" t="s">
        <v>159</v>
      </c>
      <c r="C4" s="45">
        <f ca="1">TODAY()</f>
        <v>45896</v>
      </c>
    </row>
    <row r="5" spans="2:4" x14ac:dyDescent="0.25">
      <c r="B5" s="39" t="s">
        <v>157</v>
      </c>
      <c r="C5" s="40" t="s">
        <v>160</v>
      </c>
      <c r="D5" s="1"/>
    </row>
    <row r="6" spans="2:4" x14ac:dyDescent="0.25">
      <c r="B6" s="42" t="s">
        <v>161</v>
      </c>
      <c r="C6" s="44">
        <f ca="1">NOW()</f>
        <v>45896.514469560185</v>
      </c>
    </row>
    <row r="8" spans="2:4" x14ac:dyDescent="0.25">
      <c r="C8" s="1"/>
      <c r="D8" s="1"/>
    </row>
    <row r="9" spans="2:4" x14ac:dyDescent="0.25">
      <c r="B9" s="39" t="s">
        <v>155</v>
      </c>
      <c r="C9" s="40" t="s">
        <v>162</v>
      </c>
      <c r="D9" s="1"/>
    </row>
    <row r="10" spans="2:4" x14ac:dyDescent="0.25">
      <c r="B10" s="39" t="s">
        <v>163</v>
      </c>
      <c r="C10" s="41">
        <v>43831</v>
      </c>
      <c r="D10" s="1"/>
    </row>
    <row r="11" spans="2:4" x14ac:dyDescent="0.25">
      <c r="B11" s="39" t="s">
        <v>164</v>
      </c>
      <c r="C11" s="41">
        <v>44066</v>
      </c>
      <c r="D11" s="1"/>
    </row>
    <row r="12" spans="2:4" x14ac:dyDescent="0.25">
      <c r="B12" s="39" t="s">
        <v>157</v>
      </c>
      <c r="C12" s="40" t="s">
        <v>171</v>
      </c>
      <c r="D12" s="1"/>
    </row>
    <row r="13" spans="2:4" x14ac:dyDescent="0.25">
      <c r="B13" s="39" t="s">
        <v>132</v>
      </c>
      <c r="C13" s="46">
        <f>NETWORKDAYS(C10,C11)</f>
        <v>168</v>
      </c>
    </row>
    <row r="14" spans="2:4" x14ac:dyDescent="0.25">
      <c r="C14" s="1"/>
      <c r="D14" s="1"/>
    </row>
    <row r="15" spans="2:4" x14ac:dyDescent="0.25">
      <c r="B15" s="39" t="s">
        <v>155</v>
      </c>
      <c r="C15" s="40" t="s">
        <v>165</v>
      </c>
      <c r="D15" s="1"/>
    </row>
    <row r="16" spans="2:4" x14ac:dyDescent="0.25">
      <c r="B16" s="39" t="s">
        <v>163</v>
      </c>
      <c r="C16" s="41">
        <v>43831</v>
      </c>
      <c r="D16" s="1"/>
    </row>
    <row r="17" spans="2:4" x14ac:dyDescent="0.25">
      <c r="B17" s="39" t="s">
        <v>164</v>
      </c>
      <c r="C17" s="41">
        <v>44150</v>
      </c>
      <c r="D17" s="1"/>
    </row>
    <row r="18" spans="2:4" x14ac:dyDescent="0.25">
      <c r="B18" s="39" t="s">
        <v>157</v>
      </c>
      <c r="C18" s="40" t="s">
        <v>170</v>
      </c>
    </row>
    <row r="19" spans="2:4" x14ac:dyDescent="0.25">
      <c r="B19" s="39" t="s">
        <v>132</v>
      </c>
      <c r="C19" s="46">
        <f>DATEDIF(C16,C17,"d")</f>
        <v>319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34CF-28F6-48C7-B16F-41EAB63540FA}">
  <sheetPr>
    <tabColor theme="5" tint="0.39997558519241921"/>
  </sheetPr>
  <dimension ref="B2:D12"/>
  <sheetViews>
    <sheetView workbookViewId="0">
      <selection activeCell="D3" sqref="D3"/>
    </sheetView>
  </sheetViews>
  <sheetFormatPr defaultColWidth="9.109375" defaultRowHeight="14.4" x14ac:dyDescent="0.3"/>
  <cols>
    <col min="1" max="1" width="9.88671875" bestFit="1" customWidth="1"/>
    <col min="2" max="2" width="13.77734375" customWidth="1"/>
    <col min="3" max="3" width="14.44140625" customWidth="1"/>
    <col min="4" max="4" width="23.109375" customWidth="1"/>
  </cols>
  <sheetData>
    <row r="2" spans="2:4" x14ac:dyDescent="0.3">
      <c r="B2" s="16" t="s">
        <v>133</v>
      </c>
      <c r="C2" s="16" t="s">
        <v>134</v>
      </c>
      <c r="D2" s="16" t="s">
        <v>135</v>
      </c>
    </row>
    <row r="3" spans="2:4" x14ac:dyDescent="0.3">
      <c r="B3" s="7" t="s">
        <v>136</v>
      </c>
      <c r="C3" s="7" t="s">
        <v>137</v>
      </c>
      <c r="D3" s="7" t="str">
        <f>B3 &amp; ", " &amp; C3</f>
        <v>Gascon, Robert</v>
      </c>
    </row>
    <row r="4" spans="2:4" x14ac:dyDescent="0.3">
      <c r="B4" s="7" t="s">
        <v>138</v>
      </c>
      <c r="C4" s="7" t="s">
        <v>139</v>
      </c>
      <c r="D4" s="7" t="str">
        <f t="shared" ref="D4:D11" si="0">B4 &amp; ", " &amp; C4</f>
        <v>Sanson, Monique</v>
      </c>
    </row>
    <row r="5" spans="2:4" x14ac:dyDescent="0.3">
      <c r="B5" s="7" t="s">
        <v>140</v>
      </c>
      <c r="C5" s="7" t="s">
        <v>141</v>
      </c>
      <c r="D5" s="7" t="str">
        <f t="shared" si="0"/>
        <v>Labreque, Dawn</v>
      </c>
    </row>
    <row r="6" spans="2:4" x14ac:dyDescent="0.3">
      <c r="B6" s="7" t="s">
        <v>142</v>
      </c>
      <c r="C6" s="7" t="s">
        <v>143</v>
      </c>
      <c r="D6" s="7" t="str">
        <f t="shared" si="0"/>
        <v>Lafrance, Owen</v>
      </c>
    </row>
    <row r="7" spans="2:4" x14ac:dyDescent="0.3">
      <c r="B7" s="7" t="s">
        <v>144</v>
      </c>
      <c r="C7" s="7" t="s">
        <v>145</v>
      </c>
      <c r="D7" s="7" t="str">
        <f t="shared" si="0"/>
        <v>Souci, Suzanne</v>
      </c>
    </row>
    <row r="8" spans="2:4" x14ac:dyDescent="0.3">
      <c r="B8" s="7" t="s">
        <v>146</v>
      </c>
      <c r="C8" s="7" t="s">
        <v>147</v>
      </c>
      <c r="D8" s="7" t="str">
        <f t="shared" si="0"/>
        <v>Lavoie, Jacqueline</v>
      </c>
    </row>
    <row r="9" spans="2:4" x14ac:dyDescent="0.3">
      <c r="B9" s="7" t="s">
        <v>148</v>
      </c>
      <c r="C9" s="7" t="s">
        <v>149</v>
      </c>
      <c r="D9" s="7" t="str">
        <f t="shared" si="0"/>
        <v>Vusko, Junior</v>
      </c>
    </row>
    <row r="10" spans="2:4" x14ac:dyDescent="0.3">
      <c r="B10" s="7" t="s">
        <v>150</v>
      </c>
      <c r="C10" s="7" t="s">
        <v>137</v>
      </c>
      <c r="D10" s="7" t="str">
        <f t="shared" si="0"/>
        <v>Matheson, Robert</v>
      </c>
    </row>
    <row r="11" spans="2:4" x14ac:dyDescent="0.3">
      <c r="B11" s="7" t="s">
        <v>151</v>
      </c>
      <c r="C11" s="7" t="s">
        <v>145</v>
      </c>
      <c r="D11" s="7" t="str">
        <f t="shared" si="0"/>
        <v>Roussel, Suzanne</v>
      </c>
    </row>
    <row r="12" spans="2:4" x14ac:dyDescent="0.3">
      <c r="B12" s="50" t="s">
        <v>169</v>
      </c>
      <c r="C12" s="50"/>
      <c r="D12" s="50"/>
    </row>
  </sheetData>
  <mergeCells count="1"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25A0-9CE1-4D6C-BF6C-BCA67563CEEF}">
  <sheetPr>
    <tabColor theme="5" tint="0.39997558519241921"/>
  </sheetPr>
  <dimension ref="A1:Q360"/>
  <sheetViews>
    <sheetView topLeftCell="F1" zoomScaleNormal="100" workbookViewId="0">
      <selection activeCell="J6" sqref="J6"/>
    </sheetView>
  </sheetViews>
  <sheetFormatPr defaultColWidth="18.6640625" defaultRowHeight="14.4" x14ac:dyDescent="0.3"/>
  <cols>
    <col min="1" max="1" width="18.6640625" style="30"/>
    <col min="2" max="4" width="18.6640625" style="27"/>
    <col min="5" max="5" width="18.6640625" style="30"/>
    <col min="6" max="7" width="18.6640625" style="27"/>
    <col min="8" max="8" width="15.44140625" style="27" customWidth="1"/>
    <col min="9" max="9" width="4.6640625" style="27" customWidth="1"/>
    <col min="10" max="10" width="17.33203125" style="27" bestFit="1" customWidth="1"/>
    <col min="11" max="16384" width="18.6640625" style="27"/>
  </cols>
  <sheetData>
    <row r="1" spans="1:17" x14ac:dyDescent="0.3">
      <c r="A1" s="25" t="s">
        <v>31</v>
      </c>
      <c r="B1" s="26" t="s">
        <v>32</v>
      </c>
      <c r="C1" s="26" t="s">
        <v>88</v>
      </c>
      <c r="D1" s="26" t="s">
        <v>38</v>
      </c>
      <c r="E1" s="25" t="s">
        <v>39</v>
      </c>
      <c r="F1" s="26" t="s">
        <v>40</v>
      </c>
      <c r="G1" s="26" t="s">
        <v>77</v>
      </c>
      <c r="H1" s="26" t="s">
        <v>2</v>
      </c>
      <c r="J1" s="51" t="s">
        <v>166</v>
      </c>
      <c r="K1" s="52"/>
      <c r="L1" s="52"/>
      <c r="M1" s="52"/>
      <c r="N1" s="52"/>
      <c r="O1" s="52"/>
      <c r="P1" s="52"/>
      <c r="Q1" s="53"/>
    </row>
    <row r="2" spans="1:17" x14ac:dyDescent="0.3">
      <c r="A2" s="28">
        <v>102913613</v>
      </c>
      <c r="B2" s="29">
        <v>22387</v>
      </c>
      <c r="C2" s="18" t="s">
        <v>41</v>
      </c>
      <c r="D2" s="18" t="s">
        <v>80</v>
      </c>
      <c r="E2" s="43">
        <v>1272</v>
      </c>
      <c r="F2" s="36">
        <v>81664</v>
      </c>
      <c r="G2" s="18">
        <v>40</v>
      </c>
      <c r="H2" s="18">
        <f>ROUND(F2/(G2*References!$C$13),0)</f>
        <v>39</v>
      </c>
      <c r="J2" s="25" t="s">
        <v>31</v>
      </c>
      <c r="K2" s="26" t="s">
        <v>32</v>
      </c>
      <c r="L2" s="26" t="s">
        <v>88</v>
      </c>
      <c r="M2" s="26" t="s">
        <v>38</v>
      </c>
      <c r="N2" s="25" t="s">
        <v>39</v>
      </c>
      <c r="O2" s="26" t="s">
        <v>40</v>
      </c>
      <c r="P2" s="26" t="s">
        <v>77</v>
      </c>
      <c r="Q2" s="26" t="s">
        <v>2</v>
      </c>
    </row>
    <row r="3" spans="1:17" x14ac:dyDescent="0.3">
      <c r="A3" s="28">
        <v>102103105</v>
      </c>
      <c r="B3" s="29">
        <v>22945</v>
      </c>
      <c r="C3" s="18" t="s">
        <v>43</v>
      </c>
      <c r="D3" s="18" t="s">
        <v>44</v>
      </c>
      <c r="E3" s="43" t="s">
        <v>52</v>
      </c>
      <c r="F3" s="36">
        <v>84432.69</v>
      </c>
      <c r="G3" s="18">
        <v>40</v>
      </c>
      <c r="H3" s="18">
        <f>ROUND(F3/(G3*References!$C$13),0)</f>
        <v>41</v>
      </c>
      <c r="J3" s="7" cm="1">
        <f t="array" ref="J3:Q7">_xlfn._xlws.FILTER(A1:H360,(C1:C360="féminin")*(F1:F360&gt;93000)*(E1:E360=2160), "Vide")</f>
        <v>912106799</v>
      </c>
      <c r="K3" s="29">
        <v>19168</v>
      </c>
      <c r="L3" s="18" t="str">
        <v>féminin</v>
      </c>
      <c r="M3" s="18" t="str">
        <v>Technicien</v>
      </c>
      <c r="N3" s="18">
        <v>2160</v>
      </c>
      <c r="O3" s="36">
        <v>104963</v>
      </c>
      <c r="P3" s="18">
        <v>40</v>
      </c>
      <c r="Q3" s="18">
        <v>50</v>
      </c>
    </row>
    <row r="4" spans="1:17" x14ac:dyDescent="0.3">
      <c r="A4" s="28">
        <v>102105551</v>
      </c>
      <c r="B4" s="29">
        <v>23185</v>
      </c>
      <c r="C4" s="18" t="s">
        <v>43</v>
      </c>
      <c r="D4" s="18" t="s">
        <v>80</v>
      </c>
      <c r="E4" s="43">
        <v>2090</v>
      </c>
      <c r="F4" s="36">
        <v>66666</v>
      </c>
      <c r="G4" s="18">
        <v>35</v>
      </c>
      <c r="H4" s="18">
        <f>ROUND(F4/(G4*References!$C$13),0)</f>
        <v>37</v>
      </c>
      <c r="J4" s="7">
        <v>912913665</v>
      </c>
      <c r="K4" s="29">
        <v>20196</v>
      </c>
      <c r="L4" s="18" t="str">
        <v>féminin</v>
      </c>
      <c r="M4" s="18" t="str">
        <v>Technicien</v>
      </c>
      <c r="N4" s="18">
        <v>2160</v>
      </c>
      <c r="O4" s="36">
        <v>104963</v>
      </c>
      <c r="P4" s="18">
        <v>40</v>
      </c>
      <c r="Q4" s="18">
        <v>50</v>
      </c>
    </row>
    <row r="5" spans="1:17" x14ac:dyDescent="0.3">
      <c r="A5" s="28">
        <v>319512756</v>
      </c>
      <c r="B5" s="29">
        <v>27160</v>
      </c>
      <c r="C5" s="18" t="s">
        <v>43</v>
      </c>
      <c r="D5" s="18" t="s">
        <v>80</v>
      </c>
      <c r="E5" s="43">
        <v>2090</v>
      </c>
      <c r="F5" s="36">
        <v>81664</v>
      </c>
      <c r="G5" s="18">
        <v>40</v>
      </c>
      <c r="H5" s="18">
        <f>ROUND(F5/(G5*References!$C$13),0)</f>
        <v>39</v>
      </c>
      <c r="J5" s="7">
        <v>940721063</v>
      </c>
      <c r="K5" s="29">
        <v>21991</v>
      </c>
      <c r="L5" s="18" t="str">
        <v>féminin</v>
      </c>
      <c r="M5" s="18" t="str">
        <v>Technicien</v>
      </c>
      <c r="N5" s="18">
        <v>2160</v>
      </c>
      <c r="O5" s="36">
        <v>104963</v>
      </c>
      <c r="P5" s="18">
        <v>40</v>
      </c>
      <c r="Q5" s="18">
        <v>50</v>
      </c>
    </row>
    <row r="6" spans="1:17" x14ac:dyDescent="0.3">
      <c r="A6" s="28">
        <v>319610326</v>
      </c>
      <c r="B6" s="29">
        <v>28301</v>
      </c>
      <c r="C6" s="18" t="s">
        <v>43</v>
      </c>
      <c r="D6" s="18" t="s">
        <v>76</v>
      </c>
      <c r="E6" s="43">
        <v>3332</v>
      </c>
      <c r="F6" s="36">
        <v>62060.2</v>
      </c>
      <c r="G6" s="18">
        <v>35</v>
      </c>
      <c r="H6" s="18">
        <f>ROUND(F6/(G6*References!$C$13),0)</f>
        <v>34</v>
      </c>
      <c r="J6" s="7">
        <v>940721916</v>
      </c>
      <c r="K6" s="29">
        <v>25498</v>
      </c>
      <c r="L6" s="18" t="str">
        <v>féminin</v>
      </c>
      <c r="M6" s="18" t="str">
        <v>Gestionnaire</v>
      </c>
      <c r="N6" s="18">
        <v>2160</v>
      </c>
      <c r="O6" s="36">
        <v>143341</v>
      </c>
      <c r="P6" s="18">
        <v>40</v>
      </c>
      <c r="Q6" s="18">
        <v>69</v>
      </c>
    </row>
    <row r="7" spans="1:17" x14ac:dyDescent="0.3">
      <c r="A7" s="28">
        <v>319610371</v>
      </c>
      <c r="B7" s="29">
        <v>27802</v>
      </c>
      <c r="C7" s="18" t="s">
        <v>43</v>
      </c>
      <c r="D7" s="18" t="s">
        <v>76</v>
      </c>
      <c r="E7" s="43">
        <v>1500</v>
      </c>
      <c r="F7" s="36">
        <v>46646.6</v>
      </c>
      <c r="G7" s="18">
        <v>35</v>
      </c>
      <c r="H7" s="18">
        <f>ROUND(F7/(G7*References!$C$13),0)</f>
        <v>26</v>
      </c>
      <c r="J7" s="7">
        <v>940722175</v>
      </c>
      <c r="K7" s="29">
        <v>21873</v>
      </c>
      <c r="L7" s="18" t="str">
        <v>féminin</v>
      </c>
      <c r="M7" s="18" t="str">
        <v>Gestionnaire</v>
      </c>
      <c r="N7" s="18">
        <v>2160</v>
      </c>
      <c r="O7" s="36">
        <v>104963.89</v>
      </c>
      <c r="P7" s="18">
        <v>40</v>
      </c>
      <c r="Q7" s="18">
        <v>50</v>
      </c>
    </row>
    <row r="8" spans="1:17" x14ac:dyDescent="0.3">
      <c r="A8" s="28">
        <v>319710526</v>
      </c>
      <c r="B8" s="29">
        <v>24612</v>
      </c>
      <c r="C8" s="18" t="s">
        <v>43</v>
      </c>
      <c r="D8" s="18" t="s">
        <v>44</v>
      </c>
      <c r="E8" s="43">
        <v>2150</v>
      </c>
      <c r="F8" s="36">
        <v>96140.64</v>
      </c>
      <c r="G8" s="18">
        <v>40</v>
      </c>
      <c r="H8" s="18">
        <f>ROUND(F8/(G8*References!$C$13),0)</f>
        <v>46</v>
      </c>
      <c r="J8" s="54" t="s">
        <v>167</v>
      </c>
      <c r="K8" s="54"/>
      <c r="L8" s="54"/>
      <c r="M8" s="54"/>
      <c r="N8" s="54"/>
      <c r="O8" s="54"/>
      <c r="P8" s="54"/>
      <c r="Q8" s="54"/>
    </row>
    <row r="9" spans="1:17" x14ac:dyDescent="0.3">
      <c r="A9" s="28">
        <v>319710637</v>
      </c>
      <c r="B9" s="29">
        <v>22050</v>
      </c>
      <c r="C9" s="18" t="s">
        <v>43</v>
      </c>
      <c r="D9" s="18" t="s">
        <v>44</v>
      </c>
      <c r="E9" s="43">
        <v>1520</v>
      </c>
      <c r="F9" s="36">
        <v>81630.460000000006</v>
      </c>
      <c r="G9" s="18">
        <v>40</v>
      </c>
      <c r="H9" s="18">
        <f>ROUND(F9/(G9*References!$C$13),0)</f>
        <v>39</v>
      </c>
      <c r="J9" s="54"/>
      <c r="K9" s="54"/>
      <c r="L9" s="54"/>
      <c r="M9" s="54"/>
      <c r="N9" s="54"/>
      <c r="O9" s="54"/>
      <c r="P9" s="54"/>
      <c r="Q9" s="54"/>
    </row>
    <row r="10" spans="1:17" x14ac:dyDescent="0.3">
      <c r="A10" s="28">
        <v>319713563</v>
      </c>
      <c r="B10" s="29">
        <v>23181</v>
      </c>
      <c r="C10" s="18" t="s">
        <v>43</v>
      </c>
      <c r="D10" s="18" t="s">
        <v>76</v>
      </c>
      <c r="E10" s="43">
        <v>1272</v>
      </c>
      <c r="F10" s="36">
        <v>49231</v>
      </c>
      <c r="G10" s="18">
        <v>35</v>
      </c>
      <c r="H10" s="18">
        <f>ROUND(F10/(G10*References!$C$13),0)</f>
        <v>27</v>
      </c>
      <c r="J10" s="54"/>
      <c r="K10" s="54"/>
      <c r="L10" s="54"/>
      <c r="M10" s="54"/>
      <c r="N10" s="54"/>
      <c r="O10" s="54"/>
      <c r="P10" s="54"/>
      <c r="Q10" s="54"/>
    </row>
    <row r="11" spans="1:17" x14ac:dyDescent="0.3">
      <c r="A11" s="28">
        <v>319931976</v>
      </c>
      <c r="B11" s="29">
        <v>22274</v>
      </c>
      <c r="C11" s="18" t="s">
        <v>41</v>
      </c>
      <c r="D11" s="18" t="s">
        <v>76</v>
      </c>
      <c r="E11" s="43" t="s">
        <v>53</v>
      </c>
      <c r="F11" s="36">
        <v>62060.2</v>
      </c>
      <c r="G11" s="18">
        <v>35</v>
      </c>
      <c r="H11" s="18">
        <f>ROUND(F11/(G11*References!$C$13),0)</f>
        <v>34</v>
      </c>
    </row>
    <row r="12" spans="1:17" x14ac:dyDescent="0.3">
      <c r="A12" s="28">
        <v>319912362</v>
      </c>
      <c r="B12" s="29">
        <v>23882</v>
      </c>
      <c r="C12" s="18" t="s">
        <v>43</v>
      </c>
      <c r="D12" s="18" t="s">
        <v>76</v>
      </c>
      <c r="E12" s="43" t="s">
        <v>54</v>
      </c>
      <c r="F12" s="36">
        <v>62060.2</v>
      </c>
      <c r="G12" s="18">
        <v>35</v>
      </c>
      <c r="H12" s="18">
        <f>ROUND(F12/(G12*References!$C$13),0)</f>
        <v>34</v>
      </c>
    </row>
    <row r="13" spans="1:17" x14ac:dyDescent="0.3">
      <c r="A13" s="28">
        <v>407210379</v>
      </c>
      <c r="B13" s="29">
        <v>23554</v>
      </c>
      <c r="C13" s="18" t="s">
        <v>43</v>
      </c>
      <c r="D13" s="18" t="s">
        <v>76</v>
      </c>
      <c r="E13" s="43">
        <v>1190</v>
      </c>
      <c r="F13" s="36">
        <v>60314.6</v>
      </c>
      <c r="G13" s="18">
        <v>35</v>
      </c>
      <c r="H13" s="18">
        <f>ROUND(F13/(G13*References!$C$13),0)</f>
        <v>33</v>
      </c>
    </row>
    <row r="14" spans="1:17" x14ac:dyDescent="0.3">
      <c r="A14" s="28">
        <v>407231979</v>
      </c>
      <c r="B14" s="29">
        <v>28038</v>
      </c>
      <c r="C14" s="18" t="s">
        <v>43</v>
      </c>
      <c r="D14" s="18" t="s">
        <v>76</v>
      </c>
      <c r="E14" s="43" t="s">
        <v>55</v>
      </c>
      <c r="F14" s="36">
        <v>40668</v>
      </c>
      <c r="G14" s="18">
        <v>35</v>
      </c>
      <c r="H14" s="18">
        <f>ROUND(F14/(G14*References!$C$13),0)</f>
        <v>22</v>
      </c>
    </row>
    <row r="15" spans="1:17" x14ac:dyDescent="0.3">
      <c r="A15" s="28">
        <v>407291323</v>
      </c>
      <c r="B15" s="29">
        <v>23845</v>
      </c>
      <c r="C15" s="18" t="s">
        <v>43</v>
      </c>
      <c r="D15" s="18" t="s">
        <v>76</v>
      </c>
      <c r="E15" s="43">
        <v>1240</v>
      </c>
      <c r="F15" s="36">
        <v>61461.4</v>
      </c>
      <c r="G15" s="18">
        <v>35</v>
      </c>
      <c r="H15" s="18">
        <f>ROUND(F15/(G15*References!$C$13),0)</f>
        <v>34</v>
      </c>
    </row>
    <row r="16" spans="1:17" x14ac:dyDescent="0.3">
      <c r="A16" s="28">
        <v>407291405</v>
      </c>
      <c r="B16" s="29">
        <v>23746</v>
      </c>
      <c r="C16" s="18" t="s">
        <v>41</v>
      </c>
      <c r="D16" s="18" t="s">
        <v>76</v>
      </c>
      <c r="E16" s="43">
        <v>2120</v>
      </c>
      <c r="F16" s="36">
        <v>80616</v>
      </c>
      <c r="G16" s="18">
        <v>35</v>
      </c>
      <c r="H16" s="18">
        <f>ROUND(F16/(G16*References!$C$13),0)</f>
        <v>44</v>
      </c>
    </row>
    <row r="17" spans="1:8" x14ac:dyDescent="0.3">
      <c r="A17" s="28">
        <v>407210401</v>
      </c>
      <c r="B17" s="29">
        <v>23717</v>
      </c>
      <c r="C17" s="18" t="s">
        <v>43</v>
      </c>
      <c r="D17" s="18" t="s">
        <v>76</v>
      </c>
      <c r="E17" s="43">
        <v>3334</v>
      </c>
      <c r="F17" s="36">
        <v>44381.599999999999</v>
      </c>
      <c r="G17" s="18">
        <v>35</v>
      </c>
      <c r="H17" s="18">
        <f>ROUND(F17/(G17*References!$C$13),0)</f>
        <v>24</v>
      </c>
    </row>
    <row r="18" spans="1:8" x14ac:dyDescent="0.3">
      <c r="A18" s="28">
        <v>407213910</v>
      </c>
      <c r="B18" s="29">
        <v>22182</v>
      </c>
      <c r="C18" s="18" t="s">
        <v>43</v>
      </c>
      <c r="D18" s="18" t="s">
        <v>76</v>
      </c>
      <c r="E18" s="43">
        <v>2032</v>
      </c>
      <c r="F18" s="36">
        <v>43834.6</v>
      </c>
      <c r="G18" s="18">
        <v>35</v>
      </c>
      <c r="H18" s="18">
        <f>ROUND(F18/(G18*References!$C$13),0)</f>
        <v>24</v>
      </c>
    </row>
    <row r="19" spans="1:8" x14ac:dyDescent="0.3">
      <c r="A19" s="28">
        <v>407215676</v>
      </c>
      <c r="B19" s="29">
        <v>24154</v>
      </c>
      <c r="C19" s="18" t="s">
        <v>43</v>
      </c>
      <c r="D19" s="18" t="s">
        <v>76</v>
      </c>
      <c r="E19" s="43" t="s">
        <v>53</v>
      </c>
      <c r="F19" s="36">
        <v>46646.6</v>
      </c>
      <c r="G19" s="18">
        <v>35</v>
      </c>
      <c r="H19" s="18">
        <f>ROUND(F19/(G19*References!$C$13),0)</f>
        <v>26</v>
      </c>
    </row>
    <row r="20" spans="1:8" x14ac:dyDescent="0.3">
      <c r="A20" s="28">
        <v>407212156</v>
      </c>
      <c r="B20" s="29">
        <v>24304</v>
      </c>
      <c r="C20" s="18" t="s">
        <v>43</v>
      </c>
      <c r="D20" s="18" t="s">
        <v>76</v>
      </c>
      <c r="E20" s="43">
        <v>3337</v>
      </c>
      <c r="F20" s="36">
        <v>42689</v>
      </c>
      <c r="G20" s="18">
        <v>35</v>
      </c>
      <c r="H20" s="18">
        <f>ROUND(F20/(G20*References!$C$13),0)</f>
        <v>23</v>
      </c>
    </row>
    <row r="21" spans="1:8" x14ac:dyDescent="0.3">
      <c r="A21" s="28">
        <v>407212967</v>
      </c>
      <c r="B21" s="29">
        <v>24253</v>
      </c>
      <c r="C21" s="18" t="s">
        <v>43</v>
      </c>
      <c r="D21" s="18" t="s">
        <v>76</v>
      </c>
      <c r="E21" s="43" t="s">
        <v>56</v>
      </c>
      <c r="F21" s="36">
        <v>46646.6</v>
      </c>
      <c r="G21" s="18">
        <v>35</v>
      </c>
      <c r="H21" s="18">
        <f>ROUND(F21/(G21*References!$C$13),0)</f>
        <v>26</v>
      </c>
    </row>
    <row r="22" spans="1:8" x14ac:dyDescent="0.3">
      <c r="A22" s="28">
        <v>407213567</v>
      </c>
      <c r="B22" s="29">
        <v>24629</v>
      </c>
      <c r="C22" s="18" t="s">
        <v>43</v>
      </c>
      <c r="D22" s="18" t="s">
        <v>76</v>
      </c>
      <c r="E22" s="43">
        <v>3337</v>
      </c>
      <c r="F22" s="36">
        <v>46391.6</v>
      </c>
      <c r="G22" s="18">
        <v>35</v>
      </c>
      <c r="H22" s="18">
        <f>ROUND(F22/(G22*References!$C$13),0)</f>
        <v>25</v>
      </c>
    </row>
    <row r="23" spans="1:8" x14ac:dyDescent="0.3">
      <c r="A23" s="28">
        <v>407216595</v>
      </c>
      <c r="B23" s="29">
        <v>25449</v>
      </c>
      <c r="C23" s="18" t="s">
        <v>43</v>
      </c>
      <c r="D23" s="18" t="s">
        <v>76</v>
      </c>
      <c r="E23" s="43" t="s">
        <v>53</v>
      </c>
      <c r="F23" s="36">
        <v>38948</v>
      </c>
      <c r="G23" s="18">
        <v>35</v>
      </c>
      <c r="H23" s="18">
        <f>ROUND(F23/(G23*References!$C$13),0)</f>
        <v>21</v>
      </c>
    </row>
    <row r="24" spans="1:8" x14ac:dyDescent="0.3">
      <c r="A24" s="28">
        <v>407221973</v>
      </c>
      <c r="B24" s="29">
        <v>32967</v>
      </c>
      <c r="C24" s="18" t="s">
        <v>43</v>
      </c>
      <c r="D24" s="18" t="s">
        <v>76</v>
      </c>
      <c r="E24" s="43">
        <v>3334</v>
      </c>
      <c r="F24" s="36">
        <v>46391.6</v>
      </c>
      <c r="G24" s="18">
        <v>35</v>
      </c>
      <c r="H24" s="18">
        <f>ROUND(F24/(G24*References!$C$13),0)</f>
        <v>25</v>
      </c>
    </row>
    <row r="25" spans="1:8" x14ac:dyDescent="0.3">
      <c r="A25" s="28">
        <v>407223636</v>
      </c>
      <c r="B25" s="29">
        <v>33598</v>
      </c>
      <c r="C25" s="18" t="s">
        <v>43</v>
      </c>
      <c r="D25" s="18" t="s">
        <v>76</v>
      </c>
      <c r="E25" s="43">
        <v>1272</v>
      </c>
      <c r="F25" s="36">
        <v>46468.6</v>
      </c>
      <c r="G25" s="18">
        <v>35</v>
      </c>
      <c r="H25" s="18">
        <f>ROUND(F25/(G25*References!$C$13),0)</f>
        <v>26</v>
      </c>
    </row>
    <row r="26" spans="1:8" x14ac:dyDescent="0.3">
      <c r="A26" s="28">
        <v>403729353</v>
      </c>
      <c r="B26" s="29">
        <v>23855</v>
      </c>
      <c r="C26" s="18" t="s">
        <v>43</v>
      </c>
      <c r="D26" s="18" t="s">
        <v>76</v>
      </c>
      <c r="E26" s="43" t="s">
        <v>57</v>
      </c>
      <c r="F26" s="36">
        <v>43834.6</v>
      </c>
      <c r="G26" s="18">
        <v>35</v>
      </c>
      <c r="H26" s="18">
        <f>ROUND(F26/(G26*References!$C$13),0)</f>
        <v>24</v>
      </c>
    </row>
    <row r="27" spans="1:8" x14ac:dyDescent="0.3">
      <c r="A27" s="28">
        <v>403721393</v>
      </c>
      <c r="B27" s="29">
        <v>33290</v>
      </c>
      <c r="C27" s="18" t="s">
        <v>41</v>
      </c>
      <c r="D27" s="18" t="s">
        <v>76</v>
      </c>
      <c r="E27" s="43">
        <v>1260</v>
      </c>
      <c r="F27" s="36">
        <v>63390.6</v>
      </c>
      <c r="G27" s="18">
        <v>35</v>
      </c>
      <c r="H27" s="18">
        <f>ROUND(F27/(G27*References!$C$13),0)</f>
        <v>35</v>
      </c>
    </row>
    <row r="28" spans="1:8" x14ac:dyDescent="0.3">
      <c r="A28" s="28">
        <v>403723632</v>
      </c>
      <c r="B28" s="29">
        <v>24802</v>
      </c>
      <c r="C28" s="18" t="s">
        <v>43</v>
      </c>
      <c r="D28" s="18" t="s">
        <v>44</v>
      </c>
      <c r="E28" s="43">
        <v>2130</v>
      </c>
      <c r="F28" s="36">
        <v>84312.13</v>
      </c>
      <c r="G28" s="18">
        <v>40</v>
      </c>
      <c r="H28" s="18">
        <f>ROUND(F28/(G28*References!$C$13),0)</f>
        <v>41</v>
      </c>
    </row>
    <row r="29" spans="1:8" x14ac:dyDescent="0.3">
      <c r="A29" s="28">
        <v>403729329</v>
      </c>
      <c r="B29" s="29">
        <v>24585</v>
      </c>
      <c r="C29" s="18" t="s">
        <v>43</v>
      </c>
      <c r="D29" s="18" t="s">
        <v>44</v>
      </c>
      <c r="E29" s="43" t="s">
        <v>58</v>
      </c>
      <c r="F29" s="36">
        <v>86866.22</v>
      </c>
      <c r="G29" s="18">
        <v>40</v>
      </c>
      <c r="H29" s="18">
        <f>ROUND(F29/(G29*References!$C$13),0)</f>
        <v>42</v>
      </c>
    </row>
    <row r="30" spans="1:8" x14ac:dyDescent="0.3">
      <c r="A30" s="28">
        <v>403729569</v>
      </c>
      <c r="B30" s="29">
        <v>24410</v>
      </c>
      <c r="C30" s="18" t="s">
        <v>43</v>
      </c>
      <c r="D30" s="18" t="s">
        <v>44</v>
      </c>
      <c r="E30" s="43">
        <v>2130</v>
      </c>
      <c r="F30" s="36">
        <v>64246.39</v>
      </c>
      <c r="G30" s="18">
        <v>40</v>
      </c>
      <c r="H30" s="18">
        <f>ROUND(F30/(G30*References!$C$13),0)</f>
        <v>31</v>
      </c>
    </row>
    <row r="31" spans="1:8" x14ac:dyDescent="0.3">
      <c r="A31" s="28">
        <v>391325135</v>
      </c>
      <c r="B31" s="29">
        <v>34332</v>
      </c>
      <c r="C31" s="18" t="s">
        <v>41</v>
      </c>
      <c r="D31" s="18" t="s">
        <v>76</v>
      </c>
      <c r="E31" s="43" t="s">
        <v>56</v>
      </c>
      <c r="F31" s="36">
        <v>40688</v>
      </c>
      <c r="G31" s="18">
        <v>35</v>
      </c>
      <c r="H31" s="18">
        <f>ROUND(F31/(G31*References!$C$13),0)</f>
        <v>22</v>
      </c>
    </row>
    <row r="32" spans="1:8" x14ac:dyDescent="0.3">
      <c r="A32" s="28">
        <v>391325392</v>
      </c>
      <c r="B32" s="29">
        <v>22984</v>
      </c>
      <c r="C32" s="18" t="s">
        <v>41</v>
      </c>
      <c r="D32" s="18" t="s">
        <v>76</v>
      </c>
      <c r="E32" s="43" t="s">
        <v>56</v>
      </c>
      <c r="F32" s="36">
        <v>49094.400000000001</v>
      </c>
      <c r="G32" s="18">
        <v>35</v>
      </c>
      <c r="H32" s="18">
        <f>ROUND(F32/(G32*References!$C$13),0)</f>
        <v>27</v>
      </c>
    </row>
    <row r="33" spans="1:8" x14ac:dyDescent="0.3">
      <c r="A33" s="28">
        <v>391406406</v>
      </c>
      <c r="B33" s="29">
        <v>16846</v>
      </c>
      <c r="C33" s="18" t="s">
        <v>43</v>
      </c>
      <c r="D33" s="18" t="s">
        <v>44</v>
      </c>
      <c r="E33" s="43">
        <v>2120</v>
      </c>
      <c r="F33" s="36">
        <v>61660.41</v>
      </c>
      <c r="G33" s="18">
        <v>40</v>
      </c>
      <c r="H33" s="18">
        <f>ROUND(F33/(G33*References!$C$13),0)</f>
        <v>30</v>
      </c>
    </row>
    <row r="34" spans="1:8" x14ac:dyDescent="0.3">
      <c r="A34" s="28">
        <v>391401373</v>
      </c>
      <c r="B34" s="29">
        <v>23918</v>
      </c>
      <c r="C34" s="18" t="s">
        <v>43</v>
      </c>
      <c r="D34" s="18" t="s">
        <v>44</v>
      </c>
      <c r="E34" s="43" t="s">
        <v>56</v>
      </c>
      <c r="F34" s="36">
        <v>66680.259999999995</v>
      </c>
      <c r="G34" s="18">
        <v>40</v>
      </c>
      <c r="H34" s="18">
        <f>ROUND(F34/(G34*References!$C$13),0)</f>
        <v>32</v>
      </c>
    </row>
    <row r="35" spans="1:8" x14ac:dyDescent="0.3">
      <c r="A35" s="28">
        <v>391401637</v>
      </c>
      <c r="B35" s="29">
        <v>24315</v>
      </c>
      <c r="C35" s="18" t="s">
        <v>43</v>
      </c>
      <c r="D35" s="18" t="s">
        <v>76</v>
      </c>
      <c r="E35" s="43">
        <v>2161</v>
      </c>
      <c r="F35" s="36">
        <v>44060.4</v>
      </c>
      <c r="G35" s="18">
        <v>35</v>
      </c>
      <c r="H35" s="18">
        <f>ROUND(F35/(G35*References!$C$13),0)</f>
        <v>24</v>
      </c>
    </row>
    <row r="36" spans="1:8" x14ac:dyDescent="0.3">
      <c r="A36" s="28">
        <v>391403516</v>
      </c>
      <c r="B36" s="29">
        <v>23442</v>
      </c>
      <c r="C36" s="18" t="s">
        <v>43</v>
      </c>
      <c r="D36" s="18" t="s">
        <v>44</v>
      </c>
      <c r="E36" s="43">
        <v>2030</v>
      </c>
      <c r="F36" s="36">
        <v>62911.66</v>
      </c>
      <c r="G36" s="18">
        <v>40</v>
      </c>
      <c r="H36" s="18">
        <f>ROUND(F36/(G36*References!$C$13),0)</f>
        <v>30</v>
      </c>
    </row>
    <row r="37" spans="1:8" x14ac:dyDescent="0.3">
      <c r="A37" s="28">
        <v>391403640</v>
      </c>
      <c r="B37" s="29">
        <v>27451</v>
      </c>
      <c r="C37" s="18" t="s">
        <v>41</v>
      </c>
      <c r="D37" s="18" t="s">
        <v>44</v>
      </c>
      <c r="E37" s="43" t="s">
        <v>56</v>
      </c>
      <c r="F37" s="36">
        <v>96140.64</v>
      </c>
      <c r="G37" s="18">
        <v>40</v>
      </c>
      <c r="H37" s="18">
        <f>ROUND(F37/(G37*References!$C$13),0)</f>
        <v>46</v>
      </c>
    </row>
    <row r="38" spans="1:8" x14ac:dyDescent="0.3">
      <c r="A38" s="28">
        <v>391403666</v>
      </c>
      <c r="B38" s="29">
        <v>24176</v>
      </c>
      <c r="C38" s="18" t="s">
        <v>43</v>
      </c>
      <c r="D38" s="18" t="s">
        <v>76</v>
      </c>
      <c r="E38" s="43" t="s">
        <v>57</v>
      </c>
      <c r="F38" s="36">
        <v>44060.4</v>
      </c>
      <c r="G38" s="18">
        <v>35</v>
      </c>
      <c r="H38" s="18">
        <f>ROUND(F38/(G38*References!$C$13),0)</f>
        <v>24</v>
      </c>
    </row>
    <row r="39" spans="1:8" x14ac:dyDescent="0.3">
      <c r="A39" s="28">
        <v>391403673</v>
      </c>
      <c r="B39" s="29">
        <v>28077</v>
      </c>
      <c r="C39" s="18" t="s">
        <v>43</v>
      </c>
      <c r="D39" s="18" t="s">
        <v>76</v>
      </c>
      <c r="E39" s="43" t="s">
        <v>56</v>
      </c>
      <c r="F39" s="36">
        <v>82042.399999999994</v>
      </c>
      <c r="G39" s="18">
        <v>37.5</v>
      </c>
      <c r="H39" s="18">
        <f>ROUND(F39/(G39*References!$C$13),0)</f>
        <v>42</v>
      </c>
    </row>
    <row r="40" spans="1:8" x14ac:dyDescent="0.3">
      <c r="A40" s="28">
        <v>391405561</v>
      </c>
      <c r="B40" s="29">
        <v>23424</v>
      </c>
      <c r="C40" s="18" t="s">
        <v>43</v>
      </c>
      <c r="D40" s="18" t="s">
        <v>76</v>
      </c>
      <c r="E40" s="43" t="s">
        <v>59</v>
      </c>
      <c r="F40" s="36">
        <v>64009.4</v>
      </c>
      <c r="G40" s="18">
        <v>35</v>
      </c>
      <c r="H40" s="18">
        <f>ROUND(F40/(G40*References!$C$13),0)</f>
        <v>35</v>
      </c>
    </row>
    <row r="41" spans="1:8" x14ac:dyDescent="0.3">
      <c r="A41" s="28">
        <v>391406216</v>
      </c>
      <c r="B41" s="29">
        <v>22036</v>
      </c>
      <c r="C41" s="18" t="s">
        <v>43</v>
      </c>
      <c r="D41" s="18" t="s">
        <v>76</v>
      </c>
      <c r="E41" s="43" t="s">
        <v>54</v>
      </c>
      <c r="F41" s="36">
        <v>44146</v>
      </c>
      <c r="G41" s="18">
        <v>35</v>
      </c>
      <c r="H41" s="18">
        <f>ROUND(F41/(G41*References!$C$13),0)</f>
        <v>24</v>
      </c>
    </row>
    <row r="42" spans="1:8" x14ac:dyDescent="0.3">
      <c r="A42" s="28">
        <v>391406221</v>
      </c>
      <c r="B42" s="29">
        <v>24825</v>
      </c>
      <c r="C42" s="18" t="s">
        <v>43</v>
      </c>
      <c r="D42" s="18" t="s">
        <v>76</v>
      </c>
      <c r="E42" s="43" t="s">
        <v>54</v>
      </c>
      <c r="F42" s="36">
        <v>49131.6</v>
      </c>
      <c r="G42" s="18">
        <v>35</v>
      </c>
      <c r="H42" s="18">
        <f>ROUND(F42/(G42*References!$C$13),0)</f>
        <v>27</v>
      </c>
    </row>
    <row r="43" spans="1:8" x14ac:dyDescent="0.3">
      <c r="A43" s="28">
        <v>391406236</v>
      </c>
      <c r="B43" s="29">
        <v>20893</v>
      </c>
      <c r="C43" s="18" t="s">
        <v>43</v>
      </c>
      <c r="D43" s="18" t="s">
        <v>76</v>
      </c>
      <c r="E43" s="43">
        <v>1240</v>
      </c>
      <c r="F43" s="36">
        <v>40668</v>
      </c>
      <c r="G43" s="18">
        <v>35</v>
      </c>
      <c r="H43" s="18">
        <f>ROUND(F43/(G43*References!$C$13),0)</f>
        <v>22</v>
      </c>
    </row>
    <row r="44" spans="1:8" x14ac:dyDescent="0.3">
      <c r="A44" s="28">
        <v>391351739</v>
      </c>
      <c r="B44" s="29">
        <v>28065</v>
      </c>
      <c r="C44" s="18" t="s">
        <v>43</v>
      </c>
      <c r="D44" s="18" t="s">
        <v>44</v>
      </c>
      <c r="E44" s="43">
        <v>2040</v>
      </c>
      <c r="F44" s="36">
        <v>106122.49</v>
      </c>
      <c r="G44" s="18">
        <v>40</v>
      </c>
      <c r="H44" s="18">
        <f>ROUND(F44/(G44*References!$C$13),0)</f>
        <v>51</v>
      </c>
    </row>
    <row r="45" spans="1:8" x14ac:dyDescent="0.3">
      <c r="A45" s="28">
        <v>391353673</v>
      </c>
      <c r="B45" s="29">
        <v>25630</v>
      </c>
      <c r="C45" s="18" t="s">
        <v>41</v>
      </c>
      <c r="D45" s="18" t="s">
        <v>80</v>
      </c>
      <c r="E45" s="43" t="s">
        <v>54</v>
      </c>
      <c r="F45" s="36">
        <v>88222</v>
      </c>
      <c r="G45" s="18">
        <v>40</v>
      </c>
      <c r="H45" s="18">
        <f>ROUND(F45/(G45*References!$C$13),0)</f>
        <v>42</v>
      </c>
    </row>
    <row r="46" spans="1:8" x14ac:dyDescent="0.3">
      <c r="A46" s="28">
        <v>391355176</v>
      </c>
      <c r="B46" s="29">
        <v>21721</v>
      </c>
      <c r="C46" s="18" t="s">
        <v>41</v>
      </c>
      <c r="D46" s="18" t="s">
        <v>44</v>
      </c>
      <c r="E46" s="43" t="s">
        <v>52</v>
      </c>
      <c r="F46" s="36">
        <v>83386.16</v>
      </c>
      <c r="G46" s="18">
        <v>40</v>
      </c>
      <c r="H46" s="18">
        <f>ROUND(F46/(G46*References!$C$13),0)</f>
        <v>40</v>
      </c>
    </row>
    <row r="47" spans="1:8" x14ac:dyDescent="0.3">
      <c r="A47" s="28">
        <v>391356676</v>
      </c>
      <c r="B47" s="29">
        <v>26920</v>
      </c>
      <c r="C47" s="18" t="s">
        <v>41</v>
      </c>
      <c r="D47" s="18" t="s">
        <v>80</v>
      </c>
      <c r="E47" s="43">
        <v>2040</v>
      </c>
      <c r="F47" s="36">
        <v>64460</v>
      </c>
      <c r="G47" s="18">
        <v>40</v>
      </c>
      <c r="H47" s="18">
        <f>ROUND(F47/(G47*References!$C$13),0)</f>
        <v>31</v>
      </c>
    </row>
    <row r="48" spans="1:8" x14ac:dyDescent="0.3">
      <c r="A48" s="28">
        <v>391356777</v>
      </c>
      <c r="B48" s="29">
        <v>27236</v>
      </c>
      <c r="C48" s="18" t="s">
        <v>43</v>
      </c>
      <c r="D48" s="18" t="s">
        <v>76</v>
      </c>
      <c r="E48" s="43" t="s">
        <v>57</v>
      </c>
      <c r="F48" s="36">
        <v>49231</v>
      </c>
      <c r="G48" s="18">
        <v>35</v>
      </c>
      <c r="H48" s="18">
        <f>ROUND(F48/(G48*References!$C$13),0)</f>
        <v>27</v>
      </c>
    </row>
    <row r="49" spans="1:8" x14ac:dyDescent="0.3">
      <c r="A49" s="28">
        <v>391357767</v>
      </c>
      <c r="B49" s="29">
        <v>26766</v>
      </c>
      <c r="C49" s="18" t="s">
        <v>43</v>
      </c>
      <c r="D49" s="18" t="s">
        <v>44</v>
      </c>
      <c r="E49" s="43">
        <v>2010</v>
      </c>
      <c r="F49" s="36">
        <v>61046.23</v>
      </c>
      <c r="G49" s="18">
        <v>40</v>
      </c>
      <c r="H49" s="18">
        <f>ROUND(F49/(G49*References!$C$13),0)</f>
        <v>29</v>
      </c>
    </row>
    <row r="50" spans="1:8" x14ac:dyDescent="0.3">
      <c r="A50" s="28">
        <v>391361371</v>
      </c>
      <c r="B50" s="29">
        <v>22936</v>
      </c>
      <c r="C50" s="18" t="s">
        <v>43</v>
      </c>
      <c r="D50" s="18" t="s">
        <v>80</v>
      </c>
      <c r="E50" s="43">
        <v>2090</v>
      </c>
      <c r="F50" s="36">
        <v>81664</v>
      </c>
      <c r="G50" s="18">
        <v>35</v>
      </c>
      <c r="H50" s="18">
        <f>ROUND(F50/(G50*References!$C$13),0)</f>
        <v>45</v>
      </c>
    </row>
    <row r="51" spans="1:8" x14ac:dyDescent="0.3">
      <c r="A51" s="28">
        <v>391362353</v>
      </c>
      <c r="B51" s="29">
        <v>24012</v>
      </c>
      <c r="C51" s="18" t="s">
        <v>43</v>
      </c>
      <c r="D51" s="18" t="s">
        <v>80</v>
      </c>
      <c r="E51" s="43" t="s">
        <v>60</v>
      </c>
      <c r="F51" s="36">
        <v>104963</v>
      </c>
      <c r="G51" s="18">
        <v>40</v>
      </c>
      <c r="H51" s="18">
        <f>ROUND(F51/(G51*References!$C$13),0)</f>
        <v>50</v>
      </c>
    </row>
    <row r="52" spans="1:8" x14ac:dyDescent="0.3">
      <c r="A52" s="28">
        <v>391365940</v>
      </c>
      <c r="B52" s="29">
        <v>25908</v>
      </c>
      <c r="C52" s="18" t="s">
        <v>41</v>
      </c>
      <c r="D52" s="18" t="s">
        <v>76</v>
      </c>
      <c r="E52" s="43">
        <v>2140</v>
      </c>
      <c r="F52" s="36">
        <v>42880</v>
      </c>
      <c r="G52" s="18">
        <v>35</v>
      </c>
      <c r="H52" s="18">
        <f>ROUND(F52/(G52*References!$C$13),0)</f>
        <v>24</v>
      </c>
    </row>
    <row r="53" spans="1:8" x14ac:dyDescent="0.3">
      <c r="A53" s="28">
        <v>391371313</v>
      </c>
      <c r="B53" s="29">
        <v>24410</v>
      </c>
      <c r="C53" s="18" t="s">
        <v>43</v>
      </c>
      <c r="D53" s="18" t="s">
        <v>76</v>
      </c>
      <c r="E53" s="43" t="s">
        <v>61</v>
      </c>
      <c r="F53" s="36">
        <v>68249</v>
      </c>
      <c r="G53" s="18">
        <v>35</v>
      </c>
      <c r="H53" s="18">
        <f>ROUND(F53/(G53*References!$C$13),0)</f>
        <v>37</v>
      </c>
    </row>
    <row r="54" spans="1:8" x14ac:dyDescent="0.3">
      <c r="A54" s="28">
        <v>391376573</v>
      </c>
      <c r="B54" s="29">
        <v>34496</v>
      </c>
      <c r="C54" s="18" t="s">
        <v>43</v>
      </c>
      <c r="D54" s="18" t="s">
        <v>76</v>
      </c>
      <c r="E54" s="43">
        <v>2160</v>
      </c>
      <c r="F54" s="36">
        <v>43834.6</v>
      </c>
      <c r="G54" s="18">
        <v>35</v>
      </c>
      <c r="H54" s="18">
        <f>ROUND(F54/(G54*References!$C$13),0)</f>
        <v>24</v>
      </c>
    </row>
    <row r="55" spans="1:8" x14ac:dyDescent="0.3">
      <c r="A55" s="28">
        <v>391361253</v>
      </c>
      <c r="B55" s="29">
        <v>28289</v>
      </c>
      <c r="C55" s="18" t="s">
        <v>43</v>
      </c>
      <c r="D55" s="18" t="s">
        <v>76</v>
      </c>
      <c r="E55" s="43" t="s">
        <v>53</v>
      </c>
      <c r="F55" s="36">
        <v>68249</v>
      </c>
      <c r="G55" s="18">
        <v>35</v>
      </c>
      <c r="H55" s="18">
        <f>ROUND(F55/(G55*References!$C$13),0)</f>
        <v>37</v>
      </c>
    </row>
    <row r="56" spans="1:8" x14ac:dyDescent="0.3">
      <c r="A56" s="28">
        <v>391362321</v>
      </c>
      <c r="B56" s="29">
        <v>25367</v>
      </c>
      <c r="C56" s="18" t="s">
        <v>43</v>
      </c>
      <c r="D56" s="18" t="s">
        <v>76</v>
      </c>
      <c r="E56" s="43" t="s">
        <v>61</v>
      </c>
      <c r="F56" s="36">
        <v>43834.6</v>
      </c>
      <c r="G56" s="18">
        <v>35</v>
      </c>
      <c r="H56" s="18">
        <f>ROUND(F56/(G56*References!$C$13),0)</f>
        <v>24</v>
      </c>
    </row>
    <row r="57" spans="1:8" x14ac:dyDescent="0.3">
      <c r="A57" s="28">
        <v>391362362</v>
      </c>
      <c r="B57" s="29">
        <v>24407</v>
      </c>
      <c r="C57" s="18" t="s">
        <v>43</v>
      </c>
      <c r="D57" s="18" t="s">
        <v>76</v>
      </c>
      <c r="E57" s="43" t="s">
        <v>56</v>
      </c>
      <c r="F57" s="36">
        <v>46468.6</v>
      </c>
      <c r="G57" s="18">
        <v>35</v>
      </c>
      <c r="H57" s="18">
        <f>ROUND(F57/(G57*References!$C$13),0)</f>
        <v>26</v>
      </c>
    </row>
    <row r="58" spans="1:8" x14ac:dyDescent="0.3">
      <c r="A58" s="28">
        <v>391362796</v>
      </c>
      <c r="B58" s="29">
        <v>24279</v>
      </c>
      <c r="C58" s="18" t="s">
        <v>41</v>
      </c>
      <c r="D58" s="18" t="s">
        <v>76</v>
      </c>
      <c r="E58" s="43">
        <v>1300</v>
      </c>
      <c r="F58" s="36">
        <v>48439.199999999997</v>
      </c>
      <c r="G58" s="18">
        <v>35</v>
      </c>
      <c r="H58" s="18">
        <f>ROUND(F58/(G58*References!$C$13),0)</f>
        <v>27</v>
      </c>
    </row>
    <row r="59" spans="1:8" x14ac:dyDescent="0.3">
      <c r="A59" s="28">
        <v>391363663</v>
      </c>
      <c r="B59" s="29">
        <v>20017</v>
      </c>
      <c r="C59" s="18" t="s">
        <v>43</v>
      </c>
      <c r="D59" s="18" t="s">
        <v>44</v>
      </c>
      <c r="E59" s="43">
        <v>2010</v>
      </c>
      <c r="F59" s="36">
        <v>144400</v>
      </c>
      <c r="G59" s="18">
        <v>40</v>
      </c>
      <c r="H59" s="18">
        <f>ROUND(F59/(G59*References!$C$13),0)</f>
        <v>69</v>
      </c>
    </row>
    <row r="60" spans="1:8" x14ac:dyDescent="0.3">
      <c r="A60" s="28">
        <v>391363215</v>
      </c>
      <c r="B60" s="29">
        <v>23417</v>
      </c>
      <c r="C60" s="18" t="s">
        <v>41</v>
      </c>
      <c r="D60" s="18" t="s">
        <v>44</v>
      </c>
      <c r="E60" s="43">
        <v>2160</v>
      </c>
      <c r="F60" s="36">
        <v>83439.839999999997</v>
      </c>
      <c r="G60" s="18">
        <v>40</v>
      </c>
      <c r="H60" s="18">
        <f>ROUND(F60/(G60*References!$C$13),0)</f>
        <v>40</v>
      </c>
    </row>
    <row r="61" spans="1:8" x14ac:dyDescent="0.3">
      <c r="A61" s="28">
        <v>391365126</v>
      </c>
      <c r="B61" s="29">
        <v>24113</v>
      </c>
      <c r="C61" s="18" t="s">
        <v>43</v>
      </c>
      <c r="D61" s="18" t="s">
        <v>80</v>
      </c>
      <c r="E61" s="43" t="s">
        <v>54</v>
      </c>
      <c r="F61" s="36">
        <v>81664</v>
      </c>
      <c r="G61" s="18">
        <v>40</v>
      </c>
      <c r="H61" s="18">
        <f>ROUND(F61/(G61*References!$C$13),0)</f>
        <v>39</v>
      </c>
    </row>
    <row r="62" spans="1:8" x14ac:dyDescent="0.3">
      <c r="A62" s="28">
        <v>391366137</v>
      </c>
      <c r="B62" s="29">
        <v>23136</v>
      </c>
      <c r="C62" s="18" t="s">
        <v>43</v>
      </c>
      <c r="D62" s="18" t="s">
        <v>44</v>
      </c>
      <c r="E62" s="43" t="s">
        <v>56</v>
      </c>
      <c r="F62" s="36">
        <v>44992.94</v>
      </c>
      <c r="G62" s="18">
        <v>40</v>
      </c>
      <c r="H62" s="18">
        <f>ROUND(F62/(G62*References!$C$13),0)</f>
        <v>22</v>
      </c>
    </row>
    <row r="63" spans="1:8" x14ac:dyDescent="0.3">
      <c r="A63" s="28">
        <v>391366366</v>
      </c>
      <c r="B63" s="29">
        <v>23346</v>
      </c>
      <c r="C63" s="18" t="s">
        <v>43</v>
      </c>
      <c r="D63" s="18" t="s">
        <v>76</v>
      </c>
      <c r="E63" s="43">
        <v>3334</v>
      </c>
      <c r="F63" s="36">
        <v>48964.2</v>
      </c>
      <c r="G63" s="18">
        <v>35</v>
      </c>
      <c r="H63" s="18">
        <f>ROUND(F63/(G63*References!$C$13),0)</f>
        <v>27</v>
      </c>
    </row>
    <row r="64" spans="1:8" x14ac:dyDescent="0.3">
      <c r="A64" s="28">
        <v>391367165</v>
      </c>
      <c r="B64" s="29">
        <v>24072</v>
      </c>
      <c r="C64" s="18" t="s">
        <v>41</v>
      </c>
      <c r="D64" s="18" t="s">
        <v>44</v>
      </c>
      <c r="E64" s="43" t="s">
        <v>59</v>
      </c>
      <c r="F64" s="36">
        <v>116124.49</v>
      </c>
      <c r="G64" s="18">
        <v>40</v>
      </c>
      <c r="H64" s="18">
        <f>ROUND(F64/(G64*References!$C$13),0)</f>
        <v>56</v>
      </c>
    </row>
    <row r="65" spans="1:8" x14ac:dyDescent="0.3">
      <c r="A65" s="28">
        <v>391367526</v>
      </c>
      <c r="B65" s="29">
        <v>20895</v>
      </c>
      <c r="C65" s="18" t="s">
        <v>43</v>
      </c>
      <c r="D65" s="18" t="s">
        <v>76</v>
      </c>
      <c r="E65" s="43">
        <v>1010</v>
      </c>
      <c r="F65" s="36">
        <v>60314.6</v>
      </c>
      <c r="G65" s="18">
        <v>35</v>
      </c>
      <c r="H65" s="18">
        <f>ROUND(F65/(G65*References!$C$13),0)</f>
        <v>33</v>
      </c>
    </row>
    <row r="66" spans="1:8" x14ac:dyDescent="0.3">
      <c r="A66" s="28">
        <v>391367691</v>
      </c>
      <c r="B66" s="29">
        <v>23532</v>
      </c>
      <c r="C66" s="18" t="s">
        <v>41</v>
      </c>
      <c r="D66" s="18" t="s">
        <v>44</v>
      </c>
      <c r="E66" s="43" t="s">
        <v>60</v>
      </c>
      <c r="F66" s="36">
        <v>192000</v>
      </c>
      <c r="G66" s="18">
        <v>40</v>
      </c>
      <c r="H66" s="18">
        <f>ROUND(F66/(G66*References!$C$13),0)</f>
        <v>92</v>
      </c>
    </row>
    <row r="67" spans="1:8" x14ac:dyDescent="0.3">
      <c r="A67" s="28">
        <v>391369532</v>
      </c>
      <c r="B67" s="29">
        <v>23782</v>
      </c>
      <c r="C67" s="18" t="s">
        <v>43</v>
      </c>
      <c r="D67" s="18" t="s">
        <v>76</v>
      </c>
      <c r="E67" s="43">
        <v>2040</v>
      </c>
      <c r="F67" s="36">
        <v>46468.6</v>
      </c>
      <c r="G67" s="18">
        <v>35</v>
      </c>
      <c r="H67" s="18">
        <f>ROUND(F67/(G67*References!$C$13),0)</f>
        <v>26</v>
      </c>
    </row>
    <row r="68" spans="1:8" x14ac:dyDescent="0.3">
      <c r="A68" s="28">
        <v>391391407</v>
      </c>
      <c r="B68" s="29">
        <v>23500</v>
      </c>
      <c r="C68" s="18" t="s">
        <v>41</v>
      </c>
      <c r="D68" s="18" t="s">
        <v>80</v>
      </c>
      <c r="E68" s="43">
        <v>2161</v>
      </c>
      <c r="F68" s="36">
        <v>66341</v>
      </c>
      <c r="G68" s="18">
        <v>40</v>
      </c>
      <c r="H68" s="18">
        <f>ROUND(F68/(G68*References!$C$13),0)</f>
        <v>32</v>
      </c>
    </row>
    <row r="69" spans="1:8" x14ac:dyDescent="0.3">
      <c r="A69" s="28">
        <v>391391919</v>
      </c>
      <c r="B69" s="29">
        <v>20647</v>
      </c>
      <c r="C69" s="18" t="s">
        <v>43</v>
      </c>
      <c r="D69" s="18" t="s">
        <v>44</v>
      </c>
      <c r="E69" s="43" t="s">
        <v>58</v>
      </c>
      <c r="F69" s="36">
        <v>149832</v>
      </c>
      <c r="G69" s="18">
        <v>40</v>
      </c>
      <c r="H69" s="18">
        <f>ROUND(F69/(G69*References!$C$13),0)</f>
        <v>72</v>
      </c>
    </row>
    <row r="70" spans="1:8" x14ac:dyDescent="0.3">
      <c r="A70" s="28">
        <v>391391066</v>
      </c>
      <c r="B70" s="29">
        <v>23048</v>
      </c>
      <c r="C70" s="18" t="s">
        <v>43</v>
      </c>
      <c r="D70" s="18" t="s">
        <v>44</v>
      </c>
      <c r="E70" s="43" t="s">
        <v>62</v>
      </c>
      <c r="F70" s="36">
        <v>110946.24000000001</v>
      </c>
      <c r="G70" s="18">
        <v>40</v>
      </c>
      <c r="H70" s="18">
        <f>ROUND(F70/(G70*References!$C$13),0)</f>
        <v>53</v>
      </c>
    </row>
    <row r="71" spans="1:8" x14ac:dyDescent="0.3">
      <c r="A71" s="28">
        <v>391391636</v>
      </c>
      <c r="B71" s="29">
        <v>24153</v>
      </c>
      <c r="C71" s="18" t="s">
        <v>43</v>
      </c>
      <c r="D71" s="18" t="s">
        <v>76</v>
      </c>
      <c r="E71" s="43" t="s">
        <v>54</v>
      </c>
      <c r="F71" s="36">
        <v>46468.6</v>
      </c>
      <c r="G71" s="18">
        <v>35</v>
      </c>
      <c r="H71" s="18">
        <f>ROUND(F71/(G71*References!$C$13),0)</f>
        <v>26</v>
      </c>
    </row>
    <row r="72" spans="1:8" x14ac:dyDescent="0.3">
      <c r="A72" s="28">
        <v>391392710</v>
      </c>
      <c r="B72" s="29">
        <v>33414</v>
      </c>
      <c r="C72" s="18" t="s">
        <v>43</v>
      </c>
      <c r="D72" s="18" t="s">
        <v>76</v>
      </c>
      <c r="E72" s="43" t="s">
        <v>58</v>
      </c>
      <c r="F72" s="36">
        <v>40688</v>
      </c>
      <c r="G72" s="18">
        <v>35</v>
      </c>
      <c r="H72" s="18">
        <f>ROUND(F72/(G72*References!$C$13),0)</f>
        <v>22</v>
      </c>
    </row>
    <row r="73" spans="1:8" x14ac:dyDescent="0.3">
      <c r="A73" s="28">
        <v>391393161</v>
      </c>
      <c r="B73" s="29">
        <v>28014</v>
      </c>
      <c r="C73" s="18" t="s">
        <v>43</v>
      </c>
      <c r="D73" s="18" t="s">
        <v>44</v>
      </c>
      <c r="E73" s="43">
        <v>1300</v>
      </c>
      <c r="F73" s="36">
        <v>82424.66</v>
      </c>
      <c r="G73" s="18">
        <v>40</v>
      </c>
      <c r="H73" s="18">
        <f>ROUND(F73/(G73*References!$C$13),0)</f>
        <v>40</v>
      </c>
    </row>
    <row r="74" spans="1:8" x14ac:dyDescent="0.3">
      <c r="A74" s="28">
        <v>391393212</v>
      </c>
      <c r="B74" s="29">
        <v>24400</v>
      </c>
      <c r="C74" s="18" t="s">
        <v>43</v>
      </c>
      <c r="D74" s="18" t="s">
        <v>44</v>
      </c>
      <c r="E74" s="43">
        <v>3336</v>
      </c>
      <c r="F74" s="36">
        <v>69610.600000000006</v>
      </c>
      <c r="G74" s="18">
        <v>40</v>
      </c>
      <c r="H74" s="18">
        <f>ROUND(F74/(G74*References!$C$13),0)</f>
        <v>33</v>
      </c>
    </row>
    <row r="75" spans="1:8" x14ac:dyDescent="0.3">
      <c r="A75" s="28">
        <v>391393175</v>
      </c>
      <c r="B75" s="29">
        <v>33688</v>
      </c>
      <c r="C75" s="18" t="s">
        <v>43</v>
      </c>
      <c r="D75" s="18" t="s">
        <v>76</v>
      </c>
      <c r="E75" s="43" t="s">
        <v>63</v>
      </c>
      <c r="F75" s="36">
        <v>46468.6</v>
      </c>
      <c r="G75" s="18">
        <v>35</v>
      </c>
      <c r="H75" s="18">
        <f>ROUND(F75/(G75*References!$C$13),0)</f>
        <v>26</v>
      </c>
    </row>
    <row r="76" spans="1:8" x14ac:dyDescent="0.3">
      <c r="A76" s="28">
        <v>391395172</v>
      </c>
      <c r="B76" s="29">
        <v>22361</v>
      </c>
      <c r="C76" s="18" t="s">
        <v>43</v>
      </c>
      <c r="D76" s="18" t="s">
        <v>44</v>
      </c>
      <c r="E76" s="43">
        <v>2010</v>
      </c>
      <c r="F76" s="36">
        <v>61880.11</v>
      </c>
      <c r="G76" s="18">
        <v>40</v>
      </c>
      <c r="H76" s="18">
        <f>ROUND(F76/(G76*References!$C$13),0)</f>
        <v>30</v>
      </c>
    </row>
    <row r="77" spans="1:8" x14ac:dyDescent="0.3">
      <c r="A77" s="28">
        <v>391395236</v>
      </c>
      <c r="B77" s="29">
        <v>23188</v>
      </c>
      <c r="C77" s="18" t="s">
        <v>41</v>
      </c>
      <c r="D77" s="18" t="s">
        <v>80</v>
      </c>
      <c r="E77" s="43">
        <v>3332</v>
      </c>
      <c r="F77" s="36">
        <v>96643</v>
      </c>
      <c r="G77" s="18">
        <v>35</v>
      </c>
      <c r="H77" s="18">
        <f>ROUND(F77/(G77*References!$C$13),0)</f>
        <v>53</v>
      </c>
    </row>
    <row r="78" spans="1:8" x14ac:dyDescent="0.3">
      <c r="A78" s="28">
        <v>391395913</v>
      </c>
      <c r="B78" s="29">
        <v>33555</v>
      </c>
      <c r="C78" s="18" t="s">
        <v>43</v>
      </c>
      <c r="D78" s="18" t="s">
        <v>76</v>
      </c>
      <c r="E78" s="43">
        <v>1520</v>
      </c>
      <c r="F78" s="36">
        <v>43834.6</v>
      </c>
      <c r="G78" s="18">
        <v>35</v>
      </c>
      <c r="H78" s="18">
        <f>ROUND(F78/(G78*References!$C$13),0)</f>
        <v>24</v>
      </c>
    </row>
    <row r="79" spans="1:8" x14ac:dyDescent="0.3">
      <c r="A79" s="28">
        <v>391396519</v>
      </c>
      <c r="B79" s="29">
        <v>22678</v>
      </c>
      <c r="C79" s="18" t="s">
        <v>41</v>
      </c>
      <c r="D79" s="18" t="s">
        <v>76</v>
      </c>
      <c r="E79" s="43">
        <v>2010</v>
      </c>
      <c r="F79" s="36">
        <v>46484.6</v>
      </c>
      <c r="G79" s="18">
        <v>35</v>
      </c>
      <c r="H79" s="18">
        <f>ROUND(F79/(G79*References!$C$13),0)</f>
        <v>26</v>
      </c>
    </row>
    <row r="80" spans="1:8" x14ac:dyDescent="0.3">
      <c r="A80" s="28">
        <v>391396363</v>
      </c>
      <c r="B80" s="29">
        <v>22741</v>
      </c>
      <c r="C80" s="18" t="s">
        <v>43</v>
      </c>
      <c r="D80" s="18" t="s">
        <v>44</v>
      </c>
      <c r="E80" s="43">
        <v>2040</v>
      </c>
      <c r="F80" s="36">
        <v>62000</v>
      </c>
      <c r="G80" s="18">
        <v>40</v>
      </c>
      <c r="H80" s="18">
        <f>ROUND(F80/(G80*References!$C$13),0)</f>
        <v>30</v>
      </c>
    </row>
    <row r="81" spans="1:8" x14ac:dyDescent="0.3">
      <c r="A81" s="28">
        <v>391396310</v>
      </c>
      <c r="B81" s="29">
        <v>20054</v>
      </c>
      <c r="C81" s="18" t="s">
        <v>41</v>
      </c>
      <c r="D81" s="18" t="s">
        <v>80</v>
      </c>
      <c r="E81" s="43">
        <v>2160</v>
      </c>
      <c r="F81" s="36">
        <v>96643</v>
      </c>
      <c r="G81" s="18">
        <v>40</v>
      </c>
      <c r="H81" s="18">
        <f>ROUND(F81/(G81*References!$C$13),0)</f>
        <v>46</v>
      </c>
    </row>
    <row r="82" spans="1:8" x14ac:dyDescent="0.3">
      <c r="A82" s="28">
        <v>391396317</v>
      </c>
      <c r="B82" s="29">
        <v>24541</v>
      </c>
      <c r="C82" s="18" t="s">
        <v>43</v>
      </c>
      <c r="D82" s="18" t="s">
        <v>80</v>
      </c>
      <c r="E82" s="43">
        <v>2040</v>
      </c>
      <c r="F82" s="36">
        <v>62861</v>
      </c>
      <c r="G82" s="18">
        <v>40</v>
      </c>
      <c r="H82" s="18">
        <f>ROUND(F82/(G82*References!$C$13),0)</f>
        <v>30</v>
      </c>
    </row>
    <row r="83" spans="1:8" x14ac:dyDescent="0.3">
      <c r="A83" s="28">
        <v>391396406</v>
      </c>
      <c r="B83" s="29">
        <v>22161</v>
      </c>
      <c r="C83" s="18" t="s">
        <v>41</v>
      </c>
      <c r="D83" s="18" t="s">
        <v>80</v>
      </c>
      <c r="E83" s="43">
        <v>1170</v>
      </c>
      <c r="F83" s="36">
        <v>96643</v>
      </c>
      <c r="G83" s="18">
        <v>40</v>
      </c>
      <c r="H83" s="18">
        <f>ROUND(F83/(G83*References!$C$13),0)</f>
        <v>46</v>
      </c>
    </row>
    <row r="84" spans="1:8" x14ac:dyDescent="0.3">
      <c r="A84" s="28">
        <v>912407223</v>
      </c>
      <c r="B84" s="29">
        <v>22826</v>
      </c>
      <c r="C84" s="18" t="s">
        <v>43</v>
      </c>
      <c r="D84" s="18" t="s">
        <v>76</v>
      </c>
      <c r="E84" s="43">
        <v>2030</v>
      </c>
      <c r="F84" s="36">
        <v>46439</v>
      </c>
      <c r="G84" s="18">
        <v>37.5</v>
      </c>
      <c r="H84" s="18">
        <f>ROUND(F84/(G84*References!$C$13),0)</f>
        <v>24</v>
      </c>
    </row>
    <row r="85" spans="1:8" x14ac:dyDescent="0.3">
      <c r="A85" s="28">
        <v>912102221</v>
      </c>
      <c r="B85" s="29">
        <v>23203</v>
      </c>
      <c r="C85" s="18" t="s">
        <v>41</v>
      </c>
      <c r="D85" s="18" t="s">
        <v>80</v>
      </c>
      <c r="E85" s="43" t="s">
        <v>63</v>
      </c>
      <c r="F85" s="36">
        <v>104963</v>
      </c>
      <c r="G85" s="18">
        <v>40</v>
      </c>
      <c r="H85" s="18">
        <f>ROUND(F85/(G85*References!$C$13),0)</f>
        <v>50</v>
      </c>
    </row>
    <row r="86" spans="1:8" x14ac:dyDescent="0.3">
      <c r="A86" s="28">
        <v>912102963</v>
      </c>
      <c r="B86" s="29">
        <v>20753</v>
      </c>
      <c r="C86" s="18" t="s">
        <v>43</v>
      </c>
      <c r="D86" s="18" t="s">
        <v>76</v>
      </c>
      <c r="E86" s="43" t="s">
        <v>52</v>
      </c>
      <c r="F86" s="36">
        <v>69269.2</v>
      </c>
      <c r="G86" s="18">
        <v>35</v>
      </c>
      <c r="H86" s="18">
        <f>ROUND(F86/(G86*References!$C$13),0)</f>
        <v>38</v>
      </c>
    </row>
    <row r="87" spans="1:8" x14ac:dyDescent="0.3">
      <c r="A87" s="28">
        <v>912103236</v>
      </c>
      <c r="B87" s="29">
        <v>19143</v>
      </c>
      <c r="C87" s="18" t="s">
        <v>41</v>
      </c>
      <c r="D87" s="18" t="s">
        <v>80</v>
      </c>
      <c r="E87" s="43">
        <v>1272</v>
      </c>
      <c r="F87" s="36">
        <v>99424</v>
      </c>
      <c r="G87" s="18">
        <v>40</v>
      </c>
      <c r="H87" s="18">
        <f>ROUND(F87/(G87*References!$C$13),0)</f>
        <v>48</v>
      </c>
    </row>
    <row r="88" spans="1:8" x14ac:dyDescent="0.3">
      <c r="A88" s="28">
        <v>912104017</v>
      </c>
      <c r="B88" s="29">
        <v>25867</v>
      </c>
      <c r="C88" s="18" t="s">
        <v>43</v>
      </c>
      <c r="D88" s="18" t="s">
        <v>76</v>
      </c>
      <c r="E88" s="43" t="s">
        <v>64</v>
      </c>
      <c r="F88" s="36">
        <v>62060.2</v>
      </c>
      <c r="G88" s="18">
        <v>35</v>
      </c>
      <c r="H88" s="18">
        <f>ROUND(F88/(G88*References!$C$13),0)</f>
        <v>34</v>
      </c>
    </row>
    <row r="89" spans="1:8" x14ac:dyDescent="0.3">
      <c r="A89" s="28">
        <v>912104093</v>
      </c>
      <c r="B89" s="29">
        <v>24800</v>
      </c>
      <c r="C89" s="18" t="s">
        <v>43</v>
      </c>
      <c r="D89" s="18" t="s">
        <v>76</v>
      </c>
      <c r="E89" s="43">
        <v>1272</v>
      </c>
      <c r="F89" s="36">
        <v>40668</v>
      </c>
      <c r="G89" s="18">
        <v>35</v>
      </c>
      <c r="H89" s="18">
        <f>ROUND(F89/(G89*References!$C$13),0)</f>
        <v>22</v>
      </c>
    </row>
    <row r="90" spans="1:8" x14ac:dyDescent="0.3">
      <c r="A90" s="28">
        <v>912104037</v>
      </c>
      <c r="B90" s="29">
        <v>22412</v>
      </c>
      <c r="C90" s="18" t="s">
        <v>43</v>
      </c>
      <c r="D90" s="18" t="s">
        <v>76</v>
      </c>
      <c r="E90" s="43">
        <v>3336</v>
      </c>
      <c r="F90" s="36">
        <v>44060.4</v>
      </c>
      <c r="G90" s="18">
        <v>35</v>
      </c>
      <c r="H90" s="18">
        <f>ROUND(F90/(G90*References!$C$13),0)</f>
        <v>24</v>
      </c>
    </row>
    <row r="91" spans="1:8" x14ac:dyDescent="0.3">
      <c r="A91" s="28">
        <v>912103929</v>
      </c>
      <c r="B91" s="29">
        <v>22020</v>
      </c>
      <c r="C91" s="18" t="s">
        <v>41</v>
      </c>
      <c r="D91" s="18" t="s">
        <v>76</v>
      </c>
      <c r="E91" s="43">
        <v>2130</v>
      </c>
      <c r="F91" s="36">
        <v>84948.6</v>
      </c>
      <c r="G91" s="18">
        <v>35</v>
      </c>
      <c r="H91" s="18">
        <f>ROUND(F91/(G91*References!$C$13),0)</f>
        <v>47</v>
      </c>
    </row>
    <row r="92" spans="1:8" x14ac:dyDescent="0.3">
      <c r="A92" s="28">
        <v>912105316</v>
      </c>
      <c r="B92" s="29">
        <v>22837</v>
      </c>
      <c r="C92" s="18" t="s">
        <v>43</v>
      </c>
      <c r="D92" s="18" t="s">
        <v>76</v>
      </c>
      <c r="E92" s="43">
        <v>2090</v>
      </c>
      <c r="F92" s="36">
        <v>48101.599999999999</v>
      </c>
      <c r="G92" s="18">
        <v>35</v>
      </c>
      <c r="H92" s="18">
        <f>ROUND(F92/(G92*References!$C$13),0)</f>
        <v>26</v>
      </c>
    </row>
    <row r="93" spans="1:8" x14ac:dyDescent="0.3">
      <c r="A93" s="28">
        <v>912105661</v>
      </c>
      <c r="B93" s="29">
        <v>24751</v>
      </c>
      <c r="C93" s="18" t="s">
        <v>43</v>
      </c>
      <c r="D93" s="18" t="s">
        <v>80</v>
      </c>
      <c r="E93" s="43">
        <v>3326</v>
      </c>
      <c r="F93" s="36">
        <v>104963</v>
      </c>
      <c r="G93" s="18">
        <v>40</v>
      </c>
      <c r="H93" s="18">
        <f>ROUND(F93/(G93*References!$C$13),0)</f>
        <v>50</v>
      </c>
    </row>
    <row r="94" spans="1:8" x14ac:dyDescent="0.3">
      <c r="A94" s="28">
        <v>912105629</v>
      </c>
      <c r="B94" s="29">
        <v>24274</v>
      </c>
      <c r="C94" s="18" t="s">
        <v>43</v>
      </c>
      <c r="D94" s="18" t="s">
        <v>76</v>
      </c>
      <c r="E94" s="43">
        <v>2090</v>
      </c>
      <c r="F94" s="36">
        <v>46468.6</v>
      </c>
      <c r="G94" s="18">
        <v>35</v>
      </c>
      <c r="H94" s="18">
        <f>ROUND(F94/(G94*References!$C$13),0)</f>
        <v>26</v>
      </c>
    </row>
    <row r="95" spans="1:8" x14ac:dyDescent="0.3">
      <c r="A95" s="28">
        <v>912106610</v>
      </c>
      <c r="B95" s="29">
        <v>20896</v>
      </c>
      <c r="C95" s="18" t="s">
        <v>43</v>
      </c>
      <c r="D95" s="18" t="s">
        <v>80</v>
      </c>
      <c r="E95" s="43" t="s">
        <v>65</v>
      </c>
      <c r="F95" s="36">
        <v>96643</v>
      </c>
      <c r="G95" s="18">
        <v>40</v>
      </c>
      <c r="H95" s="18">
        <f>ROUND(F95/(G95*References!$C$13),0)</f>
        <v>46</v>
      </c>
    </row>
    <row r="96" spans="1:8" x14ac:dyDescent="0.3">
      <c r="A96" s="28">
        <v>912107715</v>
      </c>
      <c r="B96" s="29">
        <v>22229</v>
      </c>
      <c r="C96" s="18" t="s">
        <v>43</v>
      </c>
      <c r="D96" s="18" t="s">
        <v>76</v>
      </c>
      <c r="E96" s="43">
        <v>2160</v>
      </c>
      <c r="F96" s="36">
        <v>40668</v>
      </c>
      <c r="G96" s="18">
        <v>35</v>
      </c>
      <c r="H96" s="18">
        <f>ROUND(F96/(G96*References!$C$13),0)</f>
        <v>22</v>
      </c>
    </row>
    <row r="97" spans="1:8" x14ac:dyDescent="0.3">
      <c r="A97" s="28">
        <v>912106799</v>
      </c>
      <c r="B97" s="29">
        <v>19168</v>
      </c>
      <c r="C97" s="18" t="s">
        <v>43</v>
      </c>
      <c r="D97" s="18" t="s">
        <v>80</v>
      </c>
      <c r="E97" s="43">
        <v>2160</v>
      </c>
      <c r="F97" s="36">
        <v>104963</v>
      </c>
      <c r="G97" s="18">
        <v>40</v>
      </c>
      <c r="H97" s="18">
        <f>ROUND(F97/(G97*References!$C$13),0)</f>
        <v>50</v>
      </c>
    </row>
    <row r="98" spans="1:8" x14ac:dyDescent="0.3">
      <c r="A98" s="28">
        <v>912106610</v>
      </c>
      <c r="B98" s="29">
        <v>20348</v>
      </c>
      <c r="C98" s="18" t="s">
        <v>41</v>
      </c>
      <c r="D98" s="18" t="s">
        <v>80</v>
      </c>
      <c r="E98" s="43">
        <v>2090</v>
      </c>
      <c r="F98" s="36">
        <v>104963</v>
      </c>
      <c r="G98" s="18">
        <v>40</v>
      </c>
      <c r="H98" s="18">
        <f>ROUND(F98/(G98*References!$C$13),0)</f>
        <v>50</v>
      </c>
    </row>
    <row r="99" spans="1:8" x14ac:dyDescent="0.3">
      <c r="A99" s="28">
        <v>912319140</v>
      </c>
      <c r="B99" s="29">
        <v>26809</v>
      </c>
      <c r="C99" s="18" t="s">
        <v>41</v>
      </c>
      <c r="D99" s="18" t="s">
        <v>80</v>
      </c>
      <c r="E99" s="43">
        <v>2060</v>
      </c>
      <c r="F99" s="36">
        <v>96643</v>
      </c>
      <c r="G99" s="18">
        <v>40</v>
      </c>
      <c r="H99" s="18">
        <f>ROUND(F99/(G99*References!$C$13),0)</f>
        <v>46</v>
      </c>
    </row>
    <row r="100" spans="1:8" x14ac:dyDescent="0.3">
      <c r="A100" s="28">
        <v>912319156</v>
      </c>
      <c r="B100" s="29">
        <v>21958</v>
      </c>
      <c r="C100" s="18" t="s">
        <v>41</v>
      </c>
      <c r="D100" s="18" t="s">
        <v>80</v>
      </c>
      <c r="E100" s="43">
        <v>2160</v>
      </c>
      <c r="F100" s="36">
        <v>102194</v>
      </c>
      <c r="G100" s="18">
        <v>40</v>
      </c>
      <c r="H100" s="18">
        <f>ROUND(F100/(G100*References!$C$13),0)</f>
        <v>49</v>
      </c>
    </row>
    <row r="101" spans="1:8" x14ac:dyDescent="0.3">
      <c r="A101" s="28">
        <v>912319667</v>
      </c>
      <c r="B101" s="29">
        <v>21721</v>
      </c>
      <c r="C101" s="18" t="s">
        <v>43</v>
      </c>
      <c r="D101" s="18" t="s">
        <v>80</v>
      </c>
      <c r="E101" s="43">
        <v>2090</v>
      </c>
      <c r="F101" s="36">
        <v>91111</v>
      </c>
      <c r="G101" s="18">
        <v>35</v>
      </c>
      <c r="H101" s="18">
        <f>ROUND(F101/(G101*References!$C$13),0)</f>
        <v>50</v>
      </c>
    </row>
    <row r="102" spans="1:8" x14ac:dyDescent="0.3">
      <c r="A102" s="28">
        <v>912913226</v>
      </c>
      <c r="B102" s="29">
        <v>22688</v>
      </c>
      <c r="C102" s="18" t="s">
        <v>43</v>
      </c>
      <c r="D102" s="18" t="s">
        <v>76</v>
      </c>
      <c r="E102" s="43">
        <v>3337</v>
      </c>
      <c r="F102" s="36">
        <v>64009.4</v>
      </c>
      <c r="G102" s="18">
        <v>35</v>
      </c>
      <c r="H102" s="18">
        <f>ROUND(F102/(G102*References!$C$13),0)</f>
        <v>35</v>
      </c>
    </row>
    <row r="103" spans="1:8" x14ac:dyDescent="0.3">
      <c r="A103" s="28">
        <v>912913266</v>
      </c>
      <c r="B103" s="29">
        <v>27484</v>
      </c>
      <c r="C103" s="18" t="s">
        <v>43</v>
      </c>
      <c r="D103" s="18" t="s">
        <v>76</v>
      </c>
      <c r="E103" s="43" t="s">
        <v>54</v>
      </c>
      <c r="F103" s="36">
        <v>64009.4</v>
      </c>
      <c r="G103" s="18">
        <v>35</v>
      </c>
      <c r="H103" s="18">
        <f>ROUND(F103/(G103*References!$C$13),0)</f>
        <v>35</v>
      </c>
    </row>
    <row r="104" spans="1:8" x14ac:dyDescent="0.3">
      <c r="A104" s="28">
        <v>912407263</v>
      </c>
      <c r="B104" s="29">
        <v>26096</v>
      </c>
      <c r="C104" s="18" t="s">
        <v>43</v>
      </c>
      <c r="D104" s="18" t="s">
        <v>76</v>
      </c>
      <c r="E104" s="43" t="s">
        <v>64</v>
      </c>
      <c r="F104" s="36">
        <v>40668</v>
      </c>
      <c r="G104" s="18">
        <v>35</v>
      </c>
      <c r="H104" s="18">
        <f>ROUND(F104/(G104*References!$C$13),0)</f>
        <v>22</v>
      </c>
    </row>
    <row r="105" spans="1:8" x14ac:dyDescent="0.3">
      <c r="A105" s="28">
        <v>912914025</v>
      </c>
      <c r="B105" s="29">
        <v>22589</v>
      </c>
      <c r="C105" s="28" t="s">
        <v>43</v>
      </c>
      <c r="D105" s="18" t="s">
        <v>44</v>
      </c>
      <c r="E105" s="43">
        <v>1260</v>
      </c>
      <c r="F105" s="36">
        <v>60000</v>
      </c>
      <c r="G105" s="18">
        <v>40</v>
      </c>
      <c r="H105" s="18">
        <f>ROUND(F105/(G105*References!$C$13),0)</f>
        <v>29</v>
      </c>
    </row>
    <row r="106" spans="1:8" x14ac:dyDescent="0.3">
      <c r="A106" s="28">
        <v>912913515</v>
      </c>
      <c r="B106" s="29">
        <v>22761</v>
      </c>
      <c r="C106" s="18" t="s">
        <v>43</v>
      </c>
      <c r="D106" s="18" t="s">
        <v>76</v>
      </c>
      <c r="E106" s="43">
        <v>2160</v>
      </c>
      <c r="F106" s="36">
        <v>46610.400000000001</v>
      </c>
      <c r="G106" s="18">
        <v>35</v>
      </c>
      <c r="H106" s="18">
        <f>ROUND(F106/(G106*References!$C$13),0)</f>
        <v>26</v>
      </c>
    </row>
    <row r="107" spans="1:8" x14ac:dyDescent="0.3">
      <c r="A107" s="28">
        <v>912913631</v>
      </c>
      <c r="B107" s="29">
        <v>18527</v>
      </c>
      <c r="C107" s="18" t="s">
        <v>43</v>
      </c>
      <c r="D107" s="18" t="s">
        <v>80</v>
      </c>
      <c r="E107" s="43">
        <v>2090</v>
      </c>
      <c r="F107" s="36">
        <v>104963</v>
      </c>
      <c r="G107" s="18">
        <v>40</v>
      </c>
      <c r="H107" s="18">
        <f>ROUND(F107/(G107*References!$C$13),0)</f>
        <v>50</v>
      </c>
    </row>
    <row r="108" spans="1:8" x14ac:dyDescent="0.3">
      <c r="A108" s="28">
        <v>912913665</v>
      </c>
      <c r="B108" s="29">
        <v>20196</v>
      </c>
      <c r="C108" s="18" t="s">
        <v>43</v>
      </c>
      <c r="D108" s="18" t="s">
        <v>80</v>
      </c>
      <c r="E108" s="43">
        <v>2160</v>
      </c>
      <c r="F108" s="36">
        <v>104963</v>
      </c>
      <c r="G108" s="18">
        <v>40</v>
      </c>
      <c r="H108" s="18">
        <f>ROUND(F108/(G108*References!$C$13),0)</f>
        <v>50</v>
      </c>
    </row>
    <row r="109" spans="1:8" x14ac:dyDescent="0.3">
      <c r="A109" s="28">
        <v>912913795</v>
      </c>
      <c r="B109" s="29">
        <v>19174</v>
      </c>
      <c r="C109" s="18" t="s">
        <v>43</v>
      </c>
      <c r="D109" s="18" t="s">
        <v>80</v>
      </c>
      <c r="E109" s="43">
        <v>2005</v>
      </c>
      <c r="F109" s="36">
        <v>88222</v>
      </c>
      <c r="G109" s="18">
        <v>40</v>
      </c>
      <c r="H109" s="18">
        <f>ROUND(F109/(G109*References!$C$13),0)</f>
        <v>42</v>
      </c>
    </row>
    <row r="110" spans="1:8" x14ac:dyDescent="0.3">
      <c r="A110" s="28">
        <v>919540723</v>
      </c>
      <c r="B110" s="29">
        <v>23041</v>
      </c>
      <c r="C110" s="18" t="s">
        <v>43</v>
      </c>
      <c r="D110" s="18" t="s">
        <v>44</v>
      </c>
      <c r="E110" s="43">
        <v>1300</v>
      </c>
      <c r="F110" s="36">
        <v>166944</v>
      </c>
      <c r="G110" s="18">
        <v>40</v>
      </c>
      <c r="H110" s="18">
        <f>ROUND(F110/(G110*References!$C$13),0)</f>
        <v>80</v>
      </c>
    </row>
    <row r="111" spans="1:8" x14ac:dyDescent="0.3">
      <c r="A111" s="28">
        <v>919540725</v>
      </c>
      <c r="B111" s="29">
        <v>23376</v>
      </c>
      <c r="C111" s="18" t="s">
        <v>43</v>
      </c>
      <c r="D111" s="18" t="s">
        <v>44</v>
      </c>
      <c r="E111" s="43" t="s">
        <v>66</v>
      </c>
      <c r="F111" s="36">
        <v>86641.600000000006</v>
      </c>
      <c r="G111" s="18">
        <v>40</v>
      </c>
      <c r="H111" s="18">
        <f>ROUND(F111/(G111*References!$C$13),0)</f>
        <v>42</v>
      </c>
    </row>
    <row r="112" spans="1:8" x14ac:dyDescent="0.3">
      <c r="A112" s="28">
        <v>919591321</v>
      </c>
      <c r="B112" s="29">
        <v>26200</v>
      </c>
      <c r="C112" s="18" t="s">
        <v>43</v>
      </c>
      <c r="D112" s="18" t="s">
        <v>76</v>
      </c>
      <c r="E112" s="43" t="s">
        <v>52</v>
      </c>
      <c r="F112" s="36">
        <v>64009.4</v>
      </c>
      <c r="G112" s="18">
        <v>35</v>
      </c>
      <c r="H112" s="18">
        <f>ROUND(F112/(G112*References!$C$13),0)</f>
        <v>35</v>
      </c>
    </row>
    <row r="113" spans="1:8" x14ac:dyDescent="0.3">
      <c r="A113" s="28">
        <v>919591375</v>
      </c>
      <c r="B113" s="29">
        <v>27917</v>
      </c>
      <c r="C113" s="18" t="s">
        <v>43</v>
      </c>
      <c r="D113" s="18" t="s">
        <v>76</v>
      </c>
      <c r="E113" s="43">
        <v>3337</v>
      </c>
      <c r="F113" s="36">
        <v>64009.4</v>
      </c>
      <c r="G113" s="18">
        <v>35</v>
      </c>
      <c r="H113" s="18">
        <f>ROUND(F113/(G113*References!$C$13),0)</f>
        <v>35</v>
      </c>
    </row>
    <row r="114" spans="1:8" x14ac:dyDescent="0.3">
      <c r="A114" s="28">
        <v>919510406</v>
      </c>
      <c r="B114" s="29">
        <v>27055</v>
      </c>
      <c r="C114" s="18" t="s">
        <v>43</v>
      </c>
      <c r="D114" s="18" t="s">
        <v>76</v>
      </c>
      <c r="E114" s="43" t="s">
        <v>67</v>
      </c>
      <c r="F114" s="36">
        <v>64009.4</v>
      </c>
      <c r="G114" s="18">
        <v>35</v>
      </c>
      <c r="H114" s="18">
        <f>ROUND(F114/(G114*References!$C$13),0)</f>
        <v>35</v>
      </c>
    </row>
    <row r="115" spans="1:8" x14ac:dyDescent="0.3">
      <c r="A115" s="28">
        <v>919510636</v>
      </c>
      <c r="B115" s="29">
        <v>24226</v>
      </c>
      <c r="C115" s="18" t="s">
        <v>43</v>
      </c>
      <c r="D115" s="18" t="s">
        <v>44</v>
      </c>
      <c r="E115" s="43">
        <v>2140</v>
      </c>
      <c r="F115" s="36">
        <v>68013.86</v>
      </c>
      <c r="G115" s="18">
        <v>40</v>
      </c>
      <c r="H115" s="18">
        <f>ROUND(F115/(G115*References!$C$13),0)</f>
        <v>33</v>
      </c>
    </row>
    <row r="116" spans="1:8" x14ac:dyDescent="0.3">
      <c r="A116" s="28">
        <v>919510637</v>
      </c>
      <c r="B116" s="29">
        <v>23280</v>
      </c>
      <c r="C116" s="28" t="s">
        <v>41</v>
      </c>
      <c r="D116" s="18" t="s">
        <v>44</v>
      </c>
      <c r="E116" s="43">
        <v>2170</v>
      </c>
      <c r="F116" s="36">
        <v>124630.34</v>
      </c>
      <c r="G116" s="18">
        <v>40</v>
      </c>
      <c r="H116" s="18">
        <f>ROUND(F116/(G116*References!$C$13),0)</f>
        <v>60</v>
      </c>
    </row>
    <row r="117" spans="1:8" x14ac:dyDescent="0.3">
      <c r="A117" s="28">
        <v>919510636</v>
      </c>
      <c r="B117" s="29">
        <v>21712</v>
      </c>
      <c r="C117" s="18" t="s">
        <v>43</v>
      </c>
      <c r="D117" s="18" t="s">
        <v>76</v>
      </c>
      <c r="E117" s="43">
        <v>1240</v>
      </c>
      <c r="F117" s="36">
        <v>64009.4</v>
      </c>
      <c r="G117" s="18">
        <v>35</v>
      </c>
      <c r="H117" s="18">
        <f>ROUND(F117/(G117*References!$C$13),0)</f>
        <v>35</v>
      </c>
    </row>
    <row r="118" spans="1:8" x14ac:dyDescent="0.3">
      <c r="A118" s="28">
        <v>919531931</v>
      </c>
      <c r="B118" s="29">
        <v>23545</v>
      </c>
      <c r="C118" s="28" t="s">
        <v>43</v>
      </c>
      <c r="D118" s="18" t="s">
        <v>76</v>
      </c>
      <c r="E118" s="43" t="s">
        <v>68</v>
      </c>
      <c r="F118" s="36">
        <v>49094.400000000001</v>
      </c>
      <c r="G118" s="18">
        <v>35</v>
      </c>
      <c r="H118" s="18">
        <f>ROUND(F118/(G118*References!$C$13),0)</f>
        <v>27</v>
      </c>
    </row>
    <row r="119" spans="1:8" x14ac:dyDescent="0.3">
      <c r="A119" s="28">
        <v>919531931</v>
      </c>
      <c r="B119" s="29">
        <v>20763</v>
      </c>
      <c r="C119" s="18" t="s">
        <v>43</v>
      </c>
      <c r="D119" s="18" t="s">
        <v>76</v>
      </c>
      <c r="E119" s="43">
        <v>3332</v>
      </c>
      <c r="F119" s="36">
        <v>44691</v>
      </c>
      <c r="G119" s="18">
        <v>35</v>
      </c>
      <c r="H119" s="18">
        <f>ROUND(F119/(G119*References!$C$13),0)</f>
        <v>25</v>
      </c>
    </row>
    <row r="120" spans="1:8" x14ac:dyDescent="0.3">
      <c r="A120" s="28">
        <v>919591376</v>
      </c>
      <c r="B120" s="29">
        <v>27953</v>
      </c>
      <c r="C120" s="18" t="s">
        <v>43</v>
      </c>
      <c r="D120" s="18" t="s">
        <v>76</v>
      </c>
      <c r="E120" s="43">
        <v>3235</v>
      </c>
      <c r="F120" s="36">
        <v>64009.4</v>
      </c>
      <c r="G120" s="18">
        <v>35</v>
      </c>
      <c r="H120" s="18">
        <f>ROUND(F120/(G120*References!$C$13),0)</f>
        <v>35</v>
      </c>
    </row>
    <row r="121" spans="1:8" x14ac:dyDescent="0.3">
      <c r="A121" s="28">
        <v>919591392</v>
      </c>
      <c r="B121" s="29">
        <v>28094</v>
      </c>
      <c r="C121" s="18" t="s">
        <v>41</v>
      </c>
      <c r="D121" s="18" t="s">
        <v>44</v>
      </c>
      <c r="E121" s="43">
        <v>1300</v>
      </c>
      <c r="F121" s="36">
        <v>96140.64</v>
      </c>
      <c r="G121" s="18">
        <v>40</v>
      </c>
      <c r="H121" s="18">
        <f>ROUND(F121/(G121*References!$C$13),0)</f>
        <v>46</v>
      </c>
    </row>
    <row r="122" spans="1:8" x14ac:dyDescent="0.3">
      <c r="A122" s="28">
        <v>919510292</v>
      </c>
      <c r="B122" s="29">
        <v>27561</v>
      </c>
      <c r="C122" s="18" t="s">
        <v>43</v>
      </c>
      <c r="D122" s="18" t="s">
        <v>44</v>
      </c>
      <c r="E122" s="43">
        <v>1240</v>
      </c>
      <c r="F122" s="36">
        <v>104863.64</v>
      </c>
      <c r="G122" s="18">
        <v>40</v>
      </c>
      <c r="H122" s="18">
        <f>ROUND(F122/(G122*References!$C$13),0)</f>
        <v>50</v>
      </c>
    </row>
    <row r="123" spans="1:8" x14ac:dyDescent="0.3">
      <c r="A123" s="28">
        <v>919510310</v>
      </c>
      <c r="B123" s="29">
        <v>23271</v>
      </c>
      <c r="C123" s="18" t="s">
        <v>43</v>
      </c>
      <c r="D123" s="18" t="s">
        <v>76</v>
      </c>
      <c r="E123" s="43">
        <v>1240</v>
      </c>
      <c r="F123" s="36">
        <v>44691</v>
      </c>
      <c r="G123" s="18">
        <v>35</v>
      </c>
      <c r="H123" s="18">
        <f>ROUND(F123/(G123*References!$C$13),0)</f>
        <v>25</v>
      </c>
    </row>
    <row r="124" spans="1:8" x14ac:dyDescent="0.3">
      <c r="A124" s="28">
        <v>919510312</v>
      </c>
      <c r="B124" s="29">
        <v>23583</v>
      </c>
      <c r="C124" s="18" t="s">
        <v>43</v>
      </c>
      <c r="D124" s="18" t="s">
        <v>76</v>
      </c>
      <c r="E124" s="43">
        <v>1272</v>
      </c>
      <c r="F124" s="36">
        <v>49094.400000000001</v>
      </c>
      <c r="G124" s="18">
        <v>35</v>
      </c>
      <c r="H124" s="18">
        <f>ROUND(F124/(G124*References!$C$13),0)</f>
        <v>27</v>
      </c>
    </row>
    <row r="125" spans="1:8" x14ac:dyDescent="0.3">
      <c r="A125" s="28">
        <v>919510406</v>
      </c>
      <c r="B125" s="29">
        <v>23270</v>
      </c>
      <c r="C125" s="18" t="s">
        <v>43</v>
      </c>
      <c r="D125" s="18" t="s">
        <v>76</v>
      </c>
      <c r="E125" s="43" t="s">
        <v>69</v>
      </c>
      <c r="F125" s="36">
        <v>64009.4</v>
      </c>
      <c r="G125" s="18">
        <v>35</v>
      </c>
      <c r="H125" s="18">
        <f>ROUND(F125/(G125*References!$C$13),0)</f>
        <v>35</v>
      </c>
    </row>
    <row r="126" spans="1:8" x14ac:dyDescent="0.3">
      <c r="A126" s="28">
        <v>919510406</v>
      </c>
      <c r="B126" s="29">
        <v>22822</v>
      </c>
      <c r="C126" s="18" t="s">
        <v>43</v>
      </c>
      <c r="D126" s="18" t="s">
        <v>76</v>
      </c>
      <c r="E126" s="43" t="s">
        <v>53</v>
      </c>
      <c r="F126" s="36">
        <v>40668</v>
      </c>
      <c r="G126" s="18">
        <v>35</v>
      </c>
      <c r="H126" s="18">
        <f>ROUND(F126/(G126*References!$C$13),0)</f>
        <v>22</v>
      </c>
    </row>
    <row r="127" spans="1:8" x14ac:dyDescent="0.3">
      <c r="A127" s="28">
        <v>919510409</v>
      </c>
      <c r="B127" s="29">
        <v>24287</v>
      </c>
      <c r="C127" s="18" t="s">
        <v>43</v>
      </c>
      <c r="D127" s="18" t="s">
        <v>76</v>
      </c>
      <c r="E127" s="43">
        <v>1240</v>
      </c>
      <c r="F127" s="36">
        <v>46468.6</v>
      </c>
      <c r="G127" s="18">
        <v>35</v>
      </c>
      <c r="H127" s="18">
        <f>ROUND(F127/(G127*References!$C$13),0)</f>
        <v>26</v>
      </c>
    </row>
    <row r="128" spans="1:8" x14ac:dyDescent="0.3">
      <c r="A128" s="28">
        <v>919510401</v>
      </c>
      <c r="B128" s="29">
        <v>21732</v>
      </c>
      <c r="C128" s="18" t="s">
        <v>43</v>
      </c>
      <c r="D128" s="18" t="s">
        <v>76</v>
      </c>
      <c r="E128" s="43" t="s">
        <v>63</v>
      </c>
      <c r="F128" s="36">
        <v>44691</v>
      </c>
      <c r="G128" s="18">
        <v>35</v>
      </c>
      <c r="H128" s="18">
        <f>ROUND(F128/(G128*References!$C$13),0)</f>
        <v>25</v>
      </c>
    </row>
    <row r="129" spans="1:8" x14ac:dyDescent="0.3">
      <c r="A129" s="28">
        <v>919510403</v>
      </c>
      <c r="B129" s="29">
        <v>21723</v>
      </c>
      <c r="C129" s="18" t="s">
        <v>43</v>
      </c>
      <c r="D129" s="18" t="s">
        <v>76</v>
      </c>
      <c r="E129" s="43">
        <v>2060</v>
      </c>
      <c r="F129" s="36">
        <v>69269.2</v>
      </c>
      <c r="G129" s="18">
        <v>35</v>
      </c>
      <c r="H129" s="18">
        <f>ROUND(F129/(G129*References!$C$13),0)</f>
        <v>38</v>
      </c>
    </row>
    <row r="130" spans="1:8" x14ac:dyDescent="0.3">
      <c r="A130" s="28">
        <v>919510355</v>
      </c>
      <c r="B130" s="29">
        <v>21799</v>
      </c>
      <c r="C130" s="18" t="s">
        <v>43</v>
      </c>
      <c r="D130" s="18" t="s">
        <v>76</v>
      </c>
      <c r="E130" s="43">
        <v>2060</v>
      </c>
      <c r="F130" s="36">
        <v>46468.6</v>
      </c>
      <c r="G130" s="18">
        <v>35</v>
      </c>
      <c r="H130" s="18">
        <f>ROUND(F130/(G130*References!$C$13),0)</f>
        <v>26</v>
      </c>
    </row>
    <row r="131" spans="1:8" x14ac:dyDescent="0.3">
      <c r="A131" s="28">
        <v>919510356</v>
      </c>
      <c r="B131" s="29">
        <v>23804</v>
      </c>
      <c r="C131" s="18" t="s">
        <v>43</v>
      </c>
      <c r="D131" s="18" t="s">
        <v>80</v>
      </c>
      <c r="E131" s="43" t="s">
        <v>70</v>
      </c>
      <c r="F131" s="36">
        <v>91111</v>
      </c>
      <c r="G131" s="18">
        <v>40</v>
      </c>
      <c r="H131" s="18">
        <f>ROUND(F131/(G131*References!$C$13),0)</f>
        <v>44</v>
      </c>
    </row>
    <row r="132" spans="1:8" x14ac:dyDescent="0.3">
      <c r="A132" s="28">
        <v>919510372</v>
      </c>
      <c r="B132" s="29">
        <v>24445</v>
      </c>
      <c r="C132" s="18" t="s">
        <v>43</v>
      </c>
      <c r="D132" s="18" t="s">
        <v>76</v>
      </c>
      <c r="E132" s="43" t="s">
        <v>66</v>
      </c>
      <c r="F132" s="36">
        <v>40668</v>
      </c>
      <c r="G132" s="18">
        <v>35</v>
      </c>
      <c r="H132" s="18">
        <f>ROUND(F132/(G132*References!$C$13),0)</f>
        <v>22</v>
      </c>
    </row>
    <row r="133" spans="1:8" x14ac:dyDescent="0.3">
      <c r="A133" s="28">
        <v>919510393</v>
      </c>
      <c r="B133" s="29">
        <v>22757</v>
      </c>
      <c r="C133" s="18" t="s">
        <v>43</v>
      </c>
      <c r="D133" s="18" t="s">
        <v>76</v>
      </c>
      <c r="E133" s="43" t="s">
        <v>53</v>
      </c>
      <c r="F133" s="36">
        <v>46498.400000000001</v>
      </c>
      <c r="G133" s="18">
        <v>37.5</v>
      </c>
      <c r="H133" s="18">
        <f>ROUND(F133/(G133*References!$C$13),0)</f>
        <v>24</v>
      </c>
    </row>
    <row r="134" spans="1:8" x14ac:dyDescent="0.3">
      <c r="A134" s="28">
        <v>919510592</v>
      </c>
      <c r="B134" s="29">
        <v>27014</v>
      </c>
      <c r="C134" s="18" t="s">
        <v>43</v>
      </c>
      <c r="D134" s="18" t="s">
        <v>76</v>
      </c>
      <c r="E134" s="43">
        <v>2010</v>
      </c>
      <c r="F134" s="36">
        <v>46391.6</v>
      </c>
      <c r="G134" s="18">
        <v>35</v>
      </c>
      <c r="H134" s="18">
        <f>ROUND(F134/(G134*References!$C$13),0)</f>
        <v>25</v>
      </c>
    </row>
    <row r="135" spans="1:8" x14ac:dyDescent="0.3">
      <c r="A135" s="28">
        <v>919510610</v>
      </c>
      <c r="B135" s="29">
        <v>20727</v>
      </c>
      <c r="C135" s="18" t="s">
        <v>43</v>
      </c>
      <c r="D135" s="18" t="s">
        <v>44</v>
      </c>
      <c r="E135" s="43" t="s">
        <v>71</v>
      </c>
      <c r="F135" s="36">
        <v>124630.34</v>
      </c>
      <c r="G135" s="18">
        <v>40</v>
      </c>
      <c r="H135" s="18">
        <f>ROUND(F135/(G135*References!$C$13),0)</f>
        <v>60</v>
      </c>
    </row>
    <row r="136" spans="1:8" x14ac:dyDescent="0.3">
      <c r="A136" s="28">
        <v>919510613</v>
      </c>
      <c r="B136" s="29">
        <v>21120</v>
      </c>
      <c r="C136" s="18" t="s">
        <v>41</v>
      </c>
      <c r="D136" s="18" t="s">
        <v>76</v>
      </c>
      <c r="E136" s="43">
        <v>1520</v>
      </c>
      <c r="F136" s="36">
        <v>49094.400000000001</v>
      </c>
      <c r="G136" s="18">
        <v>35</v>
      </c>
      <c r="H136" s="18">
        <f>ROUND(F136/(G136*References!$C$13),0)</f>
        <v>27</v>
      </c>
    </row>
    <row r="137" spans="1:8" x14ac:dyDescent="0.3">
      <c r="A137" s="28">
        <v>919510619</v>
      </c>
      <c r="B137" s="29">
        <v>23743</v>
      </c>
      <c r="C137" s="18" t="s">
        <v>43</v>
      </c>
      <c r="D137" s="18" t="s">
        <v>76</v>
      </c>
      <c r="E137" s="43">
        <v>1190</v>
      </c>
      <c r="F137" s="36">
        <v>64009.4</v>
      </c>
      <c r="G137" s="18">
        <v>35</v>
      </c>
      <c r="H137" s="18">
        <f>ROUND(F137/(G137*References!$C$13),0)</f>
        <v>35</v>
      </c>
    </row>
    <row r="138" spans="1:8" x14ac:dyDescent="0.3">
      <c r="A138" s="28">
        <v>919510625</v>
      </c>
      <c r="B138" s="29">
        <v>27076</v>
      </c>
      <c r="C138" s="18" t="s">
        <v>41</v>
      </c>
      <c r="D138" s="18" t="s">
        <v>44</v>
      </c>
      <c r="E138" s="43">
        <v>3235</v>
      </c>
      <c r="F138" s="36">
        <v>111001.32</v>
      </c>
      <c r="G138" s="18">
        <v>40</v>
      </c>
      <c r="H138" s="18">
        <f>ROUND(F138/(G138*References!$C$13),0)</f>
        <v>53</v>
      </c>
    </row>
    <row r="139" spans="1:8" x14ac:dyDescent="0.3">
      <c r="A139" s="28">
        <v>919510636</v>
      </c>
      <c r="B139" s="29">
        <v>22550</v>
      </c>
      <c r="C139" s="18" t="s">
        <v>43</v>
      </c>
      <c r="D139" s="18" t="s">
        <v>76</v>
      </c>
      <c r="E139" s="43">
        <v>2010</v>
      </c>
      <c r="F139" s="36">
        <v>49094.400000000001</v>
      </c>
      <c r="G139" s="18">
        <v>35</v>
      </c>
      <c r="H139" s="18">
        <f>ROUND(F139/(G139*References!$C$13),0)</f>
        <v>27</v>
      </c>
    </row>
    <row r="140" spans="1:8" x14ac:dyDescent="0.3">
      <c r="A140" s="28">
        <v>919510651</v>
      </c>
      <c r="B140" s="29">
        <v>24497</v>
      </c>
      <c r="C140" s="28" t="s">
        <v>41</v>
      </c>
      <c r="D140" s="18" t="s">
        <v>76</v>
      </c>
      <c r="E140" s="43" t="s">
        <v>71</v>
      </c>
      <c r="F140" s="36">
        <v>43124.6</v>
      </c>
      <c r="G140" s="18">
        <v>35</v>
      </c>
      <c r="H140" s="18">
        <f>ROUND(F140/(G140*References!$C$13),0)</f>
        <v>24</v>
      </c>
    </row>
    <row r="141" spans="1:8" x14ac:dyDescent="0.3">
      <c r="A141" s="28">
        <v>919512171</v>
      </c>
      <c r="B141" s="29">
        <v>27831</v>
      </c>
      <c r="C141" s="18" t="s">
        <v>43</v>
      </c>
      <c r="D141" s="18" t="s">
        <v>76</v>
      </c>
      <c r="E141" s="43">
        <v>1272</v>
      </c>
      <c r="F141" s="36">
        <v>49094.400000000001</v>
      </c>
      <c r="G141" s="18">
        <v>35</v>
      </c>
      <c r="H141" s="18">
        <f>ROUND(F141/(G141*References!$C$13),0)</f>
        <v>27</v>
      </c>
    </row>
    <row r="142" spans="1:8" x14ac:dyDescent="0.3">
      <c r="A142" s="28">
        <v>919512402</v>
      </c>
      <c r="B142" s="29">
        <v>23641</v>
      </c>
      <c r="C142" s="18" t="s">
        <v>43</v>
      </c>
      <c r="D142" s="18" t="s">
        <v>76</v>
      </c>
      <c r="E142" s="43">
        <v>2040</v>
      </c>
      <c r="F142" s="36">
        <v>64009.4</v>
      </c>
      <c r="G142" s="18">
        <v>35</v>
      </c>
      <c r="H142" s="18">
        <f>ROUND(F142/(G142*References!$C$13),0)</f>
        <v>35</v>
      </c>
    </row>
    <row r="143" spans="1:8" x14ac:dyDescent="0.3">
      <c r="A143" s="28">
        <v>919512406</v>
      </c>
      <c r="B143" s="29">
        <v>24432</v>
      </c>
      <c r="C143" s="18" t="s">
        <v>41</v>
      </c>
      <c r="D143" s="18" t="s">
        <v>80</v>
      </c>
      <c r="E143" s="43">
        <v>2060</v>
      </c>
      <c r="F143" s="36">
        <v>104963</v>
      </c>
      <c r="G143" s="18">
        <v>40</v>
      </c>
      <c r="H143" s="18">
        <f>ROUND(F143/(G143*References!$C$13),0)</f>
        <v>50</v>
      </c>
    </row>
    <row r="144" spans="1:8" x14ac:dyDescent="0.3">
      <c r="A144" s="28">
        <v>919512353</v>
      </c>
      <c r="B144" s="29">
        <v>21125</v>
      </c>
      <c r="C144" s="18" t="s">
        <v>43</v>
      </c>
      <c r="D144" s="18" t="s">
        <v>80</v>
      </c>
      <c r="E144" s="43">
        <v>2060</v>
      </c>
      <c r="F144" s="36">
        <v>104963</v>
      </c>
      <c r="G144" s="18">
        <v>40</v>
      </c>
      <c r="H144" s="18">
        <f>ROUND(F144/(G144*References!$C$13),0)</f>
        <v>50</v>
      </c>
    </row>
    <row r="145" spans="1:8" x14ac:dyDescent="0.3">
      <c r="A145" s="28">
        <v>919512356</v>
      </c>
      <c r="B145" s="29">
        <v>23182</v>
      </c>
      <c r="C145" s="18" t="s">
        <v>41</v>
      </c>
      <c r="D145" s="18" t="s">
        <v>80</v>
      </c>
      <c r="E145" s="43">
        <v>2060</v>
      </c>
      <c r="F145" s="36">
        <v>104963</v>
      </c>
      <c r="G145" s="18">
        <v>40</v>
      </c>
      <c r="H145" s="18">
        <f>ROUND(F145/(G145*References!$C$13),0)</f>
        <v>50</v>
      </c>
    </row>
    <row r="146" spans="1:8" x14ac:dyDescent="0.3">
      <c r="A146" s="28">
        <v>919512376</v>
      </c>
      <c r="B146" s="29">
        <v>20617</v>
      </c>
      <c r="C146" s="18" t="s">
        <v>41</v>
      </c>
      <c r="D146" s="18" t="s">
        <v>80</v>
      </c>
      <c r="E146" s="43">
        <v>2060</v>
      </c>
      <c r="F146" s="36">
        <v>99424</v>
      </c>
      <c r="G146" s="18">
        <v>40</v>
      </c>
      <c r="H146" s="18">
        <f>ROUND(F146/(G146*References!$C$13),0)</f>
        <v>48</v>
      </c>
    </row>
    <row r="147" spans="1:8" x14ac:dyDescent="0.3">
      <c r="A147" s="28">
        <v>919512367</v>
      </c>
      <c r="B147" s="29">
        <v>20724</v>
      </c>
      <c r="C147" s="18" t="s">
        <v>41</v>
      </c>
      <c r="D147" s="18" t="s">
        <v>80</v>
      </c>
      <c r="E147" s="43">
        <v>2090</v>
      </c>
      <c r="F147" s="36">
        <v>104963</v>
      </c>
      <c r="G147" s="18">
        <v>40</v>
      </c>
      <c r="H147" s="18">
        <f>ROUND(F147/(G147*References!$C$13),0)</f>
        <v>50</v>
      </c>
    </row>
    <row r="148" spans="1:8" x14ac:dyDescent="0.3">
      <c r="A148" s="28">
        <v>919512316</v>
      </c>
      <c r="B148" s="29">
        <v>20904</v>
      </c>
      <c r="C148" s="18" t="s">
        <v>41</v>
      </c>
      <c r="D148" s="18" t="s">
        <v>80</v>
      </c>
      <c r="E148" s="43">
        <v>2160</v>
      </c>
      <c r="F148" s="36">
        <v>104963</v>
      </c>
      <c r="G148" s="18">
        <v>40</v>
      </c>
      <c r="H148" s="18">
        <f>ROUND(F148/(G148*References!$C$13),0)</f>
        <v>50</v>
      </c>
    </row>
    <row r="149" spans="1:8" x14ac:dyDescent="0.3">
      <c r="A149" s="28">
        <v>919512316</v>
      </c>
      <c r="B149" s="29">
        <v>23823</v>
      </c>
      <c r="C149" s="18" t="s">
        <v>41</v>
      </c>
      <c r="D149" s="18" t="s">
        <v>44</v>
      </c>
      <c r="E149" s="43">
        <v>2040</v>
      </c>
      <c r="F149" s="36">
        <v>122424.19</v>
      </c>
      <c r="G149" s="18">
        <v>40</v>
      </c>
      <c r="H149" s="18">
        <f>ROUND(F149/(G149*References!$C$13),0)</f>
        <v>59</v>
      </c>
    </row>
    <row r="150" spans="1:8" x14ac:dyDescent="0.3">
      <c r="A150" s="28">
        <v>919512319</v>
      </c>
      <c r="B150" s="29">
        <v>19130</v>
      </c>
      <c r="C150" s="18" t="s">
        <v>41</v>
      </c>
      <c r="D150" s="18" t="s">
        <v>80</v>
      </c>
      <c r="E150" s="43">
        <v>2040</v>
      </c>
      <c r="F150" s="36">
        <v>104963</v>
      </c>
      <c r="G150" s="18">
        <v>40</v>
      </c>
      <c r="H150" s="18">
        <f>ROUND(F150/(G150*References!$C$13),0)</f>
        <v>50</v>
      </c>
    </row>
    <row r="151" spans="1:8" x14ac:dyDescent="0.3">
      <c r="A151" s="28">
        <v>919512312</v>
      </c>
      <c r="B151" s="29">
        <v>22919</v>
      </c>
      <c r="C151" s="18" t="s">
        <v>41</v>
      </c>
      <c r="D151" s="18" t="s">
        <v>80</v>
      </c>
      <c r="E151" s="43">
        <v>1272</v>
      </c>
      <c r="F151" s="36">
        <v>104963</v>
      </c>
      <c r="G151" s="18">
        <v>40</v>
      </c>
      <c r="H151" s="18">
        <f>ROUND(F151/(G151*References!$C$13),0)</f>
        <v>50</v>
      </c>
    </row>
    <row r="152" spans="1:8" x14ac:dyDescent="0.3">
      <c r="A152" s="28">
        <v>919512396</v>
      </c>
      <c r="B152" s="29">
        <v>23585</v>
      </c>
      <c r="C152" s="18" t="s">
        <v>41</v>
      </c>
      <c r="D152" s="18" t="s">
        <v>76</v>
      </c>
      <c r="E152" s="43">
        <v>2060</v>
      </c>
      <c r="F152" s="36">
        <v>64009.4</v>
      </c>
      <c r="G152" s="18">
        <v>35</v>
      </c>
      <c r="H152" s="18">
        <f>ROUND(F152/(G152*References!$C$13),0)</f>
        <v>35</v>
      </c>
    </row>
    <row r="153" spans="1:8" x14ac:dyDescent="0.3">
      <c r="A153" s="28">
        <v>919512522</v>
      </c>
      <c r="B153" s="29">
        <v>23421</v>
      </c>
      <c r="C153" s="18" t="s">
        <v>43</v>
      </c>
      <c r="D153" s="18" t="s">
        <v>80</v>
      </c>
      <c r="E153" s="43">
        <v>1200</v>
      </c>
      <c r="F153" s="36">
        <v>104963</v>
      </c>
      <c r="G153" s="18">
        <v>40</v>
      </c>
      <c r="H153" s="18">
        <f>ROUND(F153/(G153*References!$C$13),0)</f>
        <v>50</v>
      </c>
    </row>
    <row r="154" spans="1:8" x14ac:dyDescent="0.3">
      <c r="A154" s="28">
        <v>919512529</v>
      </c>
      <c r="B154" s="29">
        <v>22560</v>
      </c>
      <c r="C154" s="18" t="s">
        <v>43</v>
      </c>
      <c r="D154" s="18" t="s">
        <v>44</v>
      </c>
      <c r="E154" s="43">
        <v>2120</v>
      </c>
      <c r="F154" s="36">
        <v>140000</v>
      </c>
      <c r="G154" s="18">
        <v>40</v>
      </c>
      <c r="H154" s="18">
        <f>ROUND(F154/(G154*References!$C$13),0)</f>
        <v>67</v>
      </c>
    </row>
    <row r="155" spans="1:8" x14ac:dyDescent="0.3">
      <c r="A155" s="28">
        <v>919512532</v>
      </c>
      <c r="B155" s="29">
        <v>24485</v>
      </c>
      <c r="C155" s="18" t="s">
        <v>43</v>
      </c>
      <c r="D155" s="18" t="s">
        <v>76</v>
      </c>
      <c r="E155" s="43">
        <v>2130</v>
      </c>
      <c r="F155" s="36">
        <v>48101.599999999999</v>
      </c>
      <c r="G155" s="18">
        <v>35</v>
      </c>
      <c r="H155" s="18">
        <f>ROUND(F155/(G155*References!$C$13),0)</f>
        <v>26</v>
      </c>
    </row>
    <row r="156" spans="1:8" x14ac:dyDescent="0.3">
      <c r="A156" s="28">
        <v>919512561</v>
      </c>
      <c r="B156" s="29">
        <v>24253</v>
      </c>
      <c r="C156" s="18" t="s">
        <v>43</v>
      </c>
      <c r="D156" s="18" t="s">
        <v>76</v>
      </c>
      <c r="E156" s="43">
        <v>2010</v>
      </c>
      <c r="F156" s="36">
        <v>48101.599999999999</v>
      </c>
      <c r="G156" s="18">
        <v>35</v>
      </c>
      <c r="H156" s="18">
        <f>ROUND(F156/(G156*References!$C$13),0)</f>
        <v>26</v>
      </c>
    </row>
    <row r="157" spans="1:8" x14ac:dyDescent="0.3">
      <c r="A157" s="28">
        <v>919512591</v>
      </c>
      <c r="B157" s="29">
        <v>20735</v>
      </c>
      <c r="C157" s="18" t="s">
        <v>43</v>
      </c>
      <c r="D157" s="18" t="s">
        <v>76</v>
      </c>
      <c r="E157" s="43">
        <v>2060</v>
      </c>
      <c r="F157" s="36">
        <v>40668</v>
      </c>
      <c r="G157" s="18">
        <v>35</v>
      </c>
      <c r="H157" s="18">
        <f>ROUND(F157/(G157*References!$C$13),0)</f>
        <v>22</v>
      </c>
    </row>
    <row r="158" spans="1:8" x14ac:dyDescent="0.3">
      <c r="A158" s="28">
        <v>919512599</v>
      </c>
      <c r="B158" s="29">
        <v>23789</v>
      </c>
      <c r="C158" s="18" t="s">
        <v>43</v>
      </c>
      <c r="D158" s="18" t="s">
        <v>80</v>
      </c>
      <c r="E158" s="43">
        <v>2130</v>
      </c>
      <c r="F158" s="36">
        <v>104963</v>
      </c>
      <c r="G158" s="18">
        <v>40</v>
      </c>
      <c r="H158" s="18">
        <f>ROUND(F158/(G158*References!$C$13),0)</f>
        <v>50</v>
      </c>
    </row>
    <row r="159" spans="1:8" x14ac:dyDescent="0.3">
      <c r="A159" s="28">
        <v>919512616</v>
      </c>
      <c r="B159" s="29">
        <v>19870</v>
      </c>
      <c r="C159" s="18" t="s">
        <v>43</v>
      </c>
      <c r="D159" s="18" t="s">
        <v>76</v>
      </c>
      <c r="E159" s="43">
        <v>1520</v>
      </c>
      <c r="F159" s="36">
        <v>41969.440000000002</v>
      </c>
      <c r="G159" s="18">
        <v>36.25</v>
      </c>
      <c r="H159" s="18">
        <f>ROUND(F159/(G159*References!$C$13),0)</f>
        <v>22</v>
      </c>
    </row>
    <row r="160" spans="1:8" x14ac:dyDescent="0.3">
      <c r="A160" s="28">
        <v>919512616</v>
      </c>
      <c r="B160" s="29">
        <v>27152</v>
      </c>
      <c r="C160" s="18" t="s">
        <v>43</v>
      </c>
      <c r="D160" s="18" t="s">
        <v>76</v>
      </c>
      <c r="E160" s="43">
        <v>2060</v>
      </c>
      <c r="F160" s="36">
        <v>49094.400000000001</v>
      </c>
      <c r="G160" s="18">
        <v>35</v>
      </c>
      <c r="H160" s="18">
        <f>ROUND(F160/(G160*References!$C$13),0)</f>
        <v>27</v>
      </c>
    </row>
    <row r="161" spans="1:8" x14ac:dyDescent="0.3">
      <c r="A161" s="28">
        <v>919512651</v>
      </c>
      <c r="B161" s="29">
        <v>21925</v>
      </c>
      <c r="C161" s="18" t="s">
        <v>43</v>
      </c>
      <c r="D161" s="18" t="s">
        <v>80</v>
      </c>
      <c r="E161" s="43">
        <v>2090</v>
      </c>
      <c r="F161" s="36">
        <v>104963</v>
      </c>
      <c r="G161" s="18">
        <v>40</v>
      </c>
      <c r="H161" s="18">
        <f>ROUND(F161/(G161*References!$C$13),0)</f>
        <v>50</v>
      </c>
    </row>
    <row r="162" spans="1:8" x14ac:dyDescent="0.3">
      <c r="A162" s="28">
        <v>919512671</v>
      </c>
      <c r="B162" s="29">
        <v>22407</v>
      </c>
      <c r="C162" s="18" t="s">
        <v>41</v>
      </c>
      <c r="D162" s="18" t="s">
        <v>80</v>
      </c>
      <c r="E162" s="43">
        <v>2140</v>
      </c>
      <c r="F162" s="36">
        <v>104963</v>
      </c>
      <c r="G162" s="18">
        <v>40</v>
      </c>
      <c r="H162" s="18">
        <f>ROUND(F162/(G162*References!$C$13),0)</f>
        <v>50</v>
      </c>
    </row>
    <row r="163" spans="1:8" x14ac:dyDescent="0.3">
      <c r="A163" s="28">
        <v>919512673</v>
      </c>
      <c r="B163" s="29">
        <v>24768</v>
      </c>
      <c r="C163" s="18" t="s">
        <v>43</v>
      </c>
      <c r="D163" s="18" t="s">
        <v>76</v>
      </c>
      <c r="E163" s="43">
        <v>2170</v>
      </c>
      <c r="F163" s="36">
        <v>49094.400000000001</v>
      </c>
      <c r="G163" s="18">
        <v>35</v>
      </c>
      <c r="H163" s="18">
        <f>ROUND(F163/(G163*References!$C$13),0)</f>
        <v>27</v>
      </c>
    </row>
    <row r="164" spans="1:8" x14ac:dyDescent="0.3">
      <c r="A164" s="28">
        <v>919512676</v>
      </c>
      <c r="B164" s="29">
        <v>23476</v>
      </c>
      <c r="C164" s="18" t="s">
        <v>41</v>
      </c>
      <c r="D164" s="18" t="s">
        <v>76</v>
      </c>
      <c r="E164" s="43">
        <v>2090</v>
      </c>
      <c r="F164" s="36">
        <v>44308.4</v>
      </c>
      <c r="G164" s="18">
        <v>37.5</v>
      </c>
      <c r="H164" s="18">
        <f>ROUND(F164/(G164*References!$C$13),0)</f>
        <v>23</v>
      </c>
    </row>
    <row r="165" spans="1:8" x14ac:dyDescent="0.3">
      <c r="A165" s="28">
        <v>919512696</v>
      </c>
      <c r="B165" s="29">
        <v>20870</v>
      </c>
      <c r="C165" s="18" t="s">
        <v>43</v>
      </c>
      <c r="D165" s="18" t="s">
        <v>80</v>
      </c>
      <c r="E165" s="43">
        <v>2120</v>
      </c>
      <c r="F165" s="36">
        <v>104963</v>
      </c>
      <c r="G165" s="18">
        <v>40</v>
      </c>
      <c r="H165" s="18">
        <f>ROUND(F165/(G165*References!$C$13),0)</f>
        <v>50</v>
      </c>
    </row>
    <row r="166" spans="1:8" x14ac:dyDescent="0.3">
      <c r="A166" s="28">
        <v>919512716</v>
      </c>
      <c r="B166" s="29">
        <v>22672</v>
      </c>
      <c r="C166" s="18" t="s">
        <v>43</v>
      </c>
      <c r="D166" s="18" t="s">
        <v>80</v>
      </c>
      <c r="E166" s="43">
        <v>2040</v>
      </c>
      <c r="F166" s="36">
        <v>91111</v>
      </c>
      <c r="G166" s="18">
        <v>40</v>
      </c>
      <c r="H166" s="18">
        <f>ROUND(F166/(G166*References!$C$13),0)</f>
        <v>44</v>
      </c>
    </row>
    <row r="167" spans="1:8" x14ac:dyDescent="0.3">
      <c r="A167" s="28">
        <v>919512723</v>
      </c>
      <c r="B167" s="29">
        <v>23117</v>
      </c>
      <c r="C167" s="18" t="s">
        <v>41</v>
      </c>
      <c r="D167" s="18" t="s">
        <v>80</v>
      </c>
      <c r="E167" s="43" t="s">
        <v>52</v>
      </c>
      <c r="F167" s="36">
        <v>104963</v>
      </c>
      <c r="G167" s="18">
        <v>40</v>
      </c>
      <c r="H167" s="18">
        <f>ROUND(F167/(G167*References!$C$13),0)</f>
        <v>50</v>
      </c>
    </row>
    <row r="168" spans="1:8" x14ac:dyDescent="0.3">
      <c r="A168" s="28">
        <v>919512729</v>
      </c>
      <c r="B168" s="29">
        <v>25825</v>
      </c>
      <c r="C168" s="18" t="s">
        <v>43</v>
      </c>
      <c r="D168" s="18" t="s">
        <v>76</v>
      </c>
      <c r="E168" s="43">
        <v>2060</v>
      </c>
      <c r="F168" s="36">
        <v>48101.599999999999</v>
      </c>
      <c r="G168" s="18">
        <v>35</v>
      </c>
      <c r="H168" s="18">
        <f>ROUND(F168/(G168*References!$C$13),0)</f>
        <v>26</v>
      </c>
    </row>
    <row r="169" spans="1:8" x14ac:dyDescent="0.3">
      <c r="A169" s="28">
        <v>919512617</v>
      </c>
      <c r="B169" s="29">
        <v>23685</v>
      </c>
      <c r="C169" s="18" t="s">
        <v>43</v>
      </c>
      <c r="D169" s="18" t="s">
        <v>80</v>
      </c>
      <c r="E169" s="43">
        <v>2020</v>
      </c>
      <c r="F169" s="36">
        <v>104963</v>
      </c>
      <c r="G169" s="18">
        <v>40</v>
      </c>
      <c r="H169" s="18">
        <f>ROUND(F169/(G169*References!$C$13),0)</f>
        <v>50</v>
      </c>
    </row>
    <row r="170" spans="1:8" x14ac:dyDescent="0.3">
      <c r="A170" s="28">
        <v>919512621</v>
      </c>
      <c r="B170" s="29">
        <v>24376</v>
      </c>
      <c r="C170" s="18" t="s">
        <v>43</v>
      </c>
      <c r="D170" s="18" t="s">
        <v>76</v>
      </c>
      <c r="E170" s="43">
        <v>2040</v>
      </c>
      <c r="F170" s="36">
        <v>64009.4</v>
      </c>
      <c r="G170" s="18">
        <v>35</v>
      </c>
      <c r="H170" s="18">
        <f>ROUND(F170/(G170*References!$C$13),0)</f>
        <v>35</v>
      </c>
    </row>
    <row r="171" spans="1:8" x14ac:dyDescent="0.3">
      <c r="A171" s="28">
        <v>919512631</v>
      </c>
      <c r="B171" s="29">
        <v>26378</v>
      </c>
      <c r="C171" s="18" t="s">
        <v>41</v>
      </c>
      <c r="D171" s="18" t="s">
        <v>76</v>
      </c>
      <c r="E171" s="43">
        <v>2060</v>
      </c>
      <c r="F171" s="36">
        <v>64009.4</v>
      </c>
      <c r="G171" s="18">
        <v>35</v>
      </c>
      <c r="H171" s="18">
        <f>ROUND(F171/(G171*References!$C$13),0)</f>
        <v>35</v>
      </c>
    </row>
    <row r="172" spans="1:8" x14ac:dyDescent="0.3">
      <c r="A172" s="28">
        <v>919512661</v>
      </c>
      <c r="B172" s="29">
        <v>25622</v>
      </c>
      <c r="C172" s="18" t="s">
        <v>43</v>
      </c>
      <c r="D172" s="18" t="s">
        <v>80</v>
      </c>
      <c r="E172" s="43">
        <v>2040</v>
      </c>
      <c r="F172" s="36">
        <v>104963</v>
      </c>
      <c r="G172" s="18">
        <v>40</v>
      </c>
      <c r="H172" s="18">
        <f>ROUND(F172/(G172*References!$C$13),0)</f>
        <v>50</v>
      </c>
    </row>
    <row r="173" spans="1:8" x14ac:dyDescent="0.3">
      <c r="A173" s="28">
        <v>919512662</v>
      </c>
      <c r="B173" s="29">
        <v>25328</v>
      </c>
      <c r="C173" s="18" t="s">
        <v>41</v>
      </c>
      <c r="D173" s="18" t="s">
        <v>80</v>
      </c>
      <c r="E173" s="43" t="s">
        <v>72</v>
      </c>
      <c r="F173" s="36">
        <v>104963</v>
      </c>
      <c r="G173" s="18">
        <v>40</v>
      </c>
      <c r="H173" s="18">
        <f>ROUND(F173/(G173*References!$C$13),0)</f>
        <v>50</v>
      </c>
    </row>
    <row r="174" spans="1:8" x14ac:dyDescent="0.3">
      <c r="A174" s="28">
        <v>919512665</v>
      </c>
      <c r="B174" s="29">
        <v>19689</v>
      </c>
      <c r="C174" s="18" t="s">
        <v>41</v>
      </c>
      <c r="D174" s="18" t="s">
        <v>76</v>
      </c>
      <c r="E174" s="43">
        <v>2060</v>
      </c>
      <c r="F174" s="36">
        <v>48101.599999999999</v>
      </c>
      <c r="G174" s="18">
        <v>35</v>
      </c>
      <c r="H174" s="18">
        <f>ROUND(F174/(G174*References!$C$13),0)</f>
        <v>26</v>
      </c>
    </row>
    <row r="175" spans="1:8" x14ac:dyDescent="0.3">
      <c r="A175" s="28">
        <v>919512696</v>
      </c>
      <c r="B175" s="29">
        <v>25619</v>
      </c>
      <c r="C175" s="18" t="s">
        <v>41</v>
      </c>
      <c r="D175" s="18" t="s">
        <v>80</v>
      </c>
      <c r="E175" s="43" t="s">
        <v>52</v>
      </c>
      <c r="F175" s="36">
        <v>104963</v>
      </c>
      <c r="G175" s="18">
        <v>40</v>
      </c>
      <c r="H175" s="18">
        <f>ROUND(F175/(G175*References!$C$13),0)</f>
        <v>50</v>
      </c>
    </row>
    <row r="176" spans="1:8" x14ac:dyDescent="0.3">
      <c r="A176" s="28">
        <v>919512936</v>
      </c>
      <c r="B176" s="29">
        <v>24275</v>
      </c>
      <c r="C176" s="18" t="s">
        <v>41</v>
      </c>
      <c r="D176" s="18" t="s">
        <v>80</v>
      </c>
      <c r="E176" s="43">
        <v>2032</v>
      </c>
      <c r="F176" s="36">
        <v>104963</v>
      </c>
      <c r="G176" s="18">
        <v>40</v>
      </c>
      <c r="H176" s="18">
        <f>ROUND(F176/(G176*References!$C$13),0)</f>
        <v>50</v>
      </c>
    </row>
    <row r="177" spans="1:8" x14ac:dyDescent="0.3">
      <c r="A177" s="28">
        <v>919512939</v>
      </c>
      <c r="B177" s="29">
        <v>21650</v>
      </c>
      <c r="C177" s="18" t="s">
        <v>41</v>
      </c>
      <c r="D177" s="18" t="s">
        <v>80</v>
      </c>
      <c r="E177" s="43">
        <v>2090</v>
      </c>
      <c r="F177" s="36">
        <v>104963</v>
      </c>
      <c r="G177" s="18">
        <v>40</v>
      </c>
      <c r="H177" s="18">
        <f>ROUND(F177/(G177*References!$C$13),0)</f>
        <v>50</v>
      </c>
    </row>
    <row r="178" spans="1:8" x14ac:dyDescent="0.3">
      <c r="A178" s="28">
        <v>919512937</v>
      </c>
      <c r="B178" s="29">
        <v>23991</v>
      </c>
      <c r="C178" s="18" t="s">
        <v>43</v>
      </c>
      <c r="D178" s="18" t="s">
        <v>76</v>
      </c>
      <c r="E178" s="43">
        <v>2060</v>
      </c>
      <c r="F178" s="36">
        <v>64009.4</v>
      </c>
      <c r="G178" s="18">
        <v>35</v>
      </c>
      <c r="H178" s="18">
        <f>ROUND(F178/(G178*References!$C$13),0)</f>
        <v>35</v>
      </c>
    </row>
    <row r="179" spans="1:8" x14ac:dyDescent="0.3">
      <c r="A179" s="28">
        <v>919512959</v>
      </c>
      <c r="B179" s="29">
        <v>20795</v>
      </c>
      <c r="C179" s="18" t="s">
        <v>43</v>
      </c>
      <c r="D179" s="18" t="s">
        <v>80</v>
      </c>
      <c r="E179" s="43">
        <v>1520</v>
      </c>
      <c r="F179" s="36">
        <v>104963</v>
      </c>
      <c r="G179" s="18">
        <v>40</v>
      </c>
      <c r="H179" s="18">
        <f>ROUND(F179/(G179*References!$C$13),0)</f>
        <v>50</v>
      </c>
    </row>
    <row r="180" spans="1:8" x14ac:dyDescent="0.3">
      <c r="A180" s="28">
        <v>919512961</v>
      </c>
      <c r="B180" s="29">
        <v>21660</v>
      </c>
      <c r="C180" s="18" t="s">
        <v>43</v>
      </c>
      <c r="D180" s="18" t="s">
        <v>80</v>
      </c>
      <c r="E180" s="43">
        <v>2090</v>
      </c>
      <c r="F180" s="36">
        <v>104963</v>
      </c>
      <c r="G180" s="18">
        <v>40</v>
      </c>
      <c r="H180" s="18">
        <f>ROUND(F180/(G180*References!$C$13),0)</f>
        <v>50</v>
      </c>
    </row>
    <row r="181" spans="1:8" x14ac:dyDescent="0.3">
      <c r="A181" s="28">
        <v>919513121</v>
      </c>
      <c r="B181" s="29">
        <v>22110</v>
      </c>
      <c r="C181" s="18" t="s">
        <v>43</v>
      </c>
      <c r="D181" s="18" t="s">
        <v>76</v>
      </c>
      <c r="E181" s="43">
        <v>2040</v>
      </c>
      <c r="F181" s="36">
        <v>40188.400000000001</v>
      </c>
      <c r="G181" s="18">
        <v>35</v>
      </c>
      <c r="H181" s="18">
        <f>ROUND(F181/(G181*References!$C$13),0)</f>
        <v>22</v>
      </c>
    </row>
    <row r="182" spans="1:8" x14ac:dyDescent="0.3">
      <c r="A182" s="28">
        <v>919513129</v>
      </c>
      <c r="B182" s="29">
        <v>26424</v>
      </c>
      <c r="C182" s="18" t="s">
        <v>41</v>
      </c>
      <c r="D182" s="18" t="s">
        <v>80</v>
      </c>
      <c r="E182" s="43">
        <v>3326</v>
      </c>
      <c r="F182" s="36">
        <v>104963</v>
      </c>
      <c r="G182" s="18">
        <v>40</v>
      </c>
      <c r="H182" s="18">
        <f>ROUND(F182/(G182*References!$C$13),0)</f>
        <v>50</v>
      </c>
    </row>
    <row r="183" spans="1:8" x14ac:dyDescent="0.3">
      <c r="A183" s="28">
        <v>919513140</v>
      </c>
      <c r="B183" s="29">
        <v>20842</v>
      </c>
      <c r="C183" s="18" t="s">
        <v>43</v>
      </c>
      <c r="D183" s="18" t="s">
        <v>76</v>
      </c>
      <c r="E183" s="43">
        <v>2150</v>
      </c>
      <c r="F183" s="36">
        <v>64009.4</v>
      </c>
      <c r="G183" s="18">
        <v>35</v>
      </c>
      <c r="H183" s="18">
        <f>ROUND(F183/(G183*References!$C$13),0)</f>
        <v>35</v>
      </c>
    </row>
    <row r="184" spans="1:8" x14ac:dyDescent="0.3">
      <c r="A184" s="28">
        <v>919513151</v>
      </c>
      <c r="B184" s="29">
        <v>26470</v>
      </c>
      <c r="C184" s="18" t="s">
        <v>41</v>
      </c>
      <c r="D184" s="18" t="s">
        <v>76</v>
      </c>
      <c r="E184" s="43">
        <v>2170</v>
      </c>
      <c r="F184" s="36">
        <v>60984.2</v>
      </c>
      <c r="G184" s="18">
        <v>40</v>
      </c>
      <c r="H184" s="18">
        <f>ROUND(F184/(G184*References!$C$13),0)</f>
        <v>29</v>
      </c>
    </row>
    <row r="185" spans="1:8" x14ac:dyDescent="0.3">
      <c r="A185" s="28">
        <v>919513131</v>
      </c>
      <c r="B185" s="29">
        <v>20220</v>
      </c>
      <c r="C185" s="18" t="s">
        <v>41</v>
      </c>
      <c r="D185" s="18" t="s">
        <v>44</v>
      </c>
      <c r="E185" s="43">
        <v>1520</v>
      </c>
      <c r="F185" s="36">
        <v>96140.64</v>
      </c>
      <c r="G185" s="18">
        <v>40</v>
      </c>
      <c r="H185" s="18">
        <f>ROUND(F185/(G185*References!$C$13),0)</f>
        <v>46</v>
      </c>
    </row>
    <row r="186" spans="1:8" x14ac:dyDescent="0.3">
      <c r="A186" s="28">
        <v>919513136</v>
      </c>
      <c r="B186" s="29">
        <v>23355</v>
      </c>
      <c r="C186" s="18" t="s">
        <v>43</v>
      </c>
      <c r="D186" s="18" t="s">
        <v>80</v>
      </c>
      <c r="E186" s="43">
        <v>3332</v>
      </c>
      <c r="F186" s="36">
        <v>104963</v>
      </c>
      <c r="G186" s="18">
        <v>40</v>
      </c>
      <c r="H186" s="18">
        <f>ROUND(F186/(G186*References!$C$13),0)</f>
        <v>50</v>
      </c>
    </row>
    <row r="187" spans="1:8" x14ac:dyDescent="0.3">
      <c r="A187" s="28">
        <v>919513176</v>
      </c>
      <c r="B187" s="29">
        <v>21010</v>
      </c>
      <c r="C187" s="18" t="s">
        <v>43</v>
      </c>
      <c r="D187" s="18" t="s">
        <v>76</v>
      </c>
      <c r="E187" s="43">
        <v>2090</v>
      </c>
      <c r="F187" s="36">
        <v>48101.599999999999</v>
      </c>
      <c r="G187" s="18">
        <v>35</v>
      </c>
      <c r="H187" s="18">
        <f>ROUND(F187/(G187*References!$C$13),0)</f>
        <v>26</v>
      </c>
    </row>
    <row r="188" spans="1:8" x14ac:dyDescent="0.3">
      <c r="A188" s="28">
        <v>919513216</v>
      </c>
      <c r="B188" s="29">
        <v>24169</v>
      </c>
      <c r="C188" s="18" t="s">
        <v>41</v>
      </c>
      <c r="D188" s="18" t="s">
        <v>80</v>
      </c>
      <c r="E188" s="43">
        <v>2060</v>
      </c>
      <c r="F188" s="36">
        <v>99424</v>
      </c>
      <c r="G188" s="18">
        <v>40</v>
      </c>
      <c r="H188" s="18">
        <f>ROUND(F188/(G188*References!$C$13),0)</f>
        <v>48</v>
      </c>
    </row>
    <row r="189" spans="1:8" x14ac:dyDescent="0.3">
      <c r="A189" s="28">
        <v>919514051</v>
      </c>
      <c r="B189" s="29">
        <v>21710</v>
      </c>
      <c r="C189" s="18" t="s">
        <v>41</v>
      </c>
      <c r="D189" s="18" t="s">
        <v>80</v>
      </c>
      <c r="E189" s="43">
        <v>2060</v>
      </c>
      <c r="F189" s="36">
        <v>66341</v>
      </c>
      <c r="G189" s="18">
        <v>40</v>
      </c>
      <c r="H189" s="18">
        <f>ROUND(F189/(G189*References!$C$13),0)</f>
        <v>32</v>
      </c>
    </row>
    <row r="190" spans="1:8" x14ac:dyDescent="0.3">
      <c r="A190" s="28">
        <v>919514052</v>
      </c>
      <c r="B190" s="29">
        <v>24364</v>
      </c>
      <c r="C190" s="18" t="s">
        <v>43</v>
      </c>
      <c r="D190" s="18" t="s">
        <v>80</v>
      </c>
      <c r="E190" s="43">
        <v>2060</v>
      </c>
      <c r="F190" s="36">
        <v>104963</v>
      </c>
      <c r="G190" s="18">
        <v>40</v>
      </c>
      <c r="H190" s="18">
        <f>ROUND(F190/(G190*References!$C$13),0)</f>
        <v>50</v>
      </c>
    </row>
    <row r="191" spans="1:8" x14ac:dyDescent="0.3">
      <c r="A191" s="28">
        <v>919514057</v>
      </c>
      <c r="B191" s="29">
        <v>24199</v>
      </c>
      <c r="C191" s="18" t="s">
        <v>43</v>
      </c>
      <c r="D191" s="18" t="s">
        <v>80</v>
      </c>
      <c r="E191" s="43">
        <v>2060</v>
      </c>
      <c r="F191" s="36">
        <v>104963</v>
      </c>
      <c r="G191" s="18">
        <v>40</v>
      </c>
      <c r="H191" s="18">
        <f>ROUND(F191/(G191*References!$C$13),0)</f>
        <v>50</v>
      </c>
    </row>
    <row r="192" spans="1:8" x14ac:dyDescent="0.3">
      <c r="A192" s="28">
        <v>919514063</v>
      </c>
      <c r="B192" s="29">
        <v>23517</v>
      </c>
      <c r="C192" s="18" t="s">
        <v>41</v>
      </c>
      <c r="D192" s="18" t="s">
        <v>80</v>
      </c>
      <c r="E192" s="43">
        <v>2030</v>
      </c>
      <c r="F192" s="36">
        <v>104963</v>
      </c>
      <c r="G192" s="18">
        <v>40</v>
      </c>
      <c r="H192" s="18">
        <f>ROUND(F192/(G192*References!$C$13),0)</f>
        <v>50</v>
      </c>
    </row>
    <row r="193" spans="1:8" x14ac:dyDescent="0.3">
      <c r="A193" s="28">
        <v>919514075</v>
      </c>
      <c r="B193" s="29">
        <v>20158</v>
      </c>
      <c r="C193" s="18" t="s">
        <v>41</v>
      </c>
      <c r="D193" s="18" t="s">
        <v>80</v>
      </c>
      <c r="E193" s="43">
        <v>3326</v>
      </c>
      <c r="F193" s="36">
        <v>104963</v>
      </c>
      <c r="G193" s="18">
        <v>40</v>
      </c>
      <c r="H193" s="18">
        <f>ROUND(F193/(G193*References!$C$13),0)</f>
        <v>50</v>
      </c>
    </row>
    <row r="194" spans="1:8" x14ac:dyDescent="0.3">
      <c r="A194" s="28">
        <v>919514077</v>
      </c>
      <c r="B194" s="29">
        <v>24304</v>
      </c>
      <c r="C194" s="18" t="s">
        <v>43</v>
      </c>
      <c r="D194" s="18" t="s">
        <v>76</v>
      </c>
      <c r="E194" s="43">
        <v>3230</v>
      </c>
      <c r="F194" s="36">
        <v>64009.4</v>
      </c>
      <c r="G194" s="18">
        <v>35</v>
      </c>
      <c r="H194" s="18">
        <f>ROUND(F194/(G194*References!$C$13),0)</f>
        <v>35</v>
      </c>
    </row>
    <row r="195" spans="1:8" x14ac:dyDescent="0.3">
      <c r="A195" s="28">
        <v>919514019</v>
      </c>
      <c r="B195" s="29">
        <v>23540</v>
      </c>
      <c r="C195" s="18" t="s">
        <v>43</v>
      </c>
      <c r="D195" s="18" t="s">
        <v>76</v>
      </c>
      <c r="E195" s="43">
        <v>3230</v>
      </c>
      <c r="F195" s="36">
        <v>64009.4</v>
      </c>
      <c r="G195" s="18">
        <v>35</v>
      </c>
      <c r="H195" s="18">
        <f>ROUND(F195/(G195*References!$C$13),0)</f>
        <v>35</v>
      </c>
    </row>
    <row r="196" spans="1:8" x14ac:dyDescent="0.3">
      <c r="A196" s="28">
        <v>919513571</v>
      </c>
      <c r="B196" s="29">
        <v>22245</v>
      </c>
      <c r="C196" s="18" t="s">
        <v>43</v>
      </c>
      <c r="D196" s="18" t="s">
        <v>76</v>
      </c>
      <c r="E196" s="43">
        <v>3337</v>
      </c>
      <c r="F196" s="36">
        <v>44691</v>
      </c>
      <c r="G196" s="18">
        <v>35</v>
      </c>
      <c r="H196" s="18">
        <f>ROUND(F196/(G196*References!$C$13),0)</f>
        <v>25</v>
      </c>
    </row>
    <row r="197" spans="1:8" x14ac:dyDescent="0.3">
      <c r="A197" s="28">
        <v>919513167</v>
      </c>
      <c r="B197" s="29">
        <v>24652</v>
      </c>
      <c r="C197" s="18" t="s">
        <v>43</v>
      </c>
      <c r="D197" s="18" t="s">
        <v>76</v>
      </c>
      <c r="E197" s="43">
        <v>3337</v>
      </c>
      <c r="F197" s="36">
        <v>64009.4</v>
      </c>
      <c r="G197" s="18">
        <v>35</v>
      </c>
      <c r="H197" s="18">
        <f>ROUND(F197/(G197*References!$C$13),0)</f>
        <v>35</v>
      </c>
    </row>
    <row r="198" spans="1:8" x14ac:dyDescent="0.3">
      <c r="A198" s="28">
        <v>919514019</v>
      </c>
      <c r="B198" s="29">
        <v>24654</v>
      </c>
      <c r="C198" s="18" t="s">
        <v>43</v>
      </c>
      <c r="D198" s="18" t="s">
        <v>76</v>
      </c>
      <c r="E198" s="43" t="s">
        <v>60</v>
      </c>
      <c r="F198" s="36">
        <v>64009.4</v>
      </c>
      <c r="G198" s="18">
        <v>35</v>
      </c>
      <c r="H198" s="18">
        <f>ROUND(F198/(G198*References!$C$13),0)</f>
        <v>35</v>
      </c>
    </row>
    <row r="199" spans="1:8" x14ac:dyDescent="0.3">
      <c r="A199" s="28">
        <v>919610215</v>
      </c>
      <c r="B199" s="29">
        <v>22088</v>
      </c>
      <c r="C199" s="18" t="s">
        <v>41</v>
      </c>
      <c r="D199" s="18" t="s">
        <v>44</v>
      </c>
      <c r="E199" s="43">
        <v>3401</v>
      </c>
      <c r="F199" s="36">
        <v>68013.86</v>
      </c>
      <c r="G199" s="18">
        <v>40</v>
      </c>
      <c r="H199" s="18">
        <f>ROUND(F199/(G199*References!$C$13),0)</f>
        <v>33</v>
      </c>
    </row>
    <row r="200" spans="1:8" x14ac:dyDescent="0.3">
      <c r="A200" s="28">
        <v>919610691</v>
      </c>
      <c r="B200" s="29">
        <v>20709</v>
      </c>
      <c r="C200" s="18" t="s">
        <v>41</v>
      </c>
      <c r="D200" s="18" t="s">
        <v>76</v>
      </c>
      <c r="E200" s="43" t="s">
        <v>73</v>
      </c>
      <c r="F200" s="36">
        <v>84948.6</v>
      </c>
      <c r="G200" s="18">
        <v>35</v>
      </c>
      <c r="H200" s="18">
        <f>ROUND(F200/(G200*References!$C$13),0)</f>
        <v>47</v>
      </c>
    </row>
    <row r="201" spans="1:8" x14ac:dyDescent="0.3">
      <c r="A201" s="28">
        <v>919691357</v>
      </c>
      <c r="B201" s="29">
        <v>27816</v>
      </c>
      <c r="C201" s="18" t="s">
        <v>41</v>
      </c>
      <c r="D201" s="18" t="s">
        <v>76</v>
      </c>
      <c r="E201" s="43">
        <v>2150</v>
      </c>
      <c r="F201" s="36">
        <v>61182</v>
      </c>
      <c r="G201" s="18">
        <v>35</v>
      </c>
      <c r="H201" s="18">
        <f>ROUND(F201/(G201*References!$C$13),0)</f>
        <v>34</v>
      </c>
    </row>
    <row r="202" spans="1:8" x14ac:dyDescent="0.3">
      <c r="A202" s="28">
        <v>919612127</v>
      </c>
      <c r="B202" s="29">
        <v>25762</v>
      </c>
      <c r="C202" s="18" t="s">
        <v>41</v>
      </c>
      <c r="D202" s="18" t="s">
        <v>76</v>
      </c>
      <c r="E202" s="43" t="s">
        <v>73</v>
      </c>
      <c r="F202" s="36">
        <v>48101.599999999999</v>
      </c>
      <c r="G202" s="18">
        <v>35</v>
      </c>
      <c r="H202" s="18">
        <f>ROUND(F202/(G202*References!$C$13),0)</f>
        <v>26</v>
      </c>
    </row>
    <row r="203" spans="1:8" x14ac:dyDescent="0.3">
      <c r="A203" s="28">
        <v>919612191</v>
      </c>
      <c r="B203" s="29">
        <v>27286</v>
      </c>
      <c r="C203" s="18" t="s">
        <v>41</v>
      </c>
      <c r="D203" s="18" t="s">
        <v>44</v>
      </c>
      <c r="E203" s="43" t="s">
        <v>66</v>
      </c>
      <c r="F203" s="36">
        <v>68013.86</v>
      </c>
      <c r="G203" s="18">
        <v>40</v>
      </c>
      <c r="H203" s="18">
        <f>ROUND(F203/(G203*References!$C$13),0)</f>
        <v>33</v>
      </c>
    </row>
    <row r="204" spans="1:8" x14ac:dyDescent="0.3">
      <c r="A204" s="28">
        <v>919612266</v>
      </c>
      <c r="B204" s="29">
        <v>28017</v>
      </c>
      <c r="C204" s="18" t="s">
        <v>41</v>
      </c>
      <c r="D204" s="18" t="s">
        <v>76</v>
      </c>
      <c r="E204" s="43">
        <v>3106</v>
      </c>
      <c r="F204" s="36">
        <v>44082.2</v>
      </c>
      <c r="G204" s="18">
        <v>35</v>
      </c>
      <c r="H204" s="18">
        <f>ROUND(F204/(G204*References!$C$13),0)</f>
        <v>24</v>
      </c>
    </row>
    <row r="205" spans="1:8" x14ac:dyDescent="0.3">
      <c r="A205" s="28">
        <v>919612310</v>
      </c>
      <c r="B205" s="29">
        <v>27327</v>
      </c>
      <c r="C205" s="18" t="s">
        <v>43</v>
      </c>
      <c r="D205" s="18" t="s">
        <v>44</v>
      </c>
      <c r="E205" s="43">
        <v>2060</v>
      </c>
      <c r="F205" s="36">
        <v>63436</v>
      </c>
      <c r="G205" s="18">
        <v>40</v>
      </c>
      <c r="H205" s="18">
        <f>ROUND(F205/(G205*References!$C$13),0)</f>
        <v>30</v>
      </c>
    </row>
    <row r="206" spans="1:8" x14ac:dyDescent="0.3">
      <c r="A206" s="28">
        <v>919613155</v>
      </c>
      <c r="B206" s="29">
        <v>20745</v>
      </c>
      <c r="C206" s="18" t="s">
        <v>43</v>
      </c>
      <c r="D206" s="18" t="s">
        <v>76</v>
      </c>
      <c r="E206" s="43">
        <v>2090</v>
      </c>
      <c r="F206" s="36">
        <v>40668</v>
      </c>
      <c r="G206" s="18">
        <v>35</v>
      </c>
      <c r="H206" s="18">
        <f>ROUND(F206/(G206*References!$C$13),0)</f>
        <v>22</v>
      </c>
    </row>
    <row r="207" spans="1:8" x14ac:dyDescent="0.3">
      <c r="A207" s="28">
        <v>919613156</v>
      </c>
      <c r="B207" s="29">
        <v>23643</v>
      </c>
      <c r="C207" s="18" t="s">
        <v>43</v>
      </c>
      <c r="D207" s="18" t="s">
        <v>80</v>
      </c>
      <c r="E207" s="43">
        <v>2040</v>
      </c>
      <c r="F207" s="36">
        <v>104963</v>
      </c>
      <c r="G207" s="18">
        <v>40</v>
      </c>
      <c r="H207" s="18">
        <f>ROUND(F207/(G207*References!$C$13),0)</f>
        <v>50</v>
      </c>
    </row>
    <row r="208" spans="1:8" x14ac:dyDescent="0.3">
      <c r="A208" s="28">
        <v>919613131</v>
      </c>
      <c r="B208" s="29">
        <v>25702</v>
      </c>
      <c r="C208" s="18" t="s">
        <v>41</v>
      </c>
      <c r="D208" s="18" t="s">
        <v>80</v>
      </c>
      <c r="E208" s="43">
        <v>3106</v>
      </c>
      <c r="F208" s="36">
        <v>102194</v>
      </c>
      <c r="G208" s="18">
        <v>40</v>
      </c>
      <c r="H208" s="18">
        <f>ROUND(F208/(G208*References!$C$13),0)</f>
        <v>49</v>
      </c>
    </row>
    <row r="209" spans="1:8" x14ac:dyDescent="0.3">
      <c r="A209" s="28">
        <v>919710729</v>
      </c>
      <c r="B209" s="29">
        <v>25949</v>
      </c>
      <c r="C209" s="18" t="s">
        <v>41</v>
      </c>
      <c r="D209" s="18" t="s">
        <v>44</v>
      </c>
      <c r="E209" s="43">
        <v>2090</v>
      </c>
      <c r="F209" s="36">
        <v>166944</v>
      </c>
      <c r="G209" s="18">
        <v>40</v>
      </c>
      <c r="H209" s="18">
        <f>ROUND(F209/(G209*References!$C$13),0)</f>
        <v>80</v>
      </c>
    </row>
    <row r="210" spans="1:8" x14ac:dyDescent="0.3">
      <c r="A210" s="28">
        <v>919710735</v>
      </c>
      <c r="B210" s="29">
        <v>26954</v>
      </c>
      <c r="C210" s="18" t="s">
        <v>41</v>
      </c>
      <c r="D210" s="18" t="s">
        <v>80</v>
      </c>
      <c r="E210" s="43">
        <v>2090</v>
      </c>
      <c r="F210" s="36">
        <v>64460</v>
      </c>
      <c r="G210" s="18">
        <v>40</v>
      </c>
      <c r="H210" s="18">
        <f>ROUND(F210/(G210*References!$C$13),0)</f>
        <v>31</v>
      </c>
    </row>
    <row r="211" spans="1:8" x14ac:dyDescent="0.3">
      <c r="A211" s="28">
        <v>919710756</v>
      </c>
      <c r="B211" s="29">
        <v>26500</v>
      </c>
      <c r="C211" s="18" t="s">
        <v>41</v>
      </c>
      <c r="D211" s="18" t="s">
        <v>80</v>
      </c>
      <c r="E211" s="43">
        <v>2040</v>
      </c>
      <c r="F211" s="36">
        <v>102194</v>
      </c>
      <c r="G211" s="18">
        <v>40</v>
      </c>
      <c r="H211" s="18">
        <f>ROUND(F211/(G211*References!$C$13),0)</f>
        <v>49</v>
      </c>
    </row>
    <row r="212" spans="1:8" x14ac:dyDescent="0.3">
      <c r="A212" s="28">
        <v>919791367</v>
      </c>
      <c r="B212" s="29">
        <v>20561</v>
      </c>
      <c r="C212" s="18" t="s">
        <v>41</v>
      </c>
      <c r="D212" s="18" t="s">
        <v>80</v>
      </c>
      <c r="E212" s="43" t="s">
        <v>66</v>
      </c>
      <c r="F212" s="36">
        <v>104963</v>
      </c>
      <c r="G212" s="18">
        <v>40</v>
      </c>
      <c r="H212" s="18">
        <f>ROUND(F212/(G212*References!$C$13),0)</f>
        <v>50</v>
      </c>
    </row>
    <row r="213" spans="1:8" x14ac:dyDescent="0.3">
      <c r="A213" s="28">
        <v>919710316</v>
      </c>
      <c r="B213" s="29">
        <v>26963</v>
      </c>
      <c r="C213" s="18" t="s">
        <v>41</v>
      </c>
      <c r="D213" s="18" t="s">
        <v>76</v>
      </c>
      <c r="E213" s="43">
        <v>1190</v>
      </c>
      <c r="F213" s="36">
        <v>61182</v>
      </c>
      <c r="G213" s="18">
        <v>35</v>
      </c>
      <c r="H213" s="18">
        <f>ROUND(F213/(G213*References!$C$13),0)</f>
        <v>34</v>
      </c>
    </row>
    <row r="214" spans="1:8" x14ac:dyDescent="0.3">
      <c r="A214" s="28">
        <v>919710403</v>
      </c>
      <c r="B214" s="29">
        <v>26404</v>
      </c>
      <c r="C214" s="18" t="s">
        <v>41</v>
      </c>
      <c r="D214" s="18" t="s">
        <v>76</v>
      </c>
      <c r="E214" s="43" t="s">
        <v>61</v>
      </c>
      <c r="F214" s="36">
        <v>49094.400000000001</v>
      </c>
      <c r="G214" s="18">
        <v>35</v>
      </c>
      <c r="H214" s="18">
        <f>ROUND(F214/(G214*References!$C$13),0)</f>
        <v>27</v>
      </c>
    </row>
    <row r="215" spans="1:8" x14ac:dyDescent="0.3">
      <c r="A215" s="28">
        <v>919710621</v>
      </c>
      <c r="B215" s="29">
        <v>20805</v>
      </c>
      <c r="C215" s="18" t="s">
        <v>43</v>
      </c>
      <c r="D215" s="18" t="s">
        <v>44</v>
      </c>
      <c r="E215" s="43" t="s">
        <v>66</v>
      </c>
      <c r="F215" s="36">
        <v>69882.039999999994</v>
      </c>
      <c r="G215" s="18">
        <v>40</v>
      </c>
      <c r="H215" s="18">
        <f>ROUND(F215/(G215*References!$C$13),0)</f>
        <v>34</v>
      </c>
    </row>
    <row r="216" spans="1:8" x14ac:dyDescent="0.3">
      <c r="A216" s="28">
        <v>919712255</v>
      </c>
      <c r="B216" s="29">
        <v>27393</v>
      </c>
      <c r="C216" s="18" t="s">
        <v>41</v>
      </c>
      <c r="D216" s="18" t="s">
        <v>44</v>
      </c>
      <c r="E216" s="43">
        <v>3332</v>
      </c>
      <c r="F216" s="36">
        <v>96140.64</v>
      </c>
      <c r="G216" s="18">
        <v>40</v>
      </c>
      <c r="H216" s="18">
        <f>ROUND(F216/(G216*References!$C$13),0)</f>
        <v>46</v>
      </c>
    </row>
    <row r="217" spans="1:8" x14ac:dyDescent="0.3">
      <c r="A217" s="28">
        <v>919712513</v>
      </c>
      <c r="B217" s="29">
        <v>20910</v>
      </c>
      <c r="C217" s="18" t="s">
        <v>43</v>
      </c>
      <c r="D217" s="18" t="s">
        <v>76</v>
      </c>
      <c r="E217" s="43">
        <v>1272</v>
      </c>
      <c r="F217" s="36">
        <v>40668</v>
      </c>
      <c r="G217" s="18">
        <v>35</v>
      </c>
      <c r="H217" s="18">
        <f>ROUND(F217/(G217*References!$C$13),0)</f>
        <v>22</v>
      </c>
    </row>
    <row r="218" spans="1:8" x14ac:dyDescent="0.3">
      <c r="A218" s="28">
        <v>919712593</v>
      </c>
      <c r="B218" s="29">
        <v>24267</v>
      </c>
      <c r="C218" s="18" t="s">
        <v>43</v>
      </c>
      <c r="D218" s="18" t="s">
        <v>76</v>
      </c>
      <c r="E218" s="43">
        <v>2090</v>
      </c>
      <c r="F218" s="36">
        <v>64009.4</v>
      </c>
      <c r="G218" s="18">
        <v>35</v>
      </c>
      <c r="H218" s="18">
        <f>ROUND(F218/(G218*References!$C$13),0)</f>
        <v>35</v>
      </c>
    </row>
    <row r="219" spans="1:8" x14ac:dyDescent="0.3">
      <c r="A219" s="28">
        <v>919712766</v>
      </c>
      <c r="B219" s="29">
        <v>24832</v>
      </c>
      <c r="C219" s="18" t="s">
        <v>43</v>
      </c>
      <c r="D219" s="18" t="s">
        <v>44</v>
      </c>
      <c r="E219" s="43">
        <v>1260</v>
      </c>
      <c r="F219" s="36">
        <v>104000</v>
      </c>
      <c r="G219" s="18">
        <v>40</v>
      </c>
      <c r="H219" s="18">
        <f>ROUND(F219/(G219*References!$C$13),0)</f>
        <v>50</v>
      </c>
    </row>
    <row r="220" spans="1:8" x14ac:dyDescent="0.3">
      <c r="A220" s="28">
        <v>919712761</v>
      </c>
      <c r="B220" s="29">
        <v>26657</v>
      </c>
      <c r="C220" s="18" t="s">
        <v>43</v>
      </c>
      <c r="D220" s="18" t="s">
        <v>76</v>
      </c>
      <c r="E220" s="43">
        <v>2090</v>
      </c>
      <c r="F220" s="36">
        <v>64009.4</v>
      </c>
      <c r="G220" s="18">
        <v>35</v>
      </c>
      <c r="H220" s="18">
        <f>ROUND(F220/(G220*References!$C$13),0)</f>
        <v>35</v>
      </c>
    </row>
    <row r="221" spans="1:8" x14ac:dyDescent="0.3">
      <c r="A221" s="28">
        <v>919712626</v>
      </c>
      <c r="B221" s="29">
        <v>25954</v>
      </c>
      <c r="C221" s="18" t="s">
        <v>43</v>
      </c>
      <c r="D221" s="18" t="s">
        <v>80</v>
      </c>
      <c r="E221" s="43">
        <v>2090</v>
      </c>
      <c r="F221" s="36">
        <v>102194</v>
      </c>
      <c r="G221" s="18">
        <v>40</v>
      </c>
      <c r="H221" s="18">
        <f>ROUND(F221/(G221*References!$C$13),0)</f>
        <v>49</v>
      </c>
    </row>
    <row r="222" spans="1:8" x14ac:dyDescent="0.3">
      <c r="A222" s="28">
        <v>919713252</v>
      </c>
      <c r="B222" s="29">
        <v>25487</v>
      </c>
      <c r="C222" s="18" t="s">
        <v>43</v>
      </c>
      <c r="D222" s="18" t="s">
        <v>80</v>
      </c>
      <c r="E222" s="43" t="s">
        <v>66</v>
      </c>
      <c r="F222" s="36">
        <v>88222</v>
      </c>
      <c r="G222" s="18">
        <v>40</v>
      </c>
      <c r="H222" s="18">
        <f>ROUND(F222/(G222*References!$C$13),0)</f>
        <v>42</v>
      </c>
    </row>
    <row r="223" spans="1:8" x14ac:dyDescent="0.3">
      <c r="A223" s="28">
        <v>919714036</v>
      </c>
      <c r="B223" s="29">
        <v>26098</v>
      </c>
      <c r="C223" s="18" t="s">
        <v>41</v>
      </c>
      <c r="D223" s="18" t="s">
        <v>76</v>
      </c>
      <c r="E223" s="43">
        <v>1520</v>
      </c>
      <c r="F223" s="36">
        <v>61182</v>
      </c>
      <c r="G223" s="18">
        <v>35</v>
      </c>
      <c r="H223" s="18">
        <f>ROUND(F223/(G223*References!$C$13),0)</f>
        <v>34</v>
      </c>
    </row>
    <row r="224" spans="1:8" x14ac:dyDescent="0.3">
      <c r="A224" s="28">
        <v>919714097</v>
      </c>
      <c r="B224" s="29">
        <v>24131</v>
      </c>
      <c r="C224" s="18" t="s">
        <v>43</v>
      </c>
      <c r="D224" s="18" t="s">
        <v>80</v>
      </c>
      <c r="E224" s="43">
        <v>2060</v>
      </c>
      <c r="F224" s="36">
        <v>66341</v>
      </c>
      <c r="G224" s="18">
        <v>40</v>
      </c>
      <c r="H224" s="18">
        <f>ROUND(F224/(G224*References!$C$13),0)</f>
        <v>32</v>
      </c>
    </row>
    <row r="225" spans="1:8" x14ac:dyDescent="0.3">
      <c r="A225" s="28">
        <v>919714036</v>
      </c>
      <c r="B225" s="29">
        <v>24729</v>
      </c>
      <c r="C225" s="18" t="s">
        <v>43</v>
      </c>
      <c r="D225" s="18" t="s">
        <v>80</v>
      </c>
      <c r="E225" s="43">
        <v>1190</v>
      </c>
      <c r="F225" s="36">
        <v>96643</v>
      </c>
      <c r="G225" s="18">
        <v>40</v>
      </c>
      <c r="H225" s="18">
        <f>ROUND(F225/(G225*References!$C$13),0)</f>
        <v>46</v>
      </c>
    </row>
    <row r="226" spans="1:8" x14ac:dyDescent="0.3">
      <c r="A226" s="28">
        <v>919713756</v>
      </c>
      <c r="B226" s="29">
        <v>22305</v>
      </c>
      <c r="C226" s="18" t="s">
        <v>41</v>
      </c>
      <c r="D226" s="18" t="s">
        <v>76</v>
      </c>
      <c r="E226" s="43">
        <v>2090</v>
      </c>
      <c r="F226" s="36">
        <v>61182</v>
      </c>
      <c r="G226" s="18">
        <v>35</v>
      </c>
      <c r="H226" s="18">
        <f>ROUND(F226/(G226*References!$C$13),0)</f>
        <v>34</v>
      </c>
    </row>
    <row r="227" spans="1:8" x14ac:dyDescent="0.3">
      <c r="A227" s="28">
        <v>919713799</v>
      </c>
      <c r="B227" s="29">
        <v>25397</v>
      </c>
      <c r="C227" s="18" t="s">
        <v>41</v>
      </c>
      <c r="D227" s="18" t="s">
        <v>80</v>
      </c>
      <c r="E227" s="43" t="s">
        <v>66</v>
      </c>
      <c r="F227" s="36">
        <v>102194</v>
      </c>
      <c r="G227" s="18">
        <v>40</v>
      </c>
      <c r="H227" s="18">
        <f>ROUND(F227/(G227*References!$C$13),0)</f>
        <v>49</v>
      </c>
    </row>
    <row r="228" spans="1:8" x14ac:dyDescent="0.3">
      <c r="A228" s="28">
        <v>919610616</v>
      </c>
      <c r="B228" s="29">
        <v>22253</v>
      </c>
      <c r="C228" s="18" t="s">
        <v>41</v>
      </c>
      <c r="D228" s="18" t="s">
        <v>76</v>
      </c>
      <c r="E228" s="43" t="s">
        <v>52</v>
      </c>
      <c r="F228" s="36">
        <v>64009.4</v>
      </c>
      <c r="G228" s="18">
        <v>35</v>
      </c>
      <c r="H228" s="18">
        <f>ROUND(F228/(G228*References!$C$13),0)</f>
        <v>35</v>
      </c>
    </row>
    <row r="229" spans="1:8" x14ac:dyDescent="0.3">
      <c r="A229" s="28">
        <v>919610679</v>
      </c>
      <c r="B229" s="29">
        <v>21113</v>
      </c>
      <c r="C229" s="18" t="s">
        <v>41</v>
      </c>
      <c r="D229" s="18" t="s">
        <v>80</v>
      </c>
      <c r="E229" s="43" t="s">
        <v>65</v>
      </c>
      <c r="F229" s="36">
        <v>96643</v>
      </c>
      <c r="G229" s="18">
        <v>40</v>
      </c>
      <c r="H229" s="18">
        <f>ROUND(F229/(G229*References!$C$13),0)</f>
        <v>46</v>
      </c>
    </row>
    <row r="230" spans="1:8" x14ac:dyDescent="0.3">
      <c r="A230" s="28">
        <v>919612216</v>
      </c>
      <c r="B230" s="29">
        <v>24026</v>
      </c>
      <c r="C230" s="18" t="s">
        <v>43</v>
      </c>
      <c r="D230" s="18" t="s">
        <v>76</v>
      </c>
      <c r="E230" s="43" t="s">
        <v>72</v>
      </c>
      <c r="F230" s="36">
        <v>64009.4</v>
      </c>
      <c r="G230" s="18">
        <v>35</v>
      </c>
      <c r="H230" s="18">
        <f>ROUND(F230/(G230*References!$C$13),0)</f>
        <v>35</v>
      </c>
    </row>
    <row r="231" spans="1:8" x14ac:dyDescent="0.3">
      <c r="A231" s="28">
        <v>919612510</v>
      </c>
      <c r="B231" s="29">
        <v>22210</v>
      </c>
      <c r="C231" s="18" t="s">
        <v>43</v>
      </c>
      <c r="D231" s="18" t="s">
        <v>76</v>
      </c>
      <c r="E231" s="43">
        <v>2040</v>
      </c>
      <c r="F231" s="36">
        <v>49094.400000000001</v>
      </c>
      <c r="G231" s="18">
        <v>35</v>
      </c>
      <c r="H231" s="18">
        <f>ROUND(F231/(G231*References!$C$13),0)</f>
        <v>27</v>
      </c>
    </row>
    <row r="232" spans="1:8" x14ac:dyDescent="0.3">
      <c r="A232" s="28">
        <v>919612557</v>
      </c>
      <c r="B232" s="29">
        <v>26269</v>
      </c>
      <c r="C232" s="18" t="s">
        <v>41</v>
      </c>
      <c r="D232" s="18" t="s">
        <v>80</v>
      </c>
      <c r="E232" s="43">
        <v>2090</v>
      </c>
      <c r="F232" s="36">
        <v>102194</v>
      </c>
      <c r="G232" s="18">
        <v>40</v>
      </c>
      <c r="H232" s="18">
        <f>ROUND(F232/(G232*References!$C$13),0)</f>
        <v>49</v>
      </c>
    </row>
    <row r="233" spans="1:8" x14ac:dyDescent="0.3">
      <c r="A233" s="28">
        <v>919612623</v>
      </c>
      <c r="B233" s="29">
        <v>27155</v>
      </c>
      <c r="C233" s="18" t="s">
        <v>43</v>
      </c>
      <c r="D233" s="18" t="s">
        <v>80</v>
      </c>
      <c r="E233" s="43">
        <v>3326</v>
      </c>
      <c r="F233" s="36">
        <v>102194</v>
      </c>
      <c r="G233" s="18">
        <v>40</v>
      </c>
      <c r="H233" s="18">
        <f>ROUND(F233/(G233*References!$C$13),0)</f>
        <v>49</v>
      </c>
    </row>
    <row r="234" spans="1:8" x14ac:dyDescent="0.3">
      <c r="A234" s="28">
        <v>919613237</v>
      </c>
      <c r="B234" s="29">
        <v>22595</v>
      </c>
      <c r="C234" s="18" t="s">
        <v>43</v>
      </c>
      <c r="D234" s="18" t="s">
        <v>76</v>
      </c>
      <c r="E234" s="43" t="s">
        <v>66</v>
      </c>
      <c r="F234" s="36">
        <v>64009.4</v>
      </c>
      <c r="G234" s="18">
        <v>35</v>
      </c>
      <c r="H234" s="18">
        <f>ROUND(F234/(G234*References!$C$13),0)</f>
        <v>35</v>
      </c>
    </row>
    <row r="235" spans="1:8" x14ac:dyDescent="0.3">
      <c r="A235" s="28">
        <v>919940721</v>
      </c>
      <c r="B235" s="29">
        <v>20916</v>
      </c>
      <c r="C235" s="18" t="s">
        <v>41</v>
      </c>
      <c r="D235" s="18" t="s">
        <v>76</v>
      </c>
      <c r="E235" s="43">
        <v>2040</v>
      </c>
      <c r="F235" s="36">
        <v>69269.2</v>
      </c>
      <c r="G235" s="18">
        <v>35</v>
      </c>
      <c r="H235" s="18">
        <f>ROUND(F235/(G235*References!$C$13),0)</f>
        <v>38</v>
      </c>
    </row>
    <row r="236" spans="1:8" x14ac:dyDescent="0.3">
      <c r="A236" s="28">
        <v>919991326</v>
      </c>
      <c r="B236" s="29">
        <v>24318</v>
      </c>
      <c r="C236" s="18" t="s">
        <v>41</v>
      </c>
      <c r="D236" s="18" t="s">
        <v>44</v>
      </c>
      <c r="E236" s="43">
        <v>2032</v>
      </c>
      <c r="F236" s="36">
        <v>110263.16</v>
      </c>
      <c r="G236" s="18">
        <v>40</v>
      </c>
      <c r="H236" s="18">
        <f>ROUND(F236/(G236*References!$C$13),0)</f>
        <v>53</v>
      </c>
    </row>
    <row r="237" spans="1:8" x14ac:dyDescent="0.3">
      <c r="A237" s="28">
        <v>919991401</v>
      </c>
      <c r="B237" s="29">
        <v>23375</v>
      </c>
      <c r="C237" s="18" t="s">
        <v>43</v>
      </c>
      <c r="D237" s="18" t="s">
        <v>44</v>
      </c>
      <c r="E237" s="43" t="s">
        <v>64</v>
      </c>
      <c r="F237" s="36">
        <v>111001.32</v>
      </c>
      <c r="G237" s="18">
        <v>40</v>
      </c>
      <c r="H237" s="18">
        <f>ROUND(F237/(G237*References!$C$13),0)</f>
        <v>53</v>
      </c>
    </row>
    <row r="238" spans="1:8" x14ac:dyDescent="0.3">
      <c r="A238" s="28">
        <v>919910225</v>
      </c>
      <c r="B238" s="29">
        <v>22277</v>
      </c>
      <c r="C238" s="18" t="s">
        <v>43</v>
      </c>
      <c r="D238" s="18" t="s">
        <v>76</v>
      </c>
      <c r="E238" s="43" t="s">
        <v>52</v>
      </c>
      <c r="F238" s="36">
        <v>69269.2</v>
      </c>
      <c r="G238" s="18">
        <v>35</v>
      </c>
      <c r="H238" s="18">
        <f>ROUND(F238/(G238*References!$C$13),0)</f>
        <v>38</v>
      </c>
    </row>
    <row r="239" spans="1:8" x14ac:dyDescent="0.3">
      <c r="A239" s="28">
        <v>919912316</v>
      </c>
      <c r="B239" s="29">
        <v>20987</v>
      </c>
      <c r="C239" s="18" t="s">
        <v>43</v>
      </c>
      <c r="D239" s="18" t="s">
        <v>80</v>
      </c>
      <c r="E239" s="43">
        <v>2030</v>
      </c>
      <c r="F239" s="36">
        <v>99424</v>
      </c>
      <c r="G239" s="18">
        <v>40</v>
      </c>
      <c r="H239" s="18">
        <f>ROUND(F239/(G239*References!$C$13),0)</f>
        <v>48</v>
      </c>
    </row>
    <row r="240" spans="1:8" x14ac:dyDescent="0.3">
      <c r="A240" s="28">
        <v>919912319</v>
      </c>
      <c r="B240" s="29">
        <v>24406</v>
      </c>
      <c r="C240" s="18" t="s">
        <v>43</v>
      </c>
      <c r="D240" s="18" t="s">
        <v>80</v>
      </c>
      <c r="E240" s="43">
        <v>3332</v>
      </c>
      <c r="F240" s="36">
        <v>99424</v>
      </c>
      <c r="G240" s="18">
        <v>40</v>
      </c>
      <c r="H240" s="18">
        <f>ROUND(F240/(G240*References!$C$13),0)</f>
        <v>48</v>
      </c>
    </row>
    <row r="241" spans="1:8" x14ac:dyDescent="0.3">
      <c r="A241" s="28">
        <v>919912777</v>
      </c>
      <c r="B241" s="29">
        <v>26788</v>
      </c>
      <c r="C241" s="18" t="s">
        <v>43</v>
      </c>
      <c r="D241" s="18" t="s">
        <v>76</v>
      </c>
      <c r="E241" s="43">
        <v>3332</v>
      </c>
      <c r="F241" s="36">
        <v>64009.4</v>
      </c>
      <c r="G241" s="18">
        <v>35</v>
      </c>
      <c r="H241" s="18">
        <f>ROUND(F241/(G241*References!$C$13),0)</f>
        <v>35</v>
      </c>
    </row>
    <row r="242" spans="1:8" x14ac:dyDescent="0.3">
      <c r="A242" s="28">
        <v>940729135</v>
      </c>
      <c r="B242" s="29">
        <v>29138</v>
      </c>
      <c r="C242" s="18" t="s">
        <v>43</v>
      </c>
      <c r="D242" s="18" t="s">
        <v>76</v>
      </c>
      <c r="E242" s="43">
        <v>1150</v>
      </c>
      <c r="F242" s="36">
        <v>46468.6</v>
      </c>
      <c r="G242" s="18">
        <v>35</v>
      </c>
      <c r="H242" s="18">
        <f>ROUND(F242/(G242*References!$C$13),0)</f>
        <v>26</v>
      </c>
    </row>
    <row r="243" spans="1:8" x14ac:dyDescent="0.3">
      <c r="A243" s="28">
        <v>940729135</v>
      </c>
      <c r="B243" s="29">
        <v>24176</v>
      </c>
      <c r="C243" s="18" t="s">
        <v>41</v>
      </c>
      <c r="D243" s="18" t="s">
        <v>44</v>
      </c>
      <c r="E243" s="43">
        <v>2090</v>
      </c>
      <c r="F243" s="36">
        <v>104992.11</v>
      </c>
      <c r="G243" s="18">
        <v>40</v>
      </c>
      <c r="H243" s="18">
        <f>ROUND(F243/(G243*References!$C$13),0)</f>
        <v>50</v>
      </c>
    </row>
    <row r="244" spans="1:8" x14ac:dyDescent="0.3">
      <c r="A244" s="28">
        <v>940721032</v>
      </c>
      <c r="B244" s="29">
        <v>27719</v>
      </c>
      <c r="C244" s="18" t="s">
        <v>41</v>
      </c>
      <c r="D244" s="18" t="s">
        <v>80</v>
      </c>
      <c r="E244" s="43">
        <v>2120</v>
      </c>
      <c r="F244" s="36">
        <v>62861</v>
      </c>
      <c r="G244" s="18">
        <v>40</v>
      </c>
      <c r="H244" s="18">
        <f>ROUND(F244/(G244*References!$C$13),0)</f>
        <v>30</v>
      </c>
    </row>
    <row r="245" spans="1:8" x14ac:dyDescent="0.3">
      <c r="A245" s="28">
        <v>940721035</v>
      </c>
      <c r="B245" s="29">
        <v>27885</v>
      </c>
      <c r="C245" s="18" t="s">
        <v>41</v>
      </c>
      <c r="D245" s="18" t="s">
        <v>76</v>
      </c>
      <c r="E245" s="43">
        <v>2040</v>
      </c>
      <c r="F245" s="36">
        <v>48101.599999999999</v>
      </c>
      <c r="G245" s="18">
        <v>35</v>
      </c>
      <c r="H245" s="18">
        <f>ROUND(F245/(G245*References!$C$13),0)</f>
        <v>26</v>
      </c>
    </row>
    <row r="246" spans="1:8" x14ac:dyDescent="0.3">
      <c r="A246" s="28">
        <v>940721036</v>
      </c>
      <c r="B246" s="29">
        <v>22266</v>
      </c>
      <c r="C246" s="18" t="s">
        <v>43</v>
      </c>
      <c r="D246" s="18" t="s">
        <v>76</v>
      </c>
      <c r="E246" s="43">
        <v>2140</v>
      </c>
      <c r="F246" s="36">
        <v>64009.4</v>
      </c>
      <c r="G246" s="18">
        <v>35</v>
      </c>
      <c r="H246" s="18">
        <f>ROUND(F246/(G246*References!$C$13),0)</f>
        <v>35</v>
      </c>
    </row>
    <row r="247" spans="1:8" x14ac:dyDescent="0.3">
      <c r="A247" s="28">
        <v>940721057</v>
      </c>
      <c r="B247" s="29">
        <v>22267</v>
      </c>
      <c r="C247" s="18" t="s">
        <v>41</v>
      </c>
      <c r="D247" s="18" t="s">
        <v>76</v>
      </c>
      <c r="E247" s="43">
        <v>2090</v>
      </c>
      <c r="F247" s="36">
        <v>48101.599999999999</v>
      </c>
      <c r="G247" s="18">
        <v>35</v>
      </c>
      <c r="H247" s="18">
        <f>ROUND(F247/(G247*References!$C$13),0)</f>
        <v>26</v>
      </c>
    </row>
    <row r="248" spans="1:8" x14ac:dyDescent="0.3">
      <c r="A248" s="28">
        <v>940721063</v>
      </c>
      <c r="B248" s="29">
        <v>21991</v>
      </c>
      <c r="C248" s="18" t="s">
        <v>43</v>
      </c>
      <c r="D248" s="18" t="s">
        <v>80</v>
      </c>
      <c r="E248" s="43">
        <v>2160</v>
      </c>
      <c r="F248" s="36">
        <v>104963</v>
      </c>
      <c r="G248" s="18">
        <v>40</v>
      </c>
      <c r="H248" s="18">
        <f>ROUND(F248/(G248*References!$C$13),0)</f>
        <v>50</v>
      </c>
    </row>
    <row r="249" spans="1:8" x14ac:dyDescent="0.3">
      <c r="A249" s="28">
        <v>940729136</v>
      </c>
      <c r="B249" s="29">
        <v>26933</v>
      </c>
      <c r="C249" s="18" t="s">
        <v>43</v>
      </c>
      <c r="D249" s="18" t="s">
        <v>80</v>
      </c>
      <c r="E249" s="43">
        <v>1272</v>
      </c>
      <c r="F249" s="36">
        <v>96643</v>
      </c>
      <c r="G249" s="18">
        <v>40</v>
      </c>
      <c r="H249" s="18">
        <f>ROUND(F249/(G249*References!$C$13),0)</f>
        <v>46</v>
      </c>
    </row>
    <row r="250" spans="1:8" x14ac:dyDescent="0.3">
      <c r="A250" s="28">
        <v>940721032</v>
      </c>
      <c r="B250" s="29">
        <v>23677</v>
      </c>
      <c r="C250" s="18" t="s">
        <v>43</v>
      </c>
      <c r="D250" s="18" t="s">
        <v>76</v>
      </c>
      <c r="E250" s="43">
        <v>2010</v>
      </c>
      <c r="F250" s="36">
        <v>62060.2</v>
      </c>
      <c r="G250" s="18">
        <v>35</v>
      </c>
      <c r="H250" s="18">
        <f>ROUND(F250/(G250*References!$C$13),0)</f>
        <v>34</v>
      </c>
    </row>
    <row r="251" spans="1:8" x14ac:dyDescent="0.3">
      <c r="A251" s="28">
        <v>940721051</v>
      </c>
      <c r="B251" s="29">
        <v>22449</v>
      </c>
      <c r="C251" s="18" t="s">
        <v>43</v>
      </c>
      <c r="D251" s="18" t="s">
        <v>76</v>
      </c>
      <c r="E251" s="43" t="s">
        <v>60</v>
      </c>
      <c r="F251" s="36">
        <v>44060.4</v>
      </c>
      <c r="G251" s="18">
        <v>35</v>
      </c>
      <c r="H251" s="18">
        <f>ROUND(F251/(G251*References!$C$13),0)</f>
        <v>24</v>
      </c>
    </row>
    <row r="252" spans="1:8" x14ac:dyDescent="0.3">
      <c r="A252" s="28">
        <v>940721073</v>
      </c>
      <c r="B252" s="29">
        <v>23305</v>
      </c>
      <c r="C252" s="18" t="s">
        <v>43</v>
      </c>
      <c r="D252" s="18" t="s">
        <v>76</v>
      </c>
      <c r="E252" s="43" t="s">
        <v>60</v>
      </c>
      <c r="F252" s="36">
        <v>64009.4</v>
      </c>
      <c r="G252" s="18">
        <v>35</v>
      </c>
      <c r="H252" s="18">
        <f>ROUND(F252/(G252*References!$C$13),0)</f>
        <v>35</v>
      </c>
    </row>
    <row r="253" spans="1:8" x14ac:dyDescent="0.3">
      <c r="A253" s="28">
        <v>940721075</v>
      </c>
      <c r="B253" s="29">
        <v>23034</v>
      </c>
      <c r="C253" s="18" t="s">
        <v>43</v>
      </c>
      <c r="D253" s="18" t="s">
        <v>76</v>
      </c>
      <c r="E253" s="43" t="s">
        <v>60</v>
      </c>
      <c r="F253" s="36">
        <v>64009.4</v>
      </c>
      <c r="G253" s="18">
        <v>35</v>
      </c>
      <c r="H253" s="18">
        <f>ROUND(F253/(G253*References!$C$13),0)</f>
        <v>35</v>
      </c>
    </row>
    <row r="254" spans="1:8" x14ac:dyDescent="0.3">
      <c r="A254" s="28">
        <v>940721076</v>
      </c>
      <c r="B254" s="29">
        <v>24229</v>
      </c>
      <c r="C254" s="18" t="s">
        <v>43</v>
      </c>
      <c r="D254" s="18" t="s">
        <v>76</v>
      </c>
      <c r="E254" s="43">
        <v>2090</v>
      </c>
      <c r="F254" s="36">
        <v>40668</v>
      </c>
      <c r="G254" s="18">
        <v>35</v>
      </c>
      <c r="H254" s="18">
        <f>ROUND(F254/(G254*References!$C$13),0)</f>
        <v>22</v>
      </c>
    </row>
    <row r="255" spans="1:8" x14ac:dyDescent="0.3">
      <c r="A255" s="28">
        <v>940721061</v>
      </c>
      <c r="B255" s="29">
        <v>22920</v>
      </c>
      <c r="C255" s="18" t="s">
        <v>43</v>
      </c>
      <c r="D255" s="18" t="s">
        <v>76</v>
      </c>
      <c r="E255" s="43" t="s">
        <v>52</v>
      </c>
      <c r="F255" s="36">
        <v>40668</v>
      </c>
      <c r="G255" s="18">
        <v>35</v>
      </c>
      <c r="H255" s="18">
        <f>ROUND(F255/(G255*References!$C$13),0)</f>
        <v>22</v>
      </c>
    </row>
    <row r="256" spans="1:8" x14ac:dyDescent="0.3">
      <c r="A256" s="28">
        <v>940721212</v>
      </c>
      <c r="B256" s="29">
        <v>22367</v>
      </c>
      <c r="C256" s="18" t="s">
        <v>43</v>
      </c>
      <c r="D256" s="18" t="s">
        <v>44</v>
      </c>
      <c r="E256" s="43">
        <v>2010</v>
      </c>
      <c r="F256" s="36">
        <v>89009.13</v>
      </c>
      <c r="G256" s="18">
        <v>40</v>
      </c>
      <c r="H256" s="18">
        <f>ROUND(F256/(G256*References!$C$13),0)</f>
        <v>43</v>
      </c>
    </row>
    <row r="257" spans="1:8" x14ac:dyDescent="0.3">
      <c r="A257" s="28">
        <v>940721213</v>
      </c>
      <c r="B257" s="29">
        <v>26049</v>
      </c>
      <c r="C257" s="18" t="s">
        <v>41</v>
      </c>
      <c r="D257" s="18" t="s">
        <v>44</v>
      </c>
      <c r="E257" s="43" t="s">
        <v>68</v>
      </c>
      <c r="F257" s="36">
        <v>64424.34</v>
      </c>
      <c r="G257" s="18">
        <v>40</v>
      </c>
      <c r="H257" s="18">
        <f>ROUND(F257/(G257*References!$C$13),0)</f>
        <v>31</v>
      </c>
    </row>
    <row r="258" spans="1:8" x14ac:dyDescent="0.3">
      <c r="A258" s="28">
        <v>940721217</v>
      </c>
      <c r="B258" s="29">
        <v>22445</v>
      </c>
      <c r="C258" s="18" t="s">
        <v>43</v>
      </c>
      <c r="D258" s="18" t="s">
        <v>44</v>
      </c>
      <c r="E258" s="43">
        <v>2160</v>
      </c>
      <c r="F258" s="36">
        <v>68013.86</v>
      </c>
      <c r="G258" s="18">
        <v>40</v>
      </c>
      <c r="H258" s="18">
        <f>ROUND(F258/(G258*References!$C$13),0)</f>
        <v>33</v>
      </c>
    </row>
    <row r="259" spans="1:8" x14ac:dyDescent="0.3">
      <c r="A259" s="28">
        <v>940721231</v>
      </c>
      <c r="B259" s="29">
        <v>25725</v>
      </c>
      <c r="C259" s="18" t="s">
        <v>43</v>
      </c>
      <c r="D259" s="18" t="s">
        <v>80</v>
      </c>
      <c r="E259" s="43">
        <v>2160</v>
      </c>
      <c r="F259" s="36">
        <v>66341</v>
      </c>
      <c r="G259" s="18">
        <v>40</v>
      </c>
      <c r="H259" s="18">
        <f>ROUND(F259/(G259*References!$C$13),0)</f>
        <v>32</v>
      </c>
    </row>
    <row r="260" spans="1:8" x14ac:dyDescent="0.3">
      <c r="A260" s="28">
        <v>940721240</v>
      </c>
      <c r="B260" s="29">
        <v>27824</v>
      </c>
      <c r="C260" s="18" t="s">
        <v>43</v>
      </c>
      <c r="D260" s="18" t="s">
        <v>80</v>
      </c>
      <c r="E260" s="43">
        <v>2040</v>
      </c>
      <c r="F260" s="36">
        <v>96643</v>
      </c>
      <c r="G260" s="18">
        <v>40</v>
      </c>
      <c r="H260" s="18">
        <f>ROUND(F260/(G260*References!$C$13),0)</f>
        <v>46</v>
      </c>
    </row>
    <row r="261" spans="1:8" x14ac:dyDescent="0.3">
      <c r="A261" s="28">
        <v>940721236</v>
      </c>
      <c r="B261" s="29">
        <v>19151</v>
      </c>
      <c r="C261" s="18" t="s">
        <v>43</v>
      </c>
      <c r="D261" s="18" t="s">
        <v>80</v>
      </c>
      <c r="E261" s="43">
        <v>2020</v>
      </c>
      <c r="F261" s="36">
        <v>66341</v>
      </c>
      <c r="G261" s="18">
        <v>40</v>
      </c>
      <c r="H261" s="18">
        <f>ROUND(F261/(G261*References!$C$13),0)</f>
        <v>32</v>
      </c>
    </row>
    <row r="262" spans="1:8" x14ac:dyDescent="0.3">
      <c r="A262" s="28">
        <v>940721236</v>
      </c>
      <c r="B262" s="29">
        <v>27967</v>
      </c>
      <c r="C262" s="18" t="s">
        <v>43</v>
      </c>
      <c r="D262" s="18" t="s">
        <v>76</v>
      </c>
      <c r="E262" s="43">
        <v>2160</v>
      </c>
      <c r="F262" s="36">
        <v>49094.400000000001</v>
      </c>
      <c r="G262" s="18">
        <v>35</v>
      </c>
      <c r="H262" s="18">
        <f>ROUND(F262/(G262*References!$C$13),0)</f>
        <v>27</v>
      </c>
    </row>
    <row r="263" spans="1:8" x14ac:dyDescent="0.3">
      <c r="A263" s="28">
        <v>940721231</v>
      </c>
      <c r="B263" s="29">
        <v>25922</v>
      </c>
      <c r="C263" s="18" t="s">
        <v>43</v>
      </c>
      <c r="D263" s="18" t="s">
        <v>80</v>
      </c>
      <c r="E263" s="43">
        <v>2040</v>
      </c>
      <c r="F263" s="36">
        <v>96643</v>
      </c>
      <c r="G263" s="18">
        <v>40</v>
      </c>
      <c r="H263" s="18">
        <f>ROUND(F263/(G263*References!$C$13),0)</f>
        <v>46</v>
      </c>
    </row>
    <row r="264" spans="1:8" x14ac:dyDescent="0.3">
      <c r="A264" s="28">
        <v>940721235</v>
      </c>
      <c r="B264" s="29">
        <v>22189</v>
      </c>
      <c r="C264" s="18" t="s">
        <v>43</v>
      </c>
      <c r="D264" s="18" t="s">
        <v>80</v>
      </c>
      <c r="E264" s="43">
        <v>2090</v>
      </c>
      <c r="F264" s="36">
        <v>93663</v>
      </c>
      <c r="G264" s="18">
        <v>40</v>
      </c>
      <c r="H264" s="18">
        <f>ROUND(F264/(G264*References!$C$13),0)</f>
        <v>45</v>
      </c>
    </row>
    <row r="265" spans="1:8" x14ac:dyDescent="0.3">
      <c r="A265" s="28">
        <v>940721263</v>
      </c>
      <c r="B265" s="29">
        <v>22025</v>
      </c>
      <c r="C265" s="18" t="s">
        <v>41</v>
      </c>
      <c r="D265" s="18" t="s">
        <v>76</v>
      </c>
      <c r="E265" s="43">
        <v>2090</v>
      </c>
      <c r="F265" s="36">
        <v>64263.4</v>
      </c>
      <c r="G265" s="18">
        <v>35</v>
      </c>
      <c r="H265" s="18">
        <f>ROUND(F265/(G265*References!$C$13),0)</f>
        <v>35</v>
      </c>
    </row>
    <row r="266" spans="1:8" x14ac:dyDescent="0.3">
      <c r="A266" s="28">
        <v>940721265</v>
      </c>
      <c r="B266" s="29">
        <v>27456</v>
      </c>
      <c r="C266" s="18" t="s">
        <v>41</v>
      </c>
      <c r="D266" s="18" t="s">
        <v>80</v>
      </c>
      <c r="E266" s="43">
        <v>2160</v>
      </c>
      <c r="F266" s="36">
        <v>93663</v>
      </c>
      <c r="G266" s="18">
        <v>40</v>
      </c>
      <c r="H266" s="18">
        <f>ROUND(F266/(G266*References!$C$13),0)</f>
        <v>45</v>
      </c>
    </row>
    <row r="267" spans="1:8" x14ac:dyDescent="0.3">
      <c r="A267" s="28">
        <v>940721269</v>
      </c>
      <c r="B267" s="29">
        <v>21705</v>
      </c>
      <c r="C267" s="18" t="s">
        <v>43</v>
      </c>
      <c r="D267" s="18" t="s">
        <v>80</v>
      </c>
      <c r="E267" s="43" t="s">
        <v>74</v>
      </c>
      <c r="F267" s="36">
        <v>104963</v>
      </c>
      <c r="G267" s="18">
        <v>40</v>
      </c>
      <c r="H267" s="18">
        <f>ROUND(F267/(G267*References!$C$13),0)</f>
        <v>50</v>
      </c>
    </row>
    <row r="268" spans="1:8" x14ac:dyDescent="0.3">
      <c r="A268" s="28">
        <v>940721269</v>
      </c>
      <c r="B268" s="29">
        <v>27599</v>
      </c>
      <c r="C268" s="18" t="s">
        <v>43</v>
      </c>
      <c r="D268" s="18" t="s">
        <v>44</v>
      </c>
      <c r="E268" s="43">
        <v>2090</v>
      </c>
      <c r="F268" s="36">
        <v>61610.63</v>
      </c>
      <c r="G268" s="18">
        <v>40</v>
      </c>
      <c r="H268" s="18">
        <f>ROUND(F268/(G268*References!$C$13),0)</f>
        <v>30</v>
      </c>
    </row>
    <row r="269" spans="1:8" x14ac:dyDescent="0.3">
      <c r="A269" s="28">
        <v>940721297</v>
      </c>
      <c r="B269" s="29">
        <v>28075</v>
      </c>
      <c r="C269" s="18" t="s">
        <v>43</v>
      </c>
      <c r="D269" s="18" t="s">
        <v>80</v>
      </c>
      <c r="E269" s="43" t="s">
        <v>65</v>
      </c>
      <c r="F269" s="36">
        <v>62861</v>
      </c>
      <c r="G269" s="18">
        <v>40</v>
      </c>
      <c r="H269" s="18">
        <f>ROUND(F269/(G269*References!$C$13),0)</f>
        <v>30</v>
      </c>
    </row>
    <row r="270" spans="1:8" x14ac:dyDescent="0.3">
      <c r="A270" s="28">
        <v>940721401</v>
      </c>
      <c r="B270" s="29">
        <v>24154</v>
      </c>
      <c r="C270" s="18" t="s">
        <v>43</v>
      </c>
      <c r="D270" s="18" t="s">
        <v>76</v>
      </c>
      <c r="E270" s="43" t="s">
        <v>64</v>
      </c>
      <c r="F270" s="36">
        <v>84948.6</v>
      </c>
      <c r="G270" s="18">
        <v>35</v>
      </c>
      <c r="H270" s="18">
        <f>ROUND(F270/(G270*References!$C$13),0)</f>
        <v>47</v>
      </c>
    </row>
    <row r="271" spans="1:8" x14ac:dyDescent="0.3">
      <c r="A271" s="28">
        <v>940721356</v>
      </c>
      <c r="B271" s="29">
        <v>22629</v>
      </c>
      <c r="C271" s="18" t="s">
        <v>41</v>
      </c>
      <c r="D271" s="18" t="s">
        <v>76</v>
      </c>
      <c r="E271" s="43">
        <v>2170</v>
      </c>
      <c r="F271" s="36">
        <v>48101.599999999999</v>
      </c>
      <c r="G271" s="18">
        <v>35</v>
      </c>
      <c r="H271" s="18">
        <f>ROUND(F271/(G271*References!$C$13),0)</f>
        <v>26</v>
      </c>
    </row>
    <row r="272" spans="1:8" x14ac:dyDescent="0.3">
      <c r="A272" s="28">
        <v>940721359</v>
      </c>
      <c r="B272" s="29">
        <v>23912</v>
      </c>
      <c r="C272" s="18" t="s">
        <v>43</v>
      </c>
      <c r="D272" s="18" t="s">
        <v>76</v>
      </c>
      <c r="E272" s="43" t="s">
        <v>73</v>
      </c>
      <c r="F272" s="36">
        <v>42880</v>
      </c>
      <c r="G272" s="18">
        <v>35</v>
      </c>
      <c r="H272" s="18">
        <f>ROUND(F272/(G272*References!$C$13),0)</f>
        <v>24</v>
      </c>
    </row>
    <row r="273" spans="1:8" x14ac:dyDescent="0.3">
      <c r="A273" s="28">
        <v>940721517</v>
      </c>
      <c r="B273" s="29">
        <v>28033</v>
      </c>
      <c r="C273" s="18" t="s">
        <v>41</v>
      </c>
      <c r="D273" s="18" t="s">
        <v>76</v>
      </c>
      <c r="E273" s="43" t="s">
        <v>54</v>
      </c>
      <c r="F273" s="36">
        <v>84948.6</v>
      </c>
      <c r="G273" s="18">
        <v>35</v>
      </c>
      <c r="H273" s="18">
        <f>ROUND(F273/(G273*References!$C$13),0)</f>
        <v>47</v>
      </c>
    </row>
    <row r="274" spans="1:8" x14ac:dyDescent="0.3">
      <c r="A274" s="28">
        <v>940721540</v>
      </c>
      <c r="B274" s="29">
        <v>24091</v>
      </c>
      <c r="C274" s="18" t="s">
        <v>41</v>
      </c>
      <c r="D274" s="18" t="s">
        <v>76</v>
      </c>
      <c r="E274" s="43" t="s">
        <v>72</v>
      </c>
      <c r="F274" s="36">
        <v>64009.4</v>
      </c>
      <c r="G274" s="18">
        <v>35</v>
      </c>
      <c r="H274" s="18">
        <f>ROUND(F274/(G274*References!$C$13),0)</f>
        <v>35</v>
      </c>
    </row>
    <row r="275" spans="1:8" x14ac:dyDescent="0.3">
      <c r="A275" s="28">
        <v>940721566</v>
      </c>
      <c r="B275" s="29">
        <v>24264</v>
      </c>
      <c r="C275" s="18" t="s">
        <v>43</v>
      </c>
      <c r="D275" s="18" t="s">
        <v>44</v>
      </c>
      <c r="E275" s="43" t="s">
        <v>56</v>
      </c>
      <c r="F275" s="36">
        <v>84883.86</v>
      </c>
      <c r="G275" s="18">
        <v>40</v>
      </c>
      <c r="H275" s="18">
        <f>ROUND(F275/(G275*References!$C$13),0)</f>
        <v>41</v>
      </c>
    </row>
    <row r="276" spans="1:8" x14ac:dyDescent="0.3">
      <c r="A276" s="28">
        <v>940721599</v>
      </c>
      <c r="B276" s="29">
        <v>20648</v>
      </c>
      <c r="C276" s="18" t="s">
        <v>41</v>
      </c>
      <c r="D276" s="18" t="s">
        <v>76</v>
      </c>
      <c r="E276" s="43">
        <v>1260</v>
      </c>
      <c r="F276" s="36">
        <v>64009.4</v>
      </c>
      <c r="G276" s="18">
        <v>35</v>
      </c>
      <c r="H276" s="18">
        <f>ROUND(F276/(G276*References!$C$13),0)</f>
        <v>35</v>
      </c>
    </row>
    <row r="277" spans="1:8" x14ac:dyDescent="0.3">
      <c r="A277" s="28">
        <v>940721612</v>
      </c>
      <c r="B277" s="29">
        <v>23917</v>
      </c>
      <c r="C277" s="18" t="s">
        <v>41</v>
      </c>
      <c r="D277" s="18" t="s">
        <v>76</v>
      </c>
      <c r="E277" s="43">
        <v>2060</v>
      </c>
      <c r="F277" s="36">
        <v>64009.4</v>
      </c>
      <c r="G277" s="18">
        <v>35</v>
      </c>
      <c r="H277" s="18">
        <f>ROUND(F277/(G277*References!$C$13),0)</f>
        <v>35</v>
      </c>
    </row>
    <row r="278" spans="1:8" x14ac:dyDescent="0.3">
      <c r="A278" s="28">
        <v>940721621</v>
      </c>
      <c r="B278" s="29">
        <v>22452</v>
      </c>
      <c r="C278" s="18" t="s">
        <v>43</v>
      </c>
      <c r="D278" s="18" t="s">
        <v>80</v>
      </c>
      <c r="E278" s="43">
        <v>1520</v>
      </c>
      <c r="F278" s="36">
        <v>62861</v>
      </c>
      <c r="G278" s="18">
        <v>40</v>
      </c>
      <c r="H278" s="18">
        <f>ROUND(F278/(G278*References!$C$13),0)</f>
        <v>30</v>
      </c>
    </row>
    <row r="279" spans="1:8" x14ac:dyDescent="0.3">
      <c r="A279" s="28">
        <v>940721629</v>
      </c>
      <c r="B279" s="29">
        <v>26910</v>
      </c>
      <c r="C279" s="18" t="s">
        <v>41</v>
      </c>
      <c r="D279" s="18" t="s">
        <v>44</v>
      </c>
      <c r="E279" s="43">
        <v>1272</v>
      </c>
      <c r="F279" s="36">
        <v>96140.64</v>
      </c>
      <c r="G279" s="18">
        <v>40</v>
      </c>
      <c r="H279" s="18">
        <f>ROUND(F279/(G279*References!$C$13),0)</f>
        <v>46</v>
      </c>
    </row>
    <row r="280" spans="1:8" x14ac:dyDescent="0.3">
      <c r="A280" s="28">
        <v>940721653</v>
      </c>
      <c r="B280" s="29">
        <v>22160</v>
      </c>
      <c r="C280" s="18" t="s">
        <v>43</v>
      </c>
      <c r="D280" s="18" t="s">
        <v>76</v>
      </c>
      <c r="E280" s="43" t="s">
        <v>52</v>
      </c>
      <c r="F280" s="36">
        <v>64009.4</v>
      </c>
      <c r="G280" s="18">
        <v>35</v>
      </c>
      <c r="H280" s="18">
        <f>ROUND(F280/(G280*References!$C$13),0)</f>
        <v>35</v>
      </c>
    </row>
    <row r="281" spans="1:8" x14ac:dyDescent="0.3">
      <c r="A281" s="28">
        <v>940721653</v>
      </c>
      <c r="B281" s="29">
        <v>24118</v>
      </c>
      <c r="C281" s="18" t="s">
        <v>43</v>
      </c>
      <c r="D281" s="18" t="s">
        <v>80</v>
      </c>
      <c r="E281" s="43" t="s">
        <v>59</v>
      </c>
      <c r="F281" s="36">
        <v>64460</v>
      </c>
      <c r="G281" s="18">
        <v>40</v>
      </c>
      <c r="H281" s="18">
        <f>ROUND(F281/(G281*References!$C$13),0)</f>
        <v>31</v>
      </c>
    </row>
    <row r="282" spans="1:8" x14ac:dyDescent="0.3">
      <c r="A282" s="28">
        <v>940721661</v>
      </c>
      <c r="B282" s="29">
        <v>27860</v>
      </c>
      <c r="C282" s="18" t="s">
        <v>43</v>
      </c>
      <c r="D282" s="18" t="s">
        <v>76</v>
      </c>
      <c r="E282" s="43">
        <v>1520</v>
      </c>
      <c r="F282" s="36">
        <v>48101.599999999999</v>
      </c>
      <c r="G282" s="18">
        <v>35</v>
      </c>
      <c r="H282" s="18">
        <f>ROUND(F282/(G282*References!$C$13),0)</f>
        <v>26</v>
      </c>
    </row>
    <row r="283" spans="1:8" x14ac:dyDescent="0.3">
      <c r="A283" s="28">
        <v>940721669</v>
      </c>
      <c r="B283" s="29">
        <v>25469</v>
      </c>
      <c r="C283" s="18" t="s">
        <v>43</v>
      </c>
      <c r="D283" s="18" t="s">
        <v>76</v>
      </c>
      <c r="E283" s="43">
        <v>2040</v>
      </c>
      <c r="F283" s="36">
        <v>64009.4</v>
      </c>
      <c r="G283" s="18">
        <v>35</v>
      </c>
      <c r="H283" s="18">
        <f>ROUND(F283/(G283*References!$C$13),0)</f>
        <v>35</v>
      </c>
    </row>
    <row r="284" spans="1:8" x14ac:dyDescent="0.3">
      <c r="A284" s="28">
        <v>940721696</v>
      </c>
      <c r="B284" s="29">
        <v>25324</v>
      </c>
      <c r="C284" s="18" t="s">
        <v>41</v>
      </c>
      <c r="D284" s="18" t="s">
        <v>80</v>
      </c>
      <c r="E284" s="43">
        <v>2032</v>
      </c>
      <c r="F284" s="36">
        <v>104963</v>
      </c>
      <c r="G284" s="18">
        <v>40</v>
      </c>
      <c r="H284" s="18">
        <f>ROUND(F284/(G284*References!$C$13),0)</f>
        <v>50</v>
      </c>
    </row>
    <row r="285" spans="1:8" x14ac:dyDescent="0.3">
      <c r="A285" s="28">
        <v>940721769</v>
      </c>
      <c r="B285" s="29">
        <v>22651</v>
      </c>
      <c r="C285" s="18" t="s">
        <v>43</v>
      </c>
      <c r="D285" s="18" t="s">
        <v>76</v>
      </c>
      <c r="E285" s="43">
        <v>1240</v>
      </c>
      <c r="F285" s="36">
        <v>63382.400000000001</v>
      </c>
      <c r="G285" s="18">
        <v>35</v>
      </c>
      <c r="H285" s="18">
        <f>ROUND(F285/(G285*References!$C$13),0)</f>
        <v>35</v>
      </c>
    </row>
    <row r="286" spans="1:8" x14ac:dyDescent="0.3">
      <c r="A286" s="28">
        <v>940721622</v>
      </c>
      <c r="B286" s="29">
        <v>23858</v>
      </c>
      <c r="C286" s="18" t="s">
        <v>41</v>
      </c>
      <c r="D286" s="18" t="s">
        <v>76</v>
      </c>
      <c r="E286" s="43" t="s">
        <v>65</v>
      </c>
      <c r="F286" s="36">
        <v>82863.600000000006</v>
      </c>
      <c r="G286" s="18">
        <v>35</v>
      </c>
      <c r="H286" s="18">
        <f>ROUND(F286/(G286*References!$C$13),0)</f>
        <v>46</v>
      </c>
    </row>
    <row r="287" spans="1:8" x14ac:dyDescent="0.3">
      <c r="A287" s="28">
        <v>940721625</v>
      </c>
      <c r="B287" s="29">
        <v>23624</v>
      </c>
      <c r="C287" s="18" t="s">
        <v>43</v>
      </c>
      <c r="D287" s="18" t="s">
        <v>44</v>
      </c>
      <c r="E287" s="43" t="s">
        <v>73</v>
      </c>
      <c r="F287" s="36">
        <v>81046.12</v>
      </c>
      <c r="G287" s="18">
        <v>40</v>
      </c>
      <c r="H287" s="18">
        <f>ROUND(F287/(G287*References!$C$13),0)</f>
        <v>39</v>
      </c>
    </row>
    <row r="288" spans="1:8" x14ac:dyDescent="0.3">
      <c r="A288" s="28">
        <v>940721636</v>
      </c>
      <c r="B288" s="29">
        <v>23422</v>
      </c>
      <c r="C288" s="18" t="s">
        <v>41</v>
      </c>
      <c r="D288" s="18" t="s">
        <v>76</v>
      </c>
      <c r="E288" s="43">
        <v>2090</v>
      </c>
      <c r="F288" s="36">
        <v>82863.600000000006</v>
      </c>
      <c r="G288" s="18">
        <v>35</v>
      </c>
      <c r="H288" s="18">
        <f>ROUND(F288/(G288*References!$C$13),0)</f>
        <v>46</v>
      </c>
    </row>
    <row r="289" spans="1:8" x14ac:dyDescent="0.3">
      <c r="A289" s="28">
        <v>940721653</v>
      </c>
      <c r="B289" s="29">
        <v>25888</v>
      </c>
      <c r="C289" s="18" t="s">
        <v>43</v>
      </c>
      <c r="D289" s="18" t="s">
        <v>80</v>
      </c>
      <c r="E289" s="43">
        <v>1500</v>
      </c>
      <c r="F289" s="36">
        <v>81664</v>
      </c>
      <c r="G289" s="18">
        <v>40</v>
      </c>
      <c r="H289" s="18">
        <f>ROUND(F289/(G289*References!$C$13),0)</f>
        <v>39</v>
      </c>
    </row>
    <row r="290" spans="1:8" x14ac:dyDescent="0.3">
      <c r="A290" s="28">
        <v>940721916</v>
      </c>
      <c r="B290" s="29">
        <v>25498</v>
      </c>
      <c r="C290" s="18" t="s">
        <v>43</v>
      </c>
      <c r="D290" s="18" t="s">
        <v>44</v>
      </c>
      <c r="E290" s="43">
        <v>2160</v>
      </c>
      <c r="F290" s="36">
        <v>143341</v>
      </c>
      <c r="G290" s="18">
        <v>40</v>
      </c>
      <c r="H290" s="18">
        <f>ROUND(F290/(G290*References!$C$13),0)</f>
        <v>69</v>
      </c>
    </row>
    <row r="291" spans="1:8" x14ac:dyDescent="0.3">
      <c r="A291" s="28">
        <v>940721916</v>
      </c>
      <c r="B291" s="29">
        <v>26136</v>
      </c>
      <c r="C291" s="18" t="s">
        <v>43</v>
      </c>
      <c r="D291" s="18" t="s">
        <v>80</v>
      </c>
      <c r="E291" s="43" t="s">
        <v>62</v>
      </c>
      <c r="F291" s="36">
        <v>60002</v>
      </c>
      <c r="G291" s="18">
        <v>40</v>
      </c>
      <c r="H291" s="18">
        <f>ROUND(F291/(G291*References!$C$13),0)</f>
        <v>29</v>
      </c>
    </row>
    <row r="292" spans="1:8" x14ac:dyDescent="0.3">
      <c r="A292" s="28">
        <v>940721952</v>
      </c>
      <c r="B292" s="29">
        <v>23498</v>
      </c>
      <c r="C292" s="18" t="s">
        <v>43</v>
      </c>
      <c r="D292" s="18" t="s">
        <v>76</v>
      </c>
      <c r="E292" s="43" t="s">
        <v>67</v>
      </c>
      <c r="F292" s="36">
        <v>40668</v>
      </c>
      <c r="G292" s="18">
        <v>35</v>
      </c>
      <c r="H292" s="18">
        <f>ROUND(F292/(G292*References!$C$13),0)</f>
        <v>22</v>
      </c>
    </row>
    <row r="293" spans="1:8" x14ac:dyDescent="0.3">
      <c r="A293" s="28">
        <v>940721971</v>
      </c>
      <c r="B293" s="29">
        <v>22548</v>
      </c>
      <c r="C293" s="18" t="s">
        <v>43</v>
      </c>
      <c r="D293" s="18" t="s">
        <v>76</v>
      </c>
      <c r="E293" s="43">
        <v>2020</v>
      </c>
      <c r="F293" s="36">
        <v>41604.400000000001</v>
      </c>
      <c r="G293" s="18">
        <v>35</v>
      </c>
      <c r="H293" s="18">
        <f>ROUND(F293/(G293*References!$C$13),0)</f>
        <v>23</v>
      </c>
    </row>
    <row r="294" spans="1:8" x14ac:dyDescent="0.3">
      <c r="A294" s="28">
        <v>940721976</v>
      </c>
      <c r="B294" s="29">
        <v>22461</v>
      </c>
      <c r="C294" s="18" t="s">
        <v>43</v>
      </c>
      <c r="D294" s="18" t="s">
        <v>76</v>
      </c>
      <c r="E294" s="43" t="s">
        <v>55</v>
      </c>
      <c r="F294" s="36">
        <v>46413</v>
      </c>
      <c r="G294" s="18">
        <v>35</v>
      </c>
      <c r="H294" s="18">
        <f>ROUND(F294/(G294*References!$C$13),0)</f>
        <v>26</v>
      </c>
    </row>
    <row r="295" spans="1:8" x14ac:dyDescent="0.3">
      <c r="A295" s="28">
        <v>940721991</v>
      </c>
      <c r="B295" s="29">
        <v>23137</v>
      </c>
      <c r="C295" s="18" t="s">
        <v>43</v>
      </c>
      <c r="D295" s="18" t="s">
        <v>44</v>
      </c>
      <c r="E295" s="43" t="s">
        <v>60</v>
      </c>
      <c r="F295" s="36">
        <v>84216.41</v>
      </c>
      <c r="G295" s="18">
        <v>40</v>
      </c>
      <c r="H295" s="18">
        <f>ROUND(F295/(G295*References!$C$13),0)</f>
        <v>40</v>
      </c>
    </row>
    <row r="296" spans="1:8" x14ac:dyDescent="0.3">
      <c r="A296" s="28">
        <v>940729135</v>
      </c>
      <c r="B296" s="29">
        <v>26567</v>
      </c>
      <c r="C296" s="18" t="s">
        <v>41</v>
      </c>
      <c r="D296" s="18" t="s">
        <v>76</v>
      </c>
      <c r="E296" s="43" t="s">
        <v>53</v>
      </c>
      <c r="F296" s="36">
        <v>64009.4</v>
      </c>
      <c r="G296" s="18">
        <v>35</v>
      </c>
      <c r="H296" s="18">
        <f>ROUND(F296/(G296*References!$C$13),0)</f>
        <v>35</v>
      </c>
    </row>
    <row r="297" spans="1:8" x14ac:dyDescent="0.3">
      <c r="A297" s="28">
        <v>940721052</v>
      </c>
      <c r="B297" s="29">
        <v>22760</v>
      </c>
      <c r="C297" s="18" t="s">
        <v>43</v>
      </c>
      <c r="D297" s="18" t="s">
        <v>44</v>
      </c>
      <c r="E297" s="43" t="s">
        <v>55</v>
      </c>
      <c r="F297" s="36">
        <v>86413.31</v>
      </c>
      <c r="G297" s="18">
        <v>40</v>
      </c>
      <c r="H297" s="18">
        <f>ROUND(F297/(G297*References!$C$13),0)</f>
        <v>42</v>
      </c>
    </row>
    <row r="298" spans="1:8" x14ac:dyDescent="0.3">
      <c r="A298" s="28">
        <v>940721053</v>
      </c>
      <c r="B298" s="29">
        <v>27331</v>
      </c>
      <c r="C298" s="18" t="s">
        <v>43</v>
      </c>
      <c r="D298" s="18" t="s">
        <v>76</v>
      </c>
      <c r="E298" s="43" t="s">
        <v>59</v>
      </c>
      <c r="F298" s="36">
        <v>60260.2</v>
      </c>
      <c r="G298" s="18">
        <v>35</v>
      </c>
      <c r="H298" s="18">
        <f>ROUND(F298/(G298*References!$C$13),0)</f>
        <v>33</v>
      </c>
    </row>
    <row r="299" spans="1:8" x14ac:dyDescent="0.3">
      <c r="A299" s="28">
        <v>940721219</v>
      </c>
      <c r="B299" s="29">
        <v>22456</v>
      </c>
      <c r="C299" s="18" t="s">
        <v>41</v>
      </c>
      <c r="D299" s="18" t="s">
        <v>76</v>
      </c>
      <c r="E299" s="43">
        <v>1190</v>
      </c>
      <c r="F299" s="36">
        <v>64009.4</v>
      </c>
      <c r="G299" s="18">
        <v>35</v>
      </c>
      <c r="H299" s="18">
        <f>ROUND(F299/(G299*References!$C$13),0)</f>
        <v>35</v>
      </c>
    </row>
    <row r="300" spans="1:8" x14ac:dyDescent="0.3">
      <c r="A300" s="28">
        <v>940721213</v>
      </c>
      <c r="B300" s="29">
        <v>19730</v>
      </c>
      <c r="C300" s="18" t="s">
        <v>41</v>
      </c>
      <c r="D300" s="18" t="s">
        <v>76</v>
      </c>
      <c r="E300" s="43">
        <v>3326</v>
      </c>
      <c r="F300" s="36">
        <v>48101.599999999999</v>
      </c>
      <c r="G300" s="18">
        <v>35</v>
      </c>
      <c r="H300" s="18">
        <f>ROUND(F300/(G300*References!$C$13),0)</f>
        <v>26</v>
      </c>
    </row>
    <row r="301" spans="1:8" x14ac:dyDescent="0.3">
      <c r="A301" s="28">
        <v>940721256</v>
      </c>
      <c r="B301" s="29">
        <v>24732</v>
      </c>
      <c r="C301" s="18" t="s">
        <v>43</v>
      </c>
      <c r="D301" s="18" t="s">
        <v>76</v>
      </c>
      <c r="E301" s="43">
        <v>2040</v>
      </c>
      <c r="F301" s="36">
        <v>43834.6</v>
      </c>
      <c r="G301" s="18">
        <v>35</v>
      </c>
      <c r="H301" s="18">
        <f>ROUND(F301/(G301*References!$C$13),0)</f>
        <v>24</v>
      </c>
    </row>
    <row r="302" spans="1:8" x14ac:dyDescent="0.3">
      <c r="A302" s="28">
        <v>940721299</v>
      </c>
      <c r="B302" s="29">
        <v>27321</v>
      </c>
      <c r="C302" s="18" t="s">
        <v>41</v>
      </c>
      <c r="D302" s="18" t="s">
        <v>80</v>
      </c>
      <c r="E302" s="43">
        <v>2040</v>
      </c>
      <c r="F302" s="36">
        <v>91111</v>
      </c>
      <c r="G302" s="18">
        <v>40</v>
      </c>
      <c r="H302" s="18">
        <f>ROUND(F302/(G302*References!$C$13),0)</f>
        <v>44</v>
      </c>
    </row>
    <row r="303" spans="1:8" x14ac:dyDescent="0.3">
      <c r="A303" s="28">
        <v>940721312</v>
      </c>
      <c r="B303" s="29">
        <v>19191</v>
      </c>
      <c r="C303" s="18" t="s">
        <v>41</v>
      </c>
      <c r="D303" s="18" t="s">
        <v>80</v>
      </c>
      <c r="E303" s="43">
        <v>2090</v>
      </c>
      <c r="F303" s="36">
        <v>96643</v>
      </c>
      <c r="G303" s="18">
        <v>40</v>
      </c>
      <c r="H303" s="18">
        <f>ROUND(F303/(G303*References!$C$13),0)</f>
        <v>46</v>
      </c>
    </row>
    <row r="304" spans="1:8" x14ac:dyDescent="0.3">
      <c r="A304" s="28">
        <v>940721310</v>
      </c>
      <c r="B304" s="29">
        <v>23929</v>
      </c>
      <c r="C304" s="18" t="s">
        <v>41</v>
      </c>
      <c r="D304" s="18" t="s">
        <v>80</v>
      </c>
      <c r="E304" s="43">
        <v>2005</v>
      </c>
      <c r="F304" s="36">
        <v>60002</v>
      </c>
      <c r="G304" s="18">
        <v>40</v>
      </c>
      <c r="H304" s="18">
        <f>ROUND(F304/(G304*References!$C$13),0)</f>
        <v>29</v>
      </c>
    </row>
    <row r="305" spans="1:8" x14ac:dyDescent="0.3">
      <c r="A305" s="28">
        <v>940721310</v>
      </c>
      <c r="B305" s="29">
        <v>20997</v>
      </c>
      <c r="C305" s="18" t="s">
        <v>43</v>
      </c>
      <c r="D305" s="18" t="s">
        <v>44</v>
      </c>
      <c r="E305" s="43">
        <v>2040</v>
      </c>
      <c r="F305" s="36">
        <v>124630.34</v>
      </c>
      <c r="G305" s="18">
        <v>40</v>
      </c>
      <c r="H305" s="18">
        <f>ROUND(F305/(G305*References!$C$13),0)</f>
        <v>60</v>
      </c>
    </row>
    <row r="306" spans="1:8" x14ac:dyDescent="0.3">
      <c r="A306" s="28">
        <v>940721316</v>
      </c>
      <c r="B306" s="29">
        <v>22547</v>
      </c>
      <c r="C306" s="18" t="s">
        <v>41</v>
      </c>
      <c r="D306" s="18" t="s">
        <v>76</v>
      </c>
      <c r="E306" s="43">
        <v>2040</v>
      </c>
      <c r="F306" s="36">
        <v>64009.4</v>
      </c>
      <c r="G306" s="18">
        <v>35</v>
      </c>
      <c r="H306" s="18">
        <f>ROUND(F306/(G306*References!$C$13),0)</f>
        <v>35</v>
      </c>
    </row>
    <row r="307" spans="1:8" x14ac:dyDescent="0.3">
      <c r="A307" s="28">
        <v>940721326</v>
      </c>
      <c r="B307" s="29">
        <v>26727</v>
      </c>
      <c r="C307" s="18" t="s">
        <v>43</v>
      </c>
      <c r="D307" s="18" t="s">
        <v>80</v>
      </c>
      <c r="E307" s="43">
        <v>3341</v>
      </c>
      <c r="F307" s="36">
        <v>64460</v>
      </c>
      <c r="G307" s="18">
        <v>40</v>
      </c>
      <c r="H307" s="18">
        <f>ROUND(F307/(G307*References!$C$13),0)</f>
        <v>31</v>
      </c>
    </row>
    <row r="308" spans="1:8" x14ac:dyDescent="0.3">
      <c r="A308" s="28">
        <v>940721371</v>
      </c>
      <c r="B308" s="29">
        <v>24778</v>
      </c>
      <c r="C308" s="18" t="s">
        <v>43</v>
      </c>
      <c r="D308" s="18" t="s">
        <v>76</v>
      </c>
      <c r="E308" s="43" t="s">
        <v>61</v>
      </c>
      <c r="F308" s="36">
        <v>49231</v>
      </c>
      <c r="G308" s="18">
        <v>35</v>
      </c>
      <c r="H308" s="18">
        <f>ROUND(F308/(G308*References!$C$13),0)</f>
        <v>27</v>
      </c>
    </row>
    <row r="309" spans="1:8" x14ac:dyDescent="0.3">
      <c r="A309" s="28">
        <v>940721379</v>
      </c>
      <c r="B309" s="29">
        <v>23501</v>
      </c>
      <c r="C309" s="18" t="s">
        <v>43</v>
      </c>
      <c r="D309" s="18" t="s">
        <v>76</v>
      </c>
      <c r="E309" s="43">
        <v>1272</v>
      </c>
      <c r="F309" s="36">
        <v>64009.4</v>
      </c>
      <c r="G309" s="18">
        <v>35</v>
      </c>
      <c r="H309" s="18">
        <f>ROUND(F309/(G309*References!$C$13),0)</f>
        <v>35</v>
      </c>
    </row>
    <row r="310" spans="1:8" x14ac:dyDescent="0.3">
      <c r="A310" s="28">
        <v>940721313</v>
      </c>
      <c r="B310" s="29">
        <v>27855</v>
      </c>
      <c r="C310" s="18" t="s">
        <v>43</v>
      </c>
      <c r="D310" s="18" t="s">
        <v>76</v>
      </c>
      <c r="E310" s="43">
        <v>1272</v>
      </c>
      <c r="F310" s="36">
        <v>44060.4</v>
      </c>
      <c r="G310" s="18">
        <v>35</v>
      </c>
      <c r="H310" s="18">
        <f>ROUND(F310/(G310*References!$C$13),0)</f>
        <v>24</v>
      </c>
    </row>
    <row r="311" spans="1:8" x14ac:dyDescent="0.3">
      <c r="A311" s="28">
        <v>940721322</v>
      </c>
      <c r="B311" s="29">
        <v>28053</v>
      </c>
      <c r="C311" s="18" t="s">
        <v>43</v>
      </c>
      <c r="D311" s="18" t="s">
        <v>76</v>
      </c>
      <c r="E311" s="43" t="s">
        <v>62</v>
      </c>
      <c r="F311" s="36">
        <v>62060.2</v>
      </c>
      <c r="G311" s="18">
        <v>35</v>
      </c>
      <c r="H311" s="18">
        <f>ROUND(F311/(G311*References!$C$13),0)</f>
        <v>34</v>
      </c>
    </row>
    <row r="312" spans="1:8" x14ac:dyDescent="0.3">
      <c r="A312" s="28">
        <v>940721401</v>
      </c>
      <c r="B312" s="29">
        <v>28305</v>
      </c>
      <c r="C312" s="18" t="s">
        <v>43</v>
      </c>
      <c r="D312" s="18" t="s">
        <v>44</v>
      </c>
      <c r="E312" s="43" t="s">
        <v>66</v>
      </c>
      <c r="F312" s="36">
        <v>61666.46</v>
      </c>
      <c r="G312" s="18">
        <v>40</v>
      </c>
      <c r="H312" s="18">
        <f>ROUND(F312/(G312*References!$C$13),0)</f>
        <v>30</v>
      </c>
    </row>
    <row r="313" spans="1:8" x14ac:dyDescent="0.3">
      <c r="A313" s="28">
        <v>940721351</v>
      </c>
      <c r="B313" s="29">
        <v>22120</v>
      </c>
      <c r="C313" s="18" t="s">
        <v>43</v>
      </c>
      <c r="D313" s="18" t="s">
        <v>76</v>
      </c>
      <c r="E313" s="43" t="s">
        <v>53</v>
      </c>
      <c r="F313" s="36">
        <v>48930.6</v>
      </c>
      <c r="G313" s="18">
        <v>35</v>
      </c>
      <c r="H313" s="18">
        <f>ROUND(F313/(G313*References!$C$13),0)</f>
        <v>27</v>
      </c>
    </row>
    <row r="314" spans="1:8" x14ac:dyDescent="0.3">
      <c r="A314" s="28">
        <v>940721371</v>
      </c>
      <c r="B314" s="29">
        <v>25475</v>
      </c>
      <c r="C314" s="18" t="s">
        <v>43</v>
      </c>
      <c r="D314" s="18" t="s">
        <v>44</v>
      </c>
      <c r="E314" s="43">
        <v>3340</v>
      </c>
      <c r="F314" s="36">
        <v>66410.179999999993</v>
      </c>
      <c r="G314" s="18">
        <v>40</v>
      </c>
      <c r="H314" s="18">
        <f>ROUND(F314/(G314*References!$C$13),0)</f>
        <v>32</v>
      </c>
    </row>
    <row r="315" spans="1:8" x14ac:dyDescent="0.3">
      <c r="A315" s="28">
        <v>940721399</v>
      </c>
      <c r="B315" s="29">
        <v>23321</v>
      </c>
      <c r="C315" s="18" t="s">
        <v>43</v>
      </c>
      <c r="D315" s="18" t="s">
        <v>44</v>
      </c>
      <c r="E315" s="43">
        <v>2040</v>
      </c>
      <c r="F315" s="36">
        <v>86666.36</v>
      </c>
      <c r="G315" s="18">
        <v>40</v>
      </c>
      <c r="H315" s="18">
        <f>ROUND(F315/(G315*References!$C$13),0)</f>
        <v>42</v>
      </c>
    </row>
    <row r="316" spans="1:8" x14ac:dyDescent="0.3">
      <c r="A316" s="28">
        <v>940721529</v>
      </c>
      <c r="B316" s="29">
        <v>27144</v>
      </c>
      <c r="C316" s="18" t="s">
        <v>41</v>
      </c>
      <c r="D316" s="18" t="s">
        <v>80</v>
      </c>
      <c r="E316" s="43" t="s">
        <v>60</v>
      </c>
      <c r="F316" s="36">
        <v>64460</v>
      </c>
      <c r="G316" s="18">
        <v>40</v>
      </c>
      <c r="H316" s="18">
        <f>ROUND(F316/(G316*References!$C$13),0)</f>
        <v>31</v>
      </c>
    </row>
    <row r="317" spans="1:8" x14ac:dyDescent="0.3">
      <c r="A317" s="28">
        <v>940721567</v>
      </c>
      <c r="B317" s="29">
        <v>22023</v>
      </c>
      <c r="C317" s="18" t="s">
        <v>43</v>
      </c>
      <c r="D317" s="18" t="s">
        <v>76</v>
      </c>
      <c r="E317" s="43">
        <v>2040</v>
      </c>
      <c r="F317" s="36">
        <v>40668</v>
      </c>
      <c r="G317" s="18">
        <v>35</v>
      </c>
      <c r="H317" s="18">
        <f>ROUND(F317/(G317*References!$C$13),0)</f>
        <v>22</v>
      </c>
    </row>
    <row r="318" spans="1:8" x14ac:dyDescent="0.3">
      <c r="A318" s="28">
        <v>940721576</v>
      </c>
      <c r="B318" s="29">
        <v>27674</v>
      </c>
      <c r="C318" s="18" t="s">
        <v>41</v>
      </c>
      <c r="D318" s="18" t="s">
        <v>80</v>
      </c>
      <c r="E318" s="43">
        <v>2160</v>
      </c>
      <c r="F318" s="36">
        <v>62861</v>
      </c>
      <c r="G318" s="18">
        <v>40</v>
      </c>
      <c r="H318" s="18">
        <f>ROUND(F318/(G318*References!$C$13),0)</f>
        <v>30</v>
      </c>
    </row>
    <row r="319" spans="1:8" x14ac:dyDescent="0.3">
      <c r="A319" s="28">
        <v>940721566</v>
      </c>
      <c r="B319" s="29">
        <v>26975</v>
      </c>
      <c r="C319" s="18" t="s">
        <v>43</v>
      </c>
      <c r="D319" s="18" t="s">
        <v>76</v>
      </c>
      <c r="E319" s="43">
        <v>2010</v>
      </c>
      <c r="F319" s="36">
        <v>49094.400000000001</v>
      </c>
      <c r="G319" s="18">
        <v>35</v>
      </c>
      <c r="H319" s="18">
        <f>ROUND(F319/(G319*References!$C$13),0)</f>
        <v>27</v>
      </c>
    </row>
    <row r="320" spans="1:8" x14ac:dyDescent="0.3">
      <c r="A320" s="28">
        <v>940721666</v>
      </c>
      <c r="B320" s="29">
        <v>23544</v>
      </c>
      <c r="C320" s="18" t="s">
        <v>41</v>
      </c>
      <c r="D320" s="18" t="s">
        <v>44</v>
      </c>
      <c r="E320" s="43" t="s">
        <v>59</v>
      </c>
      <c r="F320" s="36">
        <v>60490.1</v>
      </c>
      <c r="G320" s="18">
        <v>40</v>
      </c>
      <c r="H320" s="18">
        <f>ROUND(F320/(G320*References!$C$13),0)</f>
        <v>29</v>
      </c>
    </row>
    <row r="321" spans="1:8" x14ac:dyDescent="0.3">
      <c r="A321" s="28">
        <v>940721673</v>
      </c>
      <c r="B321" s="29">
        <v>18375</v>
      </c>
      <c r="C321" s="18" t="s">
        <v>43</v>
      </c>
      <c r="D321" s="18" t="s">
        <v>44</v>
      </c>
      <c r="E321" s="43">
        <v>2060</v>
      </c>
      <c r="F321" s="36">
        <v>89666.42</v>
      </c>
      <c r="G321" s="18">
        <v>40</v>
      </c>
      <c r="H321" s="18">
        <f>ROUND(F321/(G321*References!$C$13),0)</f>
        <v>43</v>
      </c>
    </row>
    <row r="322" spans="1:8" x14ac:dyDescent="0.3">
      <c r="A322" s="28">
        <v>940721693</v>
      </c>
      <c r="B322" s="29">
        <v>22225</v>
      </c>
      <c r="C322" s="18" t="s">
        <v>43</v>
      </c>
      <c r="D322" s="18" t="s">
        <v>80</v>
      </c>
      <c r="E322" s="43">
        <v>2040</v>
      </c>
      <c r="F322" s="36">
        <v>88222</v>
      </c>
      <c r="G322" s="18">
        <v>40</v>
      </c>
      <c r="H322" s="18">
        <f>ROUND(F322/(G322*References!$C$13),0)</f>
        <v>42</v>
      </c>
    </row>
    <row r="323" spans="1:8" x14ac:dyDescent="0.3">
      <c r="A323" s="28">
        <v>940721695</v>
      </c>
      <c r="B323" s="29">
        <v>26088</v>
      </c>
      <c r="C323" s="18" t="s">
        <v>41</v>
      </c>
      <c r="D323" s="18" t="s">
        <v>80</v>
      </c>
      <c r="E323" s="43">
        <v>2150</v>
      </c>
      <c r="F323" s="36">
        <v>60002</v>
      </c>
      <c r="G323" s="18">
        <v>40</v>
      </c>
      <c r="H323" s="18">
        <f>ROUND(F323/(G323*References!$C$13),0)</f>
        <v>29</v>
      </c>
    </row>
    <row r="324" spans="1:8" x14ac:dyDescent="0.3">
      <c r="A324" s="28">
        <v>940721713</v>
      </c>
      <c r="B324" s="29">
        <v>24506</v>
      </c>
      <c r="C324" s="18" t="s">
        <v>43</v>
      </c>
      <c r="D324" s="18" t="s">
        <v>76</v>
      </c>
      <c r="E324" s="43" t="s">
        <v>59</v>
      </c>
      <c r="F324" s="36">
        <v>46391.6</v>
      </c>
      <c r="G324" s="18">
        <v>35</v>
      </c>
      <c r="H324" s="18">
        <f>ROUND(F324/(G324*References!$C$13),0)</f>
        <v>25</v>
      </c>
    </row>
    <row r="325" spans="1:8" x14ac:dyDescent="0.3">
      <c r="A325" s="28">
        <v>940721735</v>
      </c>
      <c r="B325" s="29">
        <v>29193</v>
      </c>
      <c r="C325" s="18" t="s">
        <v>43</v>
      </c>
      <c r="D325" s="18" t="s">
        <v>76</v>
      </c>
      <c r="E325" s="43">
        <v>2160</v>
      </c>
      <c r="F325" s="36">
        <v>63382.400000000001</v>
      </c>
      <c r="G325" s="18">
        <v>35</v>
      </c>
      <c r="H325" s="18">
        <f>ROUND(F325/(G325*References!$C$13),0)</f>
        <v>35</v>
      </c>
    </row>
    <row r="326" spans="1:8" x14ac:dyDescent="0.3">
      <c r="A326" s="28">
        <v>940721762</v>
      </c>
      <c r="B326" s="29">
        <v>22078</v>
      </c>
      <c r="C326" s="18" t="s">
        <v>41</v>
      </c>
      <c r="D326" s="18" t="s">
        <v>76</v>
      </c>
      <c r="E326" s="43" t="s">
        <v>64</v>
      </c>
      <c r="F326" s="36">
        <v>40668</v>
      </c>
      <c r="G326" s="18">
        <v>35</v>
      </c>
      <c r="H326" s="18">
        <f>ROUND(F326/(G326*References!$C$13),0)</f>
        <v>22</v>
      </c>
    </row>
    <row r="327" spans="1:8" x14ac:dyDescent="0.3">
      <c r="A327" s="28">
        <v>940721629</v>
      </c>
      <c r="B327" s="29">
        <v>20732</v>
      </c>
      <c r="C327" s="18" t="s">
        <v>43</v>
      </c>
      <c r="D327" s="18" t="s">
        <v>76</v>
      </c>
      <c r="E327" s="43" t="s">
        <v>56</v>
      </c>
      <c r="F327" s="36">
        <v>48101.599999999999</v>
      </c>
      <c r="G327" s="18">
        <v>35</v>
      </c>
      <c r="H327" s="18">
        <f>ROUND(F327/(G327*References!$C$13),0)</f>
        <v>26</v>
      </c>
    </row>
    <row r="328" spans="1:8" x14ac:dyDescent="0.3">
      <c r="A328" s="28">
        <v>940721636</v>
      </c>
      <c r="B328" s="29">
        <v>24739</v>
      </c>
      <c r="C328" s="18" t="s">
        <v>43</v>
      </c>
      <c r="D328" s="18" t="s">
        <v>76</v>
      </c>
      <c r="E328" s="43">
        <v>2060</v>
      </c>
      <c r="F328" s="36">
        <v>49231</v>
      </c>
      <c r="G328" s="18">
        <v>35</v>
      </c>
      <c r="H328" s="18">
        <f>ROUND(F328/(G328*References!$C$13),0)</f>
        <v>27</v>
      </c>
    </row>
    <row r="329" spans="1:8" x14ac:dyDescent="0.3">
      <c r="A329" s="28">
        <v>940721656</v>
      </c>
      <c r="B329" s="29">
        <v>23533</v>
      </c>
      <c r="C329" s="18" t="s">
        <v>43</v>
      </c>
      <c r="D329" s="18" t="s">
        <v>80</v>
      </c>
      <c r="E329" s="43" t="s">
        <v>54</v>
      </c>
      <c r="F329" s="36">
        <v>84443</v>
      </c>
      <c r="G329" s="18">
        <v>40</v>
      </c>
      <c r="H329" s="18">
        <f>ROUND(F329/(G329*References!$C$13),0)</f>
        <v>41</v>
      </c>
    </row>
    <row r="330" spans="1:8" x14ac:dyDescent="0.3">
      <c r="A330" s="28">
        <v>940721661</v>
      </c>
      <c r="B330" s="29">
        <v>23639</v>
      </c>
      <c r="C330" s="18" t="s">
        <v>43</v>
      </c>
      <c r="D330" s="18" t="s">
        <v>76</v>
      </c>
      <c r="E330" s="43">
        <v>3337</v>
      </c>
      <c r="F330" s="36">
        <v>44826.400000000001</v>
      </c>
      <c r="G330" s="18">
        <v>35</v>
      </c>
      <c r="H330" s="18">
        <f>ROUND(F330/(G330*References!$C$13),0)</f>
        <v>25</v>
      </c>
    </row>
    <row r="331" spans="1:8" x14ac:dyDescent="0.3">
      <c r="A331" s="28">
        <v>940721665</v>
      </c>
      <c r="B331" s="29">
        <v>22297</v>
      </c>
      <c r="C331" s="18" t="s">
        <v>43</v>
      </c>
      <c r="D331" s="18" t="s">
        <v>44</v>
      </c>
      <c r="E331" s="43">
        <v>2090</v>
      </c>
      <c r="F331" s="36">
        <v>66892.639999999999</v>
      </c>
      <c r="G331" s="18">
        <v>40</v>
      </c>
      <c r="H331" s="18">
        <f>ROUND(F331/(G331*References!$C$13),0)</f>
        <v>32</v>
      </c>
    </row>
    <row r="332" spans="1:8" x14ac:dyDescent="0.3">
      <c r="A332" s="28">
        <v>940721926</v>
      </c>
      <c r="B332" s="29">
        <v>24164</v>
      </c>
      <c r="C332" s="18" t="s">
        <v>43</v>
      </c>
      <c r="D332" s="18" t="s">
        <v>80</v>
      </c>
      <c r="E332" s="43" t="s">
        <v>56</v>
      </c>
      <c r="F332" s="36">
        <v>66341</v>
      </c>
      <c r="G332" s="18">
        <v>40</v>
      </c>
      <c r="H332" s="18">
        <f>ROUND(F332/(G332*References!$C$13),0)</f>
        <v>32</v>
      </c>
    </row>
    <row r="333" spans="1:8" x14ac:dyDescent="0.3">
      <c r="A333" s="28">
        <v>940721937</v>
      </c>
      <c r="B333" s="29">
        <v>23371</v>
      </c>
      <c r="C333" s="18" t="s">
        <v>43</v>
      </c>
      <c r="D333" s="18" t="s">
        <v>76</v>
      </c>
      <c r="E333" s="43" t="s">
        <v>53</v>
      </c>
      <c r="F333" s="36">
        <v>44146</v>
      </c>
      <c r="G333" s="18">
        <v>35</v>
      </c>
      <c r="H333" s="18">
        <f>ROUND(F333/(G333*References!$C$13),0)</f>
        <v>24</v>
      </c>
    </row>
    <row r="334" spans="1:8" x14ac:dyDescent="0.3">
      <c r="A334" s="28">
        <v>940721936</v>
      </c>
      <c r="B334" s="29">
        <v>27097</v>
      </c>
      <c r="C334" s="18" t="s">
        <v>43</v>
      </c>
      <c r="D334" s="18" t="s">
        <v>76</v>
      </c>
      <c r="E334" s="43">
        <v>1272</v>
      </c>
      <c r="F334" s="36">
        <v>62060.2</v>
      </c>
      <c r="G334" s="18">
        <v>35</v>
      </c>
      <c r="H334" s="18">
        <f>ROUND(F334/(G334*References!$C$13),0)</f>
        <v>34</v>
      </c>
    </row>
    <row r="335" spans="1:8" x14ac:dyDescent="0.3">
      <c r="A335" s="28">
        <v>940721951</v>
      </c>
      <c r="B335" s="29">
        <v>22180</v>
      </c>
      <c r="C335" s="18" t="s">
        <v>43</v>
      </c>
      <c r="D335" s="18" t="s">
        <v>76</v>
      </c>
      <c r="E335" s="43" t="s">
        <v>56</v>
      </c>
      <c r="F335" s="36">
        <v>49231</v>
      </c>
      <c r="G335" s="18">
        <v>35</v>
      </c>
      <c r="H335" s="18">
        <f>ROUND(F335/(G335*References!$C$13),0)</f>
        <v>27</v>
      </c>
    </row>
    <row r="336" spans="1:8" x14ac:dyDescent="0.3">
      <c r="A336" s="28">
        <v>940721977</v>
      </c>
      <c r="B336" s="29">
        <v>28200</v>
      </c>
      <c r="C336" s="18" t="s">
        <v>41</v>
      </c>
      <c r="D336" s="18" t="s">
        <v>44</v>
      </c>
      <c r="E336" s="43">
        <v>2160</v>
      </c>
      <c r="F336" s="36">
        <v>99664.28</v>
      </c>
      <c r="G336" s="18">
        <v>40</v>
      </c>
      <c r="H336" s="18">
        <f>ROUND(F336/(G336*References!$C$13),0)</f>
        <v>48</v>
      </c>
    </row>
    <row r="337" spans="1:8" x14ac:dyDescent="0.3">
      <c r="A337" s="28">
        <v>940722913</v>
      </c>
      <c r="B337" s="29">
        <v>23726</v>
      </c>
      <c r="C337" s="18" t="s">
        <v>41</v>
      </c>
      <c r="D337" s="18" t="s">
        <v>76</v>
      </c>
      <c r="E337" s="43">
        <v>2170</v>
      </c>
      <c r="F337" s="36">
        <v>44844.6</v>
      </c>
      <c r="G337" s="18">
        <v>35</v>
      </c>
      <c r="H337" s="18">
        <f>ROUND(F337/(G337*References!$C$13),0)</f>
        <v>25</v>
      </c>
    </row>
    <row r="338" spans="1:8" x14ac:dyDescent="0.3">
      <c r="A338" s="28">
        <v>940722129</v>
      </c>
      <c r="B338" s="29">
        <v>23116</v>
      </c>
      <c r="C338" s="18" t="s">
        <v>41</v>
      </c>
      <c r="D338" s="18" t="s">
        <v>80</v>
      </c>
      <c r="E338" s="43" t="s">
        <v>73</v>
      </c>
      <c r="F338" s="36">
        <v>84443</v>
      </c>
      <c r="G338" s="18">
        <v>40</v>
      </c>
      <c r="H338" s="18">
        <f>ROUND(F338/(G338*References!$C$13),0)</f>
        <v>41</v>
      </c>
    </row>
    <row r="339" spans="1:8" x14ac:dyDescent="0.3">
      <c r="A339" s="28">
        <v>940722140</v>
      </c>
      <c r="B339" s="29">
        <v>24440</v>
      </c>
      <c r="C339" s="18" t="s">
        <v>41</v>
      </c>
      <c r="D339" s="18" t="s">
        <v>76</v>
      </c>
      <c r="E339" s="43" t="s">
        <v>52</v>
      </c>
      <c r="F339" s="36">
        <v>86869.6</v>
      </c>
      <c r="G339" s="18">
        <v>35</v>
      </c>
      <c r="H339" s="18">
        <f>ROUND(F339/(G339*References!$C$13),0)</f>
        <v>48</v>
      </c>
    </row>
    <row r="340" spans="1:8" x14ac:dyDescent="0.3">
      <c r="A340" s="28">
        <v>940722156</v>
      </c>
      <c r="B340" s="29">
        <v>24238</v>
      </c>
      <c r="C340" s="18" t="s">
        <v>43</v>
      </c>
      <c r="D340" s="18" t="s">
        <v>80</v>
      </c>
      <c r="E340" s="43">
        <v>3230</v>
      </c>
      <c r="F340" s="36">
        <v>102194</v>
      </c>
      <c r="G340" s="18">
        <v>40</v>
      </c>
      <c r="H340" s="18">
        <f>ROUND(F340/(G340*References!$C$13),0)</f>
        <v>49</v>
      </c>
    </row>
    <row r="341" spans="1:8" x14ac:dyDescent="0.3">
      <c r="A341" s="28">
        <v>940722175</v>
      </c>
      <c r="B341" s="29">
        <v>21873</v>
      </c>
      <c r="C341" s="18" t="s">
        <v>43</v>
      </c>
      <c r="D341" s="18" t="s">
        <v>44</v>
      </c>
      <c r="E341" s="43">
        <v>2160</v>
      </c>
      <c r="F341" s="36">
        <v>104963.89</v>
      </c>
      <c r="G341" s="18">
        <v>40</v>
      </c>
      <c r="H341" s="18">
        <f>ROUND(F341/(G341*References!$C$13),0)</f>
        <v>50</v>
      </c>
    </row>
    <row r="342" spans="1:8" x14ac:dyDescent="0.3">
      <c r="A342" s="28">
        <v>940722192</v>
      </c>
      <c r="B342" s="29">
        <v>27223</v>
      </c>
      <c r="C342" s="18" t="s">
        <v>43</v>
      </c>
      <c r="D342" s="18" t="s">
        <v>76</v>
      </c>
      <c r="E342" s="43">
        <v>3341</v>
      </c>
      <c r="F342" s="36">
        <v>48101.599999999999</v>
      </c>
      <c r="G342" s="18">
        <v>35</v>
      </c>
      <c r="H342" s="18">
        <f>ROUND(F342/(G342*References!$C$13),0)</f>
        <v>26</v>
      </c>
    </row>
    <row r="343" spans="1:8" x14ac:dyDescent="0.3">
      <c r="A343" s="28">
        <v>940722196</v>
      </c>
      <c r="B343" s="29">
        <v>19539</v>
      </c>
      <c r="C343" s="18" t="s">
        <v>41</v>
      </c>
      <c r="D343" s="18" t="s">
        <v>44</v>
      </c>
      <c r="E343" s="43">
        <v>2090</v>
      </c>
      <c r="F343" s="36">
        <v>86362.44</v>
      </c>
      <c r="G343" s="18">
        <v>40</v>
      </c>
      <c r="H343" s="18">
        <f>ROUND(F343/(G343*References!$C$13),0)</f>
        <v>42</v>
      </c>
    </row>
    <row r="344" spans="1:8" x14ac:dyDescent="0.3">
      <c r="A344" s="28">
        <v>940722913</v>
      </c>
      <c r="B344" s="29">
        <v>22073</v>
      </c>
      <c r="C344" s="18" t="s">
        <v>43</v>
      </c>
      <c r="D344" s="18" t="s">
        <v>80</v>
      </c>
      <c r="E344" s="43" t="s">
        <v>60</v>
      </c>
      <c r="F344" s="36">
        <v>60002</v>
      </c>
      <c r="G344" s="18">
        <v>40</v>
      </c>
      <c r="H344" s="18">
        <f>ROUND(F344/(G344*References!$C$13),0)</f>
        <v>29</v>
      </c>
    </row>
    <row r="345" spans="1:8" x14ac:dyDescent="0.3">
      <c r="A345" s="28">
        <v>940722105</v>
      </c>
      <c r="B345" s="29">
        <v>23306</v>
      </c>
      <c r="C345" s="18" t="s">
        <v>41</v>
      </c>
      <c r="D345" s="18" t="s">
        <v>76</v>
      </c>
      <c r="E345" s="43" t="s">
        <v>72</v>
      </c>
      <c r="F345" s="36">
        <v>44146</v>
      </c>
      <c r="G345" s="18">
        <v>35</v>
      </c>
      <c r="H345" s="18">
        <f>ROUND(F345/(G345*References!$C$13),0)</f>
        <v>24</v>
      </c>
    </row>
    <row r="346" spans="1:8" x14ac:dyDescent="0.3">
      <c r="A346" s="28">
        <v>940722106</v>
      </c>
      <c r="B346" s="29">
        <v>23371</v>
      </c>
      <c r="C346" s="18" t="s">
        <v>43</v>
      </c>
      <c r="D346" s="18" t="s">
        <v>76</v>
      </c>
      <c r="E346" s="43" t="s">
        <v>53</v>
      </c>
      <c r="F346" s="36">
        <v>40168.400000000001</v>
      </c>
      <c r="G346" s="18">
        <v>35</v>
      </c>
      <c r="H346" s="18">
        <f>ROUND(F346/(G346*References!$C$13),0)</f>
        <v>22</v>
      </c>
    </row>
    <row r="347" spans="1:8" x14ac:dyDescent="0.3">
      <c r="A347" s="28">
        <v>940722196</v>
      </c>
      <c r="B347" s="29">
        <v>24239</v>
      </c>
      <c r="C347" s="18" t="s">
        <v>43</v>
      </c>
      <c r="D347" s="18" t="s">
        <v>76</v>
      </c>
      <c r="E347" s="43" t="s">
        <v>75</v>
      </c>
      <c r="F347" s="36">
        <v>44063.199999999997</v>
      </c>
      <c r="G347" s="18">
        <v>35</v>
      </c>
      <c r="H347" s="18">
        <f>ROUND(F347/(G347*References!$C$13),0)</f>
        <v>24</v>
      </c>
    </row>
    <row r="348" spans="1:8" x14ac:dyDescent="0.3">
      <c r="A348" s="28">
        <v>940722216</v>
      </c>
      <c r="B348" s="29">
        <v>24173</v>
      </c>
      <c r="C348" s="18" t="s">
        <v>43</v>
      </c>
      <c r="D348" s="18" t="s">
        <v>44</v>
      </c>
      <c r="E348" s="43">
        <v>1200</v>
      </c>
      <c r="F348" s="36">
        <v>69118.86</v>
      </c>
      <c r="G348" s="18">
        <v>40</v>
      </c>
      <c r="H348" s="18">
        <f>ROUND(F348/(G348*References!$C$13),0)</f>
        <v>33</v>
      </c>
    </row>
    <row r="349" spans="1:8" x14ac:dyDescent="0.3">
      <c r="A349" s="28">
        <v>940722296</v>
      </c>
      <c r="B349" s="29">
        <v>28100</v>
      </c>
      <c r="C349" s="18" t="s">
        <v>41</v>
      </c>
      <c r="D349" s="18" t="s">
        <v>44</v>
      </c>
      <c r="E349" s="43">
        <v>1200</v>
      </c>
      <c r="F349" s="36">
        <v>111430.91</v>
      </c>
      <c r="G349" s="18">
        <v>40</v>
      </c>
      <c r="H349" s="18">
        <f>ROUND(F349/(G349*References!$C$13),0)</f>
        <v>54</v>
      </c>
    </row>
    <row r="350" spans="1:8" x14ac:dyDescent="0.3">
      <c r="A350" s="28">
        <v>940722310</v>
      </c>
      <c r="B350" s="29">
        <v>27775</v>
      </c>
      <c r="C350" s="18" t="s">
        <v>41</v>
      </c>
      <c r="D350" s="18" t="s">
        <v>44</v>
      </c>
      <c r="E350" s="43" t="s">
        <v>73</v>
      </c>
      <c r="F350" s="36">
        <v>64361.03</v>
      </c>
      <c r="G350" s="18">
        <v>40</v>
      </c>
      <c r="H350" s="18">
        <f>ROUND(F350/(G350*References!$C$13),0)</f>
        <v>31</v>
      </c>
    </row>
    <row r="351" spans="1:8" x14ac:dyDescent="0.3">
      <c r="A351" s="28">
        <v>940722326</v>
      </c>
      <c r="B351" s="29">
        <v>33273</v>
      </c>
      <c r="C351" s="18" t="s">
        <v>41</v>
      </c>
      <c r="D351" s="18" t="s">
        <v>76</v>
      </c>
      <c r="E351" s="43" t="s">
        <v>55</v>
      </c>
      <c r="F351" s="36">
        <v>66449.399999999994</v>
      </c>
      <c r="G351" s="18">
        <v>35</v>
      </c>
      <c r="H351" s="18">
        <f>ROUND(F351/(G351*References!$C$13),0)</f>
        <v>37</v>
      </c>
    </row>
    <row r="352" spans="1:8" x14ac:dyDescent="0.3">
      <c r="A352" s="28">
        <v>940722367</v>
      </c>
      <c r="B352" s="29">
        <v>23155</v>
      </c>
      <c r="C352" s="18" t="s">
        <v>43</v>
      </c>
      <c r="D352" s="18" t="s">
        <v>76</v>
      </c>
      <c r="E352" s="43">
        <v>1300</v>
      </c>
      <c r="F352" s="36">
        <v>64009.4</v>
      </c>
      <c r="G352" s="18">
        <v>35</v>
      </c>
      <c r="H352" s="18">
        <f>ROUND(F352/(G352*References!$C$13),0)</f>
        <v>35</v>
      </c>
    </row>
    <row r="353" spans="1:8" x14ac:dyDescent="0.3">
      <c r="A353" s="28">
        <v>940722327</v>
      </c>
      <c r="B353" s="29">
        <v>23712</v>
      </c>
      <c r="C353" s="18" t="s">
        <v>43</v>
      </c>
      <c r="D353" s="18" t="s">
        <v>44</v>
      </c>
      <c r="E353" s="43" t="s">
        <v>54</v>
      </c>
      <c r="F353" s="36">
        <v>84006.14</v>
      </c>
      <c r="G353" s="18">
        <v>40</v>
      </c>
      <c r="H353" s="18">
        <f>ROUND(F353/(G353*References!$C$13),0)</f>
        <v>40</v>
      </c>
    </row>
    <row r="354" spans="1:8" x14ac:dyDescent="0.3">
      <c r="A354" s="28">
        <v>940722402</v>
      </c>
      <c r="B354" s="29">
        <v>24272</v>
      </c>
      <c r="C354" s="18" t="s">
        <v>43</v>
      </c>
      <c r="D354" s="18" t="s">
        <v>76</v>
      </c>
      <c r="E354" s="43">
        <v>2060</v>
      </c>
      <c r="F354" s="36">
        <v>44060.4</v>
      </c>
      <c r="G354" s="18">
        <v>35</v>
      </c>
      <c r="H354" s="18">
        <f>ROUND(F354/(G354*References!$C$13),0)</f>
        <v>24</v>
      </c>
    </row>
    <row r="355" spans="1:8" x14ac:dyDescent="0.3">
      <c r="A355" s="28">
        <v>940722376</v>
      </c>
      <c r="B355" s="29">
        <v>22009</v>
      </c>
      <c r="C355" s="18" t="s">
        <v>43</v>
      </c>
      <c r="D355" s="18" t="s">
        <v>44</v>
      </c>
      <c r="E355" s="43">
        <v>2060</v>
      </c>
      <c r="F355" s="36">
        <v>84918.69</v>
      </c>
      <c r="G355" s="18">
        <v>40</v>
      </c>
      <c r="H355" s="18">
        <f>ROUND(F355/(G355*References!$C$13),0)</f>
        <v>41</v>
      </c>
    </row>
    <row r="356" spans="1:8" x14ac:dyDescent="0.3">
      <c r="A356" s="28">
        <v>940722361</v>
      </c>
      <c r="B356" s="29">
        <v>26425</v>
      </c>
      <c r="C356" s="18" t="s">
        <v>43</v>
      </c>
      <c r="D356" s="18" t="s">
        <v>44</v>
      </c>
      <c r="E356" s="43">
        <v>2090</v>
      </c>
      <c r="F356" s="36">
        <v>110421</v>
      </c>
      <c r="G356" s="18">
        <v>40</v>
      </c>
      <c r="H356" s="18">
        <f>ROUND(F356/(G356*References!$C$13),0)</f>
        <v>53</v>
      </c>
    </row>
    <row r="357" spans="1:8" x14ac:dyDescent="0.3">
      <c r="A357" s="28">
        <v>940722392</v>
      </c>
      <c r="B357" s="29">
        <v>22967</v>
      </c>
      <c r="C357" s="18" t="s">
        <v>43</v>
      </c>
      <c r="D357" s="18" t="s">
        <v>80</v>
      </c>
      <c r="E357" s="43">
        <v>1272</v>
      </c>
      <c r="F357" s="36">
        <v>88222</v>
      </c>
      <c r="G357" s="18">
        <v>40</v>
      </c>
      <c r="H357" s="18">
        <f>ROUND(F357/(G357*References!$C$13),0)</f>
        <v>42</v>
      </c>
    </row>
    <row r="358" spans="1:8" x14ac:dyDescent="0.3">
      <c r="A358" s="28">
        <v>940722395</v>
      </c>
      <c r="B358" s="29">
        <v>25278</v>
      </c>
      <c r="C358" s="18" t="s">
        <v>43</v>
      </c>
      <c r="D358" s="18" t="s">
        <v>76</v>
      </c>
      <c r="E358" s="43">
        <v>1272</v>
      </c>
      <c r="F358" s="36">
        <v>64009.4</v>
      </c>
      <c r="G358" s="18">
        <v>35</v>
      </c>
      <c r="H358" s="18">
        <f>ROUND(F358/(G358*References!$C$13),0)</f>
        <v>35</v>
      </c>
    </row>
    <row r="359" spans="1:8" x14ac:dyDescent="0.3">
      <c r="A359" s="28">
        <v>940722396</v>
      </c>
      <c r="B359" s="29">
        <v>24508</v>
      </c>
      <c r="C359" s="18" t="s">
        <v>43</v>
      </c>
      <c r="D359" s="18" t="s">
        <v>76</v>
      </c>
      <c r="E359" s="43">
        <v>2090</v>
      </c>
      <c r="F359" s="36">
        <v>60314.6</v>
      </c>
      <c r="G359" s="18">
        <v>35</v>
      </c>
      <c r="H359" s="18">
        <f>ROUND(F359/(G359*References!$C$13),0)</f>
        <v>33</v>
      </c>
    </row>
    <row r="360" spans="1:8" x14ac:dyDescent="0.3">
      <c r="A360" s="28">
        <v>940722519</v>
      </c>
      <c r="B360" s="29">
        <v>23176</v>
      </c>
      <c r="C360" s="18" t="s">
        <v>43</v>
      </c>
      <c r="D360" s="18" t="s">
        <v>80</v>
      </c>
      <c r="E360" s="43" t="s">
        <v>24</v>
      </c>
      <c r="F360" s="36">
        <v>88222</v>
      </c>
      <c r="G360" s="18">
        <v>40</v>
      </c>
      <c r="H360" s="18">
        <f>ROUND(F360/(G360*References!$C$13),0)</f>
        <v>42</v>
      </c>
    </row>
  </sheetData>
  <autoFilter ref="A1:H360" xr:uid="{6E2125A0-9CE1-4D6C-BF6C-BCA67563CEEF}"/>
  <mergeCells count="2">
    <mergeCell ref="J1:Q1"/>
    <mergeCell ref="J8:Q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5EF4-EFA6-494D-B017-0CD8B2ECBB00}">
  <sheetPr>
    <tabColor theme="4" tint="0.39997558519241921"/>
  </sheetPr>
  <dimension ref="A1:I373"/>
  <sheetViews>
    <sheetView workbookViewId="0">
      <selection activeCell="K24" sqref="K24"/>
    </sheetView>
  </sheetViews>
  <sheetFormatPr defaultColWidth="23.77734375" defaultRowHeight="13.2" x14ac:dyDescent="0.3"/>
  <cols>
    <col min="1" max="1" width="19.44140625" style="1" customWidth="1"/>
    <col min="2" max="2" width="20.44140625" style="2" customWidth="1"/>
    <col min="3" max="3" width="10.44140625" style="2" customWidth="1"/>
    <col min="4" max="4" width="12.21875" style="1" customWidth="1"/>
    <col min="5" max="5" width="14.88671875" style="1" customWidth="1"/>
    <col min="6" max="6" width="27.109375" style="1" customWidth="1"/>
    <col min="7" max="7" width="12.77734375" style="1" customWidth="1"/>
    <col min="8" max="8" width="22" style="1" bestFit="1" customWidth="1"/>
    <col min="9" max="9" width="23" style="1" customWidth="1"/>
    <col min="10" max="16384" width="23.77734375" style="1"/>
  </cols>
  <sheetData>
    <row r="1" spans="1:9" ht="14.4" x14ac:dyDescent="0.3">
      <c r="A1" s="33" t="s">
        <v>12</v>
      </c>
      <c r="B1" s="34" t="s">
        <v>32</v>
      </c>
      <c r="C1" s="34" t="s">
        <v>93</v>
      </c>
      <c r="D1" s="33" t="s">
        <v>88</v>
      </c>
      <c r="E1" s="33" t="s">
        <v>89</v>
      </c>
      <c r="F1" s="33" t="s">
        <v>90</v>
      </c>
      <c r="G1" s="33" t="s">
        <v>38</v>
      </c>
      <c r="H1" s="34" t="s">
        <v>77</v>
      </c>
      <c r="I1" s="34" t="s">
        <v>95</v>
      </c>
    </row>
    <row r="2" spans="1:9" x14ac:dyDescent="0.3">
      <c r="A2" s="3">
        <v>712121053</v>
      </c>
      <c r="B2" s="4">
        <v>27331</v>
      </c>
      <c r="C2" s="3">
        <f ca="1">ROUND((References!$C$3-Salaires!B2)/365,0)</f>
        <v>51</v>
      </c>
      <c r="D2" s="3" t="s">
        <v>91</v>
      </c>
      <c r="E2" s="3" t="s">
        <v>19</v>
      </c>
      <c r="F2" s="21">
        <v>42569.8</v>
      </c>
      <c r="G2" s="3" t="s">
        <v>94</v>
      </c>
      <c r="H2" s="3">
        <v>35</v>
      </c>
      <c r="I2" s="3" t="str">
        <f>IF(Salaires!D2=References!$B$4,References!$C$4,References!$C$5)</f>
        <v>Madame</v>
      </c>
    </row>
    <row r="3" spans="1:9" x14ac:dyDescent="0.3">
      <c r="A3" s="3">
        <v>712120176</v>
      </c>
      <c r="B3" s="4">
        <v>24960</v>
      </c>
      <c r="C3" s="3">
        <f ca="1">ROUND((References!$C$3-Salaires!B3)/365,0)</f>
        <v>57</v>
      </c>
      <c r="D3" s="3" t="s">
        <v>91</v>
      </c>
      <c r="E3" s="3" t="s">
        <v>19</v>
      </c>
      <c r="F3" s="21">
        <v>47156.2</v>
      </c>
      <c r="G3" s="3" t="s">
        <v>94</v>
      </c>
      <c r="H3" s="3">
        <v>35</v>
      </c>
      <c r="I3" s="3" t="str">
        <f>IF(Salaires!D3=References!$B$4,References!$C$4,References!$C$5)</f>
        <v>Madame</v>
      </c>
    </row>
    <row r="4" spans="1:9" x14ac:dyDescent="0.3">
      <c r="A4" s="3">
        <v>112121023</v>
      </c>
      <c r="B4" s="4">
        <v>31150</v>
      </c>
      <c r="C4" s="3">
        <f ca="1">ROUND((References!$C$3-Salaires!B4)/365,0)</f>
        <v>40</v>
      </c>
      <c r="D4" s="3" t="s">
        <v>91</v>
      </c>
      <c r="E4" s="3" t="s">
        <v>19</v>
      </c>
      <c r="F4" s="21">
        <v>51324</v>
      </c>
      <c r="G4" s="3" t="s">
        <v>94</v>
      </c>
      <c r="H4" s="3">
        <v>35</v>
      </c>
      <c r="I4" s="3" t="str">
        <f>IF(Salaires!D4=References!$B$4,References!$C$4,References!$C$5)</f>
        <v>Madame</v>
      </c>
    </row>
    <row r="5" spans="1:9" x14ac:dyDescent="0.3">
      <c r="A5" s="3">
        <v>712120175</v>
      </c>
      <c r="B5" s="4">
        <v>23034</v>
      </c>
      <c r="C5" s="3">
        <f ca="1">ROUND((References!$C$3-Salaires!B5)/365,0)</f>
        <v>63</v>
      </c>
      <c r="D5" s="3" t="s">
        <v>91</v>
      </c>
      <c r="E5" s="3" t="s">
        <v>19</v>
      </c>
      <c r="F5" s="21">
        <v>59568.6</v>
      </c>
      <c r="G5" s="3" t="s">
        <v>94</v>
      </c>
      <c r="H5" s="3">
        <v>35</v>
      </c>
      <c r="I5" s="3" t="str">
        <f>IF(Salaires!D5=References!$B$4,References!$C$4,References!$C$5)</f>
        <v>Madame</v>
      </c>
    </row>
    <row r="6" spans="1:9" x14ac:dyDescent="0.3">
      <c r="A6" s="3">
        <v>712121442</v>
      </c>
      <c r="B6" s="4">
        <v>28512</v>
      </c>
      <c r="C6" s="3">
        <f ca="1">ROUND((References!$C$3-Salaires!B6)/365,0)</f>
        <v>48</v>
      </c>
      <c r="D6" s="3" t="s">
        <v>91</v>
      </c>
      <c r="E6" s="3" t="s">
        <v>19</v>
      </c>
      <c r="F6" s="21">
        <v>39803.4</v>
      </c>
      <c r="G6" s="3" t="s">
        <v>94</v>
      </c>
      <c r="H6" s="3">
        <v>35</v>
      </c>
      <c r="I6" s="3" t="str">
        <f>IF(Salaires!D6=References!$B$4,References!$C$4,References!$C$5)</f>
        <v>Madame</v>
      </c>
    </row>
    <row r="7" spans="1:9" x14ac:dyDescent="0.3">
      <c r="A7" s="3">
        <v>712120173</v>
      </c>
      <c r="B7" s="4">
        <v>23305</v>
      </c>
      <c r="C7" s="3">
        <f ca="1">ROUND((References!$C$3-Salaires!B7)/365,0)</f>
        <v>62</v>
      </c>
      <c r="D7" s="3" t="s">
        <v>91</v>
      </c>
      <c r="E7" s="3" t="s">
        <v>19</v>
      </c>
      <c r="F7" s="21">
        <v>59568.6</v>
      </c>
      <c r="G7" s="3" t="s">
        <v>94</v>
      </c>
      <c r="H7" s="3">
        <v>35</v>
      </c>
      <c r="I7" s="3" t="str">
        <f>IF(Salaires!D7=References!$B$4,References!$C$4,References!$C$5)</f>
        <v>Madame</v>
      </c>
    </row>
    <row r="8" spans="1:9" x14ac:dyDescent="0.3">
      <c r="A8" s="3">
        <v>707112523</v>
      </c>
      <c r="B8" s="4">
        <v>27082</v>
      </c>
      <c r="C8" s="3">
        <f ca="1">ROUND((References!$C$3-Salaires!B8)/365,0)</f>
        <v>52</v>
      </c>
      <c r="D8" s="3" t="s">
        <v>91</v>
      </c>
      <c r="E8" s="3" t="s">
        <v>19</v>
      </c>
      <c r="F8" s="21">
        <v>55619.199999999997</v>
      </c>
      <c r="G8" s="3" t="s">
        <v>94</v>
      </c>
      <c r="H8" s="3">
        <v>35</v>
      </c>
      <c r="I8" s="3" t="str">
        <f>IF(Salaires!D8=References!$B$4,References!$C$4,References!$C$5)</f>
        <v>Madame</v>
      </c>
    </row>
    <row r="9" spans="1:9" x14ac:dyDescent="0.3">
      <c r="A9" s="3">
        <v>712121588</v>
      </c>
      <c r="B9" s="4">
        <v>26975</v>
      </c>
      <c r="C9" s="3">
        <f ca="1">ROUND((References!$C$3-Salaires!B9)/365,0)</f>
        <v>52</v>
      </c>
      <c r="D9" s="3" t="s">
        <v>91</v>
      </c>
      <c r="E9" s="3" t="s">
        <v>19</v>
      </c>
      <c r="F9" s="21">
        <v>48011.6</v>
      </c>
      <c r="G9" s="3" t="s">
        <v>94</v>
      </c>
      <c r="H9" s="3">
        <v>35</v>
      </c>
      <c r="I9" s="3" t="str">
        <f>IF(Salaires!D9=References!$B$4,References!$C$4,References!$C$5)</f>
        <v>Madame</v>
      </c>
    </row>
    <row r="10" spans="1:9" x14ac:dyDescent="0.3">
      <c r="A10" s="3">
        <v>712121370</v>
      </c>
      <c r="B10" s="4">
        <v>24778</v>
      </c>
      <c r="C10" s="3">
        <f ca="1">ROUND((References!$C$3-Salaires!B10)/365,0)</f>
        <v>58</v>
      </c>
      <c r="D10" s="3" t="s">
        <v>91</v>
      </c>
      <c r="E10" s="3" t="s">
        <v>19</v>
      </c>
      <c r="F10" s="21">
        <v>37856</v>
      </c>
      <c r="G10" s="3" t="s">
        <v>94</v>
      </c>
      <c r="H10" s="3">
        <v>35</v>
      </c>
      <c r="I10" s="3" t="str">
        <f>IF(Salaires!D10=References!$B$4,References!$C$4,References!$C$5)</f>
        <v>Madame</v>
      </c>
    </row>
    <row r="11" spans="1:9" x14ac:dyDescent="0.3">
      <c r="A11" s="3">
        <v>707144518</v>
      </c>
      <c r="B11" s="4">
        <v>30747</v>
      </c>
      <c r="C11" s="3">
        <f ca="1">ROUND((References!$C$3-Salaires!B11)/365,0)</f>
        <v>42</v>
      </c>
      <c r="D11" s="3" t="s">
        <v>91</v>
      </c>
      <c r="E11" s="3" t="s">
        <v>19</v>
      </c>
      <c r="F11" s="21">
        <v>51324</v>
      </c>
      <c r="G11" s="3" t="s">
        <v>94</v>
      </c>
      <c r="H11" s="3">
        <v>35</v>
      </c>
      <c r="I11" s="3" t="str">
        <f>IF(Salaires!D11=References!$B$4,References!$C$4,References!$C$5)</f>
        <v>Madame</v>
      </c>
    </row>
    <row r="12" spans="1:9" x14ac:dyDescent="0.3">
      <c r="A12" s="3">
        <v>712122367</v>
      </c>
      <c r="B12" s="4">
        <v>30460</v>
      </c>
      <c r="C12" s="3">
        <f ca="1">ROUND((References!$C$3-Salaires!B12)/365,0)</f>
        <v>42</v>
      </c>
      <c r="D12" s="3" t="s">
        <v>91</v>
      </c>
      <c r="E12" s="3" t="s">
        <v>19</v>
      </c>
      <c r="F12" s="21">
        <v>54490.8</v>
      </c>
      <c r="G12" s="3" t="s">
        <v>94</v>
      </c>
      <c r="H12" s="3">
        <v>35</v>
      </c>
      <c r="I12" s="3" t="str">
        <f>IF(Salaires!D12=References!$B$4,References!$C$4,References!$C$5)</f>
        <v>Madame</v>
      </c>
    </row>
    <row r="13" spans="1:9" x14ac:dyDescent="0.3">
      <c r="A13" s="3">
        <v>707144674</v>
      </c>
      <c r="B13" s="4">
        <v>28807</v>
      </c>
      <c r="C13" s="3">
        <f ca="1">ROUND((References!$C$3-Salaires!B13)/365,0)</f>
        <v>47</v>
      </c>
      <c r="D13" s="3" t="s">
        <v>91</v>
      </c>
      <c r="E13" s="3" t="s">
        <v>19</v>
      </c>
      <c r="F13" s="21">
        <v>59592</v>
      </c>
      <c r="G13" s="3" t="s">
        <v>94</v>
      </c>
      <c r="H13" s="3">
        <v>35</v>
      </c>
      <c r="I13" s="3" t="str">
        <f>IF(Salaires!D13=References!$B$4,References!$C$4,References!$C$5)</f>
        <v>Madame</v>
      </c>
    </row>
    <row r="14" spans="1:9" x14ac:dyDescent="0.3">
      <c r="A14" s="3">
        <v>712121567</v>
      </c>
      <c r="B14" s="4">
        <v>22023</v>
      </c>
      <c r="C14" s="3">
        <f ca="1">ROUND((References!$C$3-Salaires!B14)/365,0)</f>
        <v>65</v>
      </c>
      <c r="D14" s="3" t="s">
        <v>91</v>
      </c>
      <c r="E14" s="3" t="s">
        <v>19</v>
      </c>
      <c r="F14" s="21">
        <v>39803.4</v>
      </c>
      <c r="G14" s="3" t="s">
        <v>94</v>
      </c>
      <c r="H14" s="3">
        <v>35</v>
      </c>
      <c r="I14" s="3" t="str">
        <f>IF(Salaires!D14=References!$B$4,References!$C$4,References!$C$5)</f>
        <v>Madame</v>
      </c>
    </row>
    <row r="15" spans="1:9" x14ac:dyDescent="0.3">
      <c r="A15" s="3">
        <v>712122072</v>
      </c>
      <c r="B15" s="4">
        <v>27223</v>
      </c>
      <c r="C15" s="3">
        <f ca="1">ROUND((References!$C$3-Salaires!B15)/365,0)</f>
        <v>51</v>
      </c>
      <c r="D15" s="3" t="s">
        <v>91</v>
      </c>
      <c r="E15" s="3" t="s">
        <v>19</v>
      </c>
      <c r="F15" s="21">
        <v>38638.6</v>
      </c>
      <c r="G15" s="3" t="s">
        <v>94</v>
      </c>
      <c r="H15" s="3">
        <v>35</v>
      </c>
      <c r="I15" s="3" t="str">
        <f>IF(Salaires!D15=References!$B$4,References!$C$4,References!$C$5)</f>
        <v>Madame</v>
      </c>
    </row>
    <row r="16" spans="1:9" x14ac:dyDescent="0.3">
      <c r="A16" s="3">
        <v>712121525</v>
      </c>
      <c r="B16" s="4">
        <v>28845</v>
      </c>
      <c r="C16" s="3">
        <f ca="1">ROUND((References!$C$3-Salaires!B16)/365,0)</f>
        <v>47</v>
      </c>
      <c r="D16" s="3" t="s">
        <v>92</v>
      </c>
      <c r="E16" s="3" t="s">
        <v>19</v>
      </c>
      <c r="F16" s="21">
        <v>40112.800000000003</v>
      </c>
      <c r="G16" s="3" t="s">
        <v>94</v>
      </c>
      <c r="H16" s="3">
        <v>35</v>
      </c>
      <c r="I16" s="3" t="str">
        <f>IF(Salaires!D16=References!$B$4,References!$C$4,References!$C$5)</f>
        <v>Monsieur</v>
      </c>
    </row>
    <row r="17" spans="1:9" x14ac:dyDescent="0.3">
      <c r="A17" s="3">
        <v>712122105</v>
      </c>
      <c r="B17" s="4">
        <v>23306</v>
      </c>
      <c r="C17" s="3">
        <f ca="1">ROUND((References!$C$3-Salaires!B17)/365,0)</f>
        <v>62</v>
      </c>
      <c r="D17" s="3" t="s">
        <v>92</v>
      </c>
      <c r="E17" s="3" t="s">
        <v>19</v>
      </c>
      <c r="F17" s="21">
        <v>41914.6</v>
      </c>
      <c r="G17" s="3" t="s">
        <v>94</v>
      </c>
      <c r="H17" s="3">
        <v>35</v>
      </c>
      <c r="I17" s="3" t="str">
        <f>IF(Salaires!D17=References!$B$4,References!$C$4,References!$C$5)</f>
        <v>Monsieur</v>
      </c>
    </row>
    <row r="18" spans="1:9" x14ac:dyDescent="0.3">
      <c r="A18" s="3">
        <v>712121762</v>
      </c>
      <c r="B18" s="4">
        <v>29444</v>
      </c>
      <c r="C18" s="3">
        <f ca="1">ROUND((References!$C$3-Salaires!B18)/365,0)</f>
        <v>45</v>
      </c>
      <c r="D18" s="3" t="s">
        <v>92</v>
      </c>
      <c r="E18" s="3" t="s">
        <v>19</v>
      </c>
      <c r="F18" s="21">
        <v>40112.800000000003</v>
      </c>
      <c r="G18" s="3" t="s">
        <v>94</v>
      </c>
      <c r="H18" s="3">
        <v>35</v>
      </c>
      <c r="I18" s="3" t="str">
        <f>IF(Salaires!D18=References!$B$4,References!$C$4,References!$C$5)</f>
        <v>Monsieur</v>
      </c>
    </row>
    <row r="19" spans="1:9" x14ac:dyDescent="0.3">
      <c r="A19" s="3">
        <v>712121015</v>
      </c>
      <c r="B19" s="4">
        <v>26567</v>
      </c>
      <c r="C19" s="3">
        <f ca="1">ROUND((References!$C$3-Salaires!B19)/365,0)</f>
        <v>53</v>
      </c>
      <c r="D19" s="3" t="s">
        <v>92</v>
      </c>
      <c r="E19" s="3" t="s">
        <v>19</v>
      </c>
      <c r="F19" s="21">
        <v>54490.8</v>
      </c>
      <c r="G19" s="3" t="s">
        <v>94</v>
      </c>
      <c r="H19" s="3">
        <v>35</v>
      </c>
      <c r="I19" s="3" t="str">
        <f>IF(Salaires!D19=References!$B$4,References!$C$4,References!$C$5)</f>
        <v>Monsieur</v>
      </c>
    </row>
    <row r="20" spans="1:9" x14ac:dyDescent="0.3">
      <c r="A20" s="3">
        <v>877504123</v>
      </c>
      <c r="B20" s="4">
        <v>25339</v>
      </c>
      <c r="C20" s="3">
        <f ca="1">ROUND((References!$C$3-Salaires!B20)/365,0)</f>
        <v>56</v>
      </c>
      <c r="D20" s="3" t="s">
        <v>92</v>
      </c>
      <c r="E20" s="3" t="s">
        <v>19</v>
      </c>
      <c r="F20" s="21">
        <v>53453.4</v>
      </c>
      <c r="G20" s="3" t="s">
        <v>94</v>
      </c>
      <c r="H20" s="3">
        <v>35</v>
      </c>
      <c r="I20" s="3" t="str">
        <f>IF(Salaires!D20=References!$B$4,References!$C$4,References!$C$5)</f>
        <v>Monsieur</v>
      </c>
    </row>
    <row r="21" spans="1:9" x14ac:dyDescent="0.3">
      <c r="A21" s="3">
        <v>872011205</v>
      </c>
      <c r="B21" s="4">
        <v>20267</v>
      </c>
      <c r="C21" s="3">
        <f ca="1">ROUND((References!$C$3-Salaires!B21)/365,0)</f>
        <v>70</v>
      </c>
      <c r="D21" s="3" t="s">
        <v>91</v>
      </c>
      <c r="E21" s="3" t="s">
        <v>19</v>
      </c>
      <c r="F21" s="21">
        <v>124051</v>
      </c>
      <c r="G21" s="3" t="s">
        <v>84</v>
      </c>
      <c r="H21" s="3">
        <v>44</v>
      </c>
      <c r="I21" s="3" t="str">
        <f>IF(Salaires!D21=References!$B$4,References!$C$4,References!$C$5)</f>
        <v>Madame</v>
      </c>
    </row>
    <row r="22" spans="1:9" x14ac:dyDescent="0.3">
      <c r="A22" s="3">
        <v>877502408</v>
      </c>
      <c r="B22" s="4">
        <v>23823</v>
      </c>
      <c r="C22" s="3">
        <f ca="1">ROUND((References!$C$3-Salaires!B22)/365,0)</f>
        <v>60</v>
      </c>
      <c r="D22" s="3" t="s">
        <v>92</v>
      </c>
      <c r="E22" s="3" t="s">
        <v>19</v>
      </c>
      <c r="F22" s="21">
        <v>98337</v>
      </c>
      <c r="G22" s="3" t="s">
        <v>84</v>
      </c>
      <c r="H22" s="3">
        <v>44</v>
      </c>
      <c r="I22" s="3" t="str">
        <f>IF(Salaires!D22=References!$B$4,References!$C$4,References!$C$5)</f>
        <v>Monsieur</v>
      </c>
    </row>
    <row r="23" spans="1:9" x14ac:dyDescent="0.3">
      <c r="A23" s="3">
        <v>712122076</v>
      </c>
      <c r="B23" s="4">
        <v>19600</v>
      </c>
      <c r="C23" s="3">
        <f ca="1">ROUND((References!$C$3-Salaires!B23)/365,0)</f>
        <v>72</v>
      </c>
      <c r="D23" s="3" t="s">
        <v>92</v>
      </c>
      <c r="E23" s="3" t="s">
        <v>19</v>
      </c>
      <c r="F23" s="21">
        <v>65619</v>
      </c>
      <c r="G23" s="3" t="s">
        <v>84</v>
      </c>
      <c r="H23" s="3">
        <v>44</v>
      </c>
      <c r="I23" s="3" t="str">
        <f>IF(Salaires!D23=References!$B$4,References!$C$4,References!$C$5)</f>
        <v>Monsieur</v>
      </c>
    </row>
    <row r="24" spans="1:9" x14ac:dyDescent="0.3">
      <c r="A24" s="3">
        <v>877612215</v>
      </c>
      <c r="B24" s="4">
        <v>22088</v>
      </c>
      <c r="C24" s="3">
        <f ca="1">ROUND((References!$C$3-Salaires!B24)/365,0)</f>
        <v>65</v>
      </c>
      <c r="D24" s="3" t="s">
        <v>92</v>
      </c>
      <c r="E24" s="3" t="s">
        <v>19</v>
      </c>
      <c r="F24" s="21">
        <v>82024</v>
      </c>
      <c r="G24" s="3" t="s">
        <v>84</v>
      </c>
      <c r="H24" s="3">
        <v>44</v>
      </c>
      <c r="I24" s="3" t="str">
        <f>IF(Salaires!D24=References!$B$4,References!$C$4,References!$C$5)</f>
        <v>Monsieur</v>
      </c>
    </row>
    <row r="25" spans="1:9" x14ac:dyDescent="0.3">
      <c r="A25" s="3">
        <v>712120231</v>
      </c>
      <c r="B25" s="4">
        <v>25725</v>
      </c>
      <c r="C25" s="3">
        <f ca="1">ROUND((References!$C$3-Salaires!B25)/365,0)</f>
        <v>55</v>
      </c>
      <c r="D25" s="3" t="s">
        <v>91</v>
      </c>
      <c r="E25" s="3" t="s">
        <v>19</v>
      </c>
      <c r="F25" s="21">
        <v>73705</v>
      </c>
      <c r="G25" s="3" t="s">
        <v>30</v>
      </c>
      <c r="H25" s="3">
        <v>40</v>
      </c>
      <c r="I25" s="3" t="str">
        <f>IF(Salaires!D25=References!$B$4,References!$C$4,References!$C$5)</f>
        <v>Madame</v>
      </c>
    </row>
    <row r="26" spans="1:9" x14ac:dyDescent="0.3">
      <c r="A26" s="3">
        <v>712120116</v>
      </c>
      <c r="B26" s="4">
        <v>26933</v>
      </c>
      <c r="C26" s="3">
        <f ca="1">ROUND((References!$C$3-Salaires!B26)/365,0)</f>
        <v>52</v>
      </c>
      <c r="D26" s="3" t="s">
        <v>91</v>
      </c>
      <c r="E26" s="3" t="s">
        <v>19</v>
      </c>
      <c r="F26" s="21">
        <v>81663</v>
      </c>
      <c r="G26" s="3" t="s">
        <v>30</v>
      </c>
      <c r="H26" s="3">
        <v>40</v>
      </c>
      <c r="I26" s="3" t="str">
        <f>IF(Salaires!D26=References!$B$4,References!$C$4,References!$C$5)</f>
        <v>Madame</v>
      </c>
    </row>
    <row r="27" spans="1:9" x14ac:dyDescent="0.3">
      <c r="A27" s="3">
        <v>872128777</v>
      </c>
      <c r="B27" s="4">
        <v>19168</v>
      </c>
      <c r="C27" s="3">
        <f ca="1">ROUND((References!$C$3-Salaires!B27)/365,0)</f>
        <v>73</v>
      </c>
      <c r="D27" s="3" t="s">
        <v>91</v>
      </c>
      <c r="E27" s="3" t="s">
        <v>19</v>
      </c>
      <c r="F27" s="21">
        <v>94895</v>
      </c>
      <c r="G27" s="3" t="s">
        <v>30</v>
      </c>
      <c r="H27" s="3">
        <v>40</v>
      </c>
      <c r="I27" s="3" t="str">
        <f>IF(Salaires!D27=References!$B$4,References!$C$4,References!$C$5)</f>
        <v>Madame</v>
      </c>
    </row>
    <row r="28" spans="1:9" x14ac:dyDescent="0.3">
      <c r="A28" s="3">
        <v>872011640</v>
      </c>
      <c r="B28" s="4">
        <v>18527</v>
      </c>
      <c r="C28" s="3">
        <f ca="1">ROUND((References!$C$3-Salaires!B28)/365,0)</f>
        <v>75</v>
      </c>
      <c r="D28" s="3" t="s">
        <v>91</v>
      </c>
      <c r="E28" s="3" t="s">
        <v>19</v>
      </c>
      <c r="F28" s="21">
        <v>100183</v>
      </c>
      <c r="G28" s="3" t="s">
        <v>30</v>
      </c>
      <c r="H28" s="3">
        <v>40</v>
      </c>
      <c r="I28" s="3" t="str">
        <f>IF(Salaires!D28=References!$B$4,References!$C$4,References!$C$5)</f>
        <v>Madame</v>
      </c>
    </row>
    <row r="29" spans="1:9" x14ac:dyDescent="0.3">
      <c r="A29" s="3">
        <v>712120234</v>
      </c>
      <c r="B29" s="4">
        <v>27824</v>
      </c>
      <c r="C29" s="3">
        <f ca="1">ROUND((References!$C$3-Salaires!B29)/365,0)</f>
        <v>50</v>
      </c>
      <c r="D29" s="3" t="s">
        <v>91</v>
      </c>
      <c r="E29" s="3" t="s">
        <v>19</v>
      </c>
      <c r="F29" s="21">
        <v>81663</v>
      </c>
      <c r="G29" s="3" t="s">
        <v>30</v>
      </c>
      <c r="H29" s="3">
        <v>40</v>
      </c>
      <c r="I29" s="3" t="str">
        <f>IF(Salaires!D29=References!$B$4,References!$C$4,References!$C$5)</f>
        <v>Madame</v>
      </c>
    </row>
    <row r="30" spans="1:9" x14ac:dyDescent="0.3">
      <c r="A30" s="3">
        <v>712120240</v>
      </c>
      <c r="B30" s="4">
        <v>25922</v>
      </c>
      <c r="C30" s="3">
        <f ca="1">ROUND((References!$C$3-Salaires!B30)/365,0)</f>
        <v>55</v>
      </c>
      <c r="D30" s="3" t="s">
        <v>91</v>
      </c>
      <c r="E30" s="3" t="s">
        <v>19</v>
      </c>
      <c r="F30" s="21">
        <v>81663</v>
      </c>
      <c r="G30" s="3" t="s">
        <v>30</v>
      </c>
      <c r="H30" s="3">
        <v>40</v>
      </c>
      <c r="I30" s="3" t="str">
        <f>IF(Salaires!D30=References!$B$4,References!$C$4,References!$C$5)</f>
        <v>Madame</v>
      </c>
    </row>
    <row r="31" spans="1:9" x14ac:dyDescent="0.3">
      <c r="A31" s="3">
        <v>712120878</v>
      </c>
      <c r="B31" s="4">
        <v>26136</v>
      </c>
      <c r="C31" s="3">
        <f ca="1">ROUND((References!$C$3-Salaires!B31)/365,0)</f>
        <v>54</v>
      </c>
      <c r="D31" s="3" t="s">
        <v>91</v>
      </c>
      <c r="E31" s="3" t="s">
        <v>19</v>
      </c>
      <c r="F31" s="21">
        <v>65748</v>
      </c>
      <c r="G31" s="3" t="s">
        <v>30</v>
      </c>
      <c r="H31" s="3">
        <v>40</v>
      </c>
      <c r="I31" s="3" t="str">
        <f>IF(Salaires!D31=References!$B$4,References!$C$4,References!$C$5)</f>
        <v>Madame</v>
      </c>
    </row>
    <row r="32" spans="1:9" x14ac:dyDescent="0.3">
      <c r="A32" s="3">
        <v>872011775</v>
      </c>
      <c r="B32" s="4">
        <v>19174</v>
      </c>
      <c r="C32" s="3">
        <f ca="1">ROUND((References!$C$3-Salaires!B32)/365,0)</f>
        <v>73</v>
      </c>
      <c r="D32" s="3" t="s">
        <v>91</v>
      </c>
      <c r="E32" s="3" t="s">
        <v>19</v>
      </c>
      <c r="F32" s="21">
        <v>63097</v>
      </c>
      <c r="G32" s="3" t="s">
        <v>30</v>
      </c>
      <c r="H32" s="3">
        <v>40</v>
      </c>
      <c r="I32" s="3" t="str">
        <f>IF(Salaires!D32=References!$B$4,References!$C$4,References!$C$5)</f>
        <v>Madame</v>
      </c>
    </row>
    <row r="33" spans="1:9" x14ac:dyDescent="0.3">
      <c r="A33" s="3">
        <v>872127867</v>
      </c>
      <c r="B33" s="4">
        <v>21721</v>
      </c>
      <c r="C33" s="3">
        <f ca="1">ROUND((References!$C$3-Salaires!B33)/365,0)</f>
        <v>66</v>
      </c>
      <c r="D33" s="3" t="s">
        <v>91</v>
      </c>
      <c r="E33" s="3" t="s">
        <v>19</v>
      </c>
      <c r="F33" s="21">
        <v>76358</v>
      </c>
      <c r="G33" s="3" t="s">
        <v>30</v>
      </c>
      <c r="H33" s="3">
        <v>40</v>
      </c>
      <c r="I33" s="3" t="str">
        <f>IF(Salaires!D33=References!$B$4,References!$C$4,References!$C$5)</f>
        <v>Madame</v>
      </c>
    </row>
    <row r="34" spans="1:9" x14ac:dyDescent="0.3">
      <c r="A34" s="3">
        <v>712120267</v>
      </c>
      <c r="B34" s="4">
        <v>21705</v>
      </c>
      <c r="C34" s="3">
        <f ca="1">ROUND((References!$C$3-Salaires!B34)/365,0)</f>
        <v>66</v>
      </c>
      <c r="D34" s="3" t="s">
        <v>91</v>
      </c>
      <c r="E34" s="3" t="s">
        <v>19</v>
      </c>
      <c r="F34" s="21">
        <v>89607</v>
      </c>
      <c r="G34" s="3" t="s">
        <v>30</v>
      </c>
      <c r="H34" s="3">
        <v>40</v>
      </c>
      <c r="I34" s="3" t="str">
        <f>IF(Salaires!D34=References!$B$4,References!$C$4,References!$C$5)</f>
        <v>Madame</v>
      </c>
    </row>
    <row r="35" spans="1:9" x14ac:dyDescent="0.3">
      <c r="A35" s="3">
        <v>872128812</v>
      </c>
      <c r="B35" s="4">
        <v>20350</v>
      </c>
      <c r="C35" s="3">
        <f ca="1">ROUND((References!$C$3-Salaires!B35)/365,0)</f>
        <v>70</v>
      </c>
      <c r="D35" s="3" t="s">
        <v>92</v>
      </c>
      <c r="E35" s="3" t="s">
        <v>19</v>
      </c>
      <c r="F35" s="21">
        <v>100183</v>
      </c>
      <c r="G35" s="3" t="s">
        <v>30</v>
      </c>
      <c r="H35" s="3">
        <v>40</v>
      </c>
      <c r="I35" s="3" t="str">
        <f>IF(Salaires!D35=References!$B$4,References!$C$4,References!$C$5)</f>
        <v>Monsieur</v>
      </c>
    </row>
    <row r="36" spans="1:9" x14ac:dyDescent="0.3">
      <c r="A36" s="3">
        <v>877602113</v>
      </c>
      <c r="B36" s="4">
        <v>27481</v>
      </c>
      <c r="C36" s="3">
        <f ca="1">ROUND((References!$C$3-Salaires!B36)/365,0)</f>
        <v>50</v>
      </c>
      <c r="D36" s="3" t="s">
        <v>91</v>
      </c>
      <c r="E36" s="3" t="s">
        <v>23</v>
      </c>
      <c r="F36" s="21">
        <v>59568.6</v>
      </c>
      <c r="G36" s="3" t="s">
        <v>94</v>
      </c>
      <c r="H36" s="3">
        <v>35</v>
      </c>
      <c r="I36" s="3" t="str">
        <f>IF(Salaires!D36=References!$B$4,References!$C$4,References!$C$5)</f>
        <v>Madame</v>
      </c>
    </row>
    <row r="37" spans="1:9" x14ac:dyDescent="0.3">
      <c r="A37" s="3">
        <v>712122470</v>
      </c>
      <c r="B37" s="4">
        <v>31232</v>
      </c>
      <c r="C37" s="3">
        <f ca="1">ROUND((References!$C$3-Salaires!B37)/365,0)</f>
        <v>40</v>
      </c>
      <c r="D37" s="3" t="s">
        <v>91</v>
      </c>
      <c r="E37" s="3" t="s">
        <v>23</v>
      </c>
      <c r="F37" s="21">
        <v>43170.400000000001</v>
      </c>
      <c r="G37" s="3" t="s">
        <v>94</v>
      </c>
      <c r="H37" s="3">
        <v>35</v>
      </c>
      <c r="I37" s="3" t="str">
        <f>IF(Salaires!D37=References!$B$4,References!$C$4,References!$C$5)</f>
        <v>Madame</v>
      </c>
    </row>
    <row r="38" spans="1:9" x14ac:dyDescent="0.3">
      <c r="A38" s="3">
        <v>712121377</v>
      </c>
      <c r="B38" s="4">
        <v>23501</v>
      </c>
      <c r="C38" s="3">
        <f ca="1">ROUND((References!$C$3-Salaires!B38)/365,0)</f>
        <v>61</v>
      </c>
      <c r="D38" s="3" t="s">
        <v>91</v>
      </c>
      <c r="E38" s="3" t="s">
        <v>23</v>
      </c>
      <c r="F38" s="21">
        <v>54490.8</v>
      </c>
      <c r="G38" s="3" t="s">
        <v>94</v>
      </c>
      <c r="H38" s="3">
        <v>35</v>
      </c>
      <c r="I38" s="3" t="str">
        <f>IF(Salaires!D38=References!$B$4,References!$C$4,References!$C$5)</f>
        <v>Madame</v>
      </c>
    </row>
    <row r="39" spans="1:9" x14ac:dyDescent="0.3">
      <c r="A39" s="3">
        <v>707150387</v>
      </c>
      <c r="B39" s="4">
        <v>18259</v>
      </c>
      <c r="C39" s="3">
        <f ca="1">ROUND((References!$C$3-Salaires!B39)/365,0)</f>
        <v>76</v>
      </c>
      <c r="D39" s="3" t="s">
        <v>91</v>
      </c>
      <c r="E39" s="3" t="s">
        <v>17</v>
      </c>
      <c r="F39" s="21">
        <v>51324</v>
      </c>
      <c r="G39" s="3" t="s">
        <v>94</v>
      </c>
      <c r="H39" s="3">
        <v>35</v>
      </c>
      <c r="I39" s="3" t="str">
        <f>IF(Salaires!D39=References!$B$4,References!$C$4,References!$C$5)</f>
        <v>Madame</v>
      </c>
    </row>
    <row r="40" spans="1:9" x14ac:dyDescent="0.3">
      <c r="A40" s="3">
        <v>712120661</v>
      </c>
      <c r="B40" s="4">
        <v>27860</v>
      </c>
      <c r="C40" s="3">
        <f ca="1">ROUND((References!$C$3-Salaires!B40)/365,0)</f>
        <v>49</v>
      </c>
      <c r="D40" s="3" t="s">
        <v>91</v>
      </c>
      <c r="E40" s="3" t="s">
        <v>17</v>
      </c>
      <c r="F40" s="21">
        <v>43825.599999999999</v>
      </c>
      <c r="G40" s="3" t="s">
        <v>94</v>
      </c>
      <c r="H40" s="3">
        <v>35</v>
      </c>
      <c r="I40" s="3" t="str">
        <f>IF(Salaires!D40=References!$B$4,References!$C$4,References!$C$5)</f>
        <v>Madame</v>
      </c>
    </row>
    <row r="41" spans="1:9" x14ac:dyDescent="0.3">
      <c r="A41" s="3">
        <v>712121861</v>
      </c>
      <c r="B41" s="4">
        <v>23639</v>
      </c>
      <c r="C41" s="3">
        <f ca="1">ROUND((References!$C$3-Salaires!B41)/365,0)</f>
        <v>61</v>
      </c>
      <c r="D41" s="3" t="s">
        <v>91</v>
      </c>
      <c r="E41" s="3" t="s">
        <v>17</v>
      </c>
      <c r="F41" s="21">
        <v>38638.6</v>
      </c>
      <c r="G41" s="3" t="s">
        <v>94</v>
      </c>
      <c r="H41" s="3">
        <v>35</v>
      </c>
      <c r="I41" s="3" t="str">
        <f>IF(Salaires!D41=References!$B$4,References!$C$4,References!$C$5)</f>
        <v>Madame</v>
      </c>
    </row>
    <row r="42" spans="1:9" x14ac:dyDescent="0.3">
      <c r="A42" s="3">
        <v>712121745</v>
      </c>
      <c r="B42" s="4">
        <v>29193</v>
      </c>
      <c r="C42" s="3">
        <f ca="1">ROUND((References!$C$3-Salaires!B42)/365,0)</f>
        <v>46</v>
      </c>
      <c r="D42" s="3" t="s">
        <v>91</v>
      </c>
      <c r="E42" s="3" t="s">
        <v>17</v>
      </c>
      <c r="F42" s="21">
        <v>51324</v>
      </c>
      <c r="G42" s="3" t="s">
        <v>94</v>
      </c>
      <c r="H42" s="3">
        <v>35</v>
      </c>
      <c r="I42" s="3" t="str">
        <f>IF(Salaires!D42=References!$B$4,References!$C$4,References!$C$5)</f>
        <v>Madame</v>
      </c>
    </row>
    <row r="43" spans="1:9" x14ac:dyDescent="0.3">
      <c r="A43" s="3">
        <v>707146208</v>
      </c>
      <c r="B43" s="4">
        <v>29341</v>
      </c>
      <c r="C43" s="3">
        <f ca="1">ROUND((References!$C$3-Salaires!B43)/365,0)</f>
        <v>45</v>
      </c>
      <c r="D43" s="3" t="s">
        <v>91</v>
      </c>
      <c r="E43" s="3" t="s">
        <v>17</v>
      </c>
      <c r="F43" s="21">
        <v>40677</v>
      </c>
      <c r="G43" s="3" t="s">
        <v>94</v>
      </c>
      <c r="H43" s="3">
        <v>35</v>
      </c>
      <c r="I43" s="3" t="str">
        <f>IF(Salaires!D43=References!$B$4,References!$C$4,References!$C$5)</f>
        <v>Madame</v>
      </c>
    </row>
    <row r="44" spans="1:9" x14ac:dyDescent="0.3">
      <c r="A44" s="3">
        <v>712121207</v>
      </c>
      <c r="B44" s="4">
        <v>22517</v>
      </c>
      <c r="C44" s="3">
        <f ca="1">ROUND((References!$C$3-Salaires!B44)/365,0)</f>
        <v>64</v>
      </c>
      <c r="D44" s="3" t="s">
        <v>92</v>
      </c>
      <c r="E44" s="3" t="s">
        <v>17</v>
      </c>
      <c r="F44" s="21">
        <v>51324</v>
      </c>
      <c r="G44" s="3" t="s">
        <v>94</v>
      </c>
      <c r="H44" s="3">
        <v>35</v>
      </c>
      <c r="I44" s="3" t="str">
        <f>IF(Salaires!D44=References!$B$4,References!$C$4,References!$C$5)</f>
        <v>Monsieur</v>
      </c>
    </row>
    <row r="45" spans="1:9" x14ac:dyDescent="0.3">
      <c r="A45" s="3">
        <v>712121273</v>
      </c>
      <c r="B45" s="4">
        <v>29917</v>
      </c>
      <c r="C45" s="3">
        <f ca="1">ROUND((References!$C$3-Salaires!B45)/365,0)</f>
        <v>44</v>
      </c>
      <c r="D45" s="3" t="s">
        <v>92</v>
      </c>
      <c r="E45" s="3" t="s">
        <v>17</v>
      </c>
      <c r="F45" s="21">
        <v>38638.6</v>
      </c>
      <c r="G45" s="3" t="s">
        <v>94</v>
      </c>
      <c r="H45" s="3">
        <v>35</v>
      </c>
      <c r="I45" s="3" t="str">
        <f>IF(Salaires!D45=References!$B$4,References!$C$4,References!$C$5)</f>
        <v>Monsieur</v>
      </c>
    </row>
    <row r="46" spans="1:9" x14ac:dyDescent="0.3">
      <c r="A46" s="3">
        <v>712121073</v>
      </c>
      <c r="B46" s="4">
        <v>18244</v>
      </c>
      <c r="C46" s="3">
        <f ca="1">ROUND((References!$C$3-Salaires!B46)/365,0)</f>
        <v>76</v>
      </c>
      <c r="D46" s="3" t="s">
        <v>92</v>
      </c>
      <c r="E46" s="3" t="s">
        <v>17</v>
      </c>
      <c r="F46" s="21">
        <v>90000</v>
      </c>
      <c r="G46" s="3" t="s">
        <v>84</v>
      </c>
      <c r="H46" s="3">
        <v>44</v>
      </c>
      <c r="I46" s="3" t="str">
        <f>IF(Salaires!D46=References!$B$4,References!$C$4,References!$C$5)</f>
        <v>Monsieur</v>
      </c>
    </row>
    <row r="47" spans="1:9" x14ac:dyDescent="0.3">
      <c r="A47" s="3">
        <v>712121718</v>
      </c>
      <c r="B47" s="4">
        <v>30274</v>
      </c>
      <c r="C47" s="3">
        <f ca="1">ROUND((References!$C$3-Salaires!B47)/365,0)</f>
        <v>43</v>
      </c>
      <c r="D47" s="3" t="s">
        <v>92</v>
      </c>
      <c r="E47" s="3" t="s">
        <v>17</v>
      </c>
      <c r="F47" s="21">
        <v>89999</v>
      </c>
      <c r="G47" s="3" t="s">
        <v>84</v>
      </c>
      <c r="H47" s="3">
        <v>44</v>
      </c>
      <c r="I47" s="3" t="str">
        <f>IF(Salaires!D47=References!$B$4,References!$C$4,References!$C$5)</f>
        <v>Monsieur</v>
      </c>
    </row>
    <row r="48" spans="1:9" x14ac:dyDescent="0.3">
      <c r="A48" s="3">
        <v>707146737</v>
      </c>
      <c r="B48" s="4">
        <v>31323</v>
      </c>
      <c r="C48" s="3">
        <f ca="1">ROUND((References!$C$3-Salaires!B48)/365,0)</f>
        <v>40</v>
      </c>
      <c r="D48" s="3" t="s">
        <v>91</v>
      </c>
      <c r="E48" s="3" t="s">
        <v>18</v>
      </c>
      <c r="F48" s="21">
        <v>37856</v>
      </c>
      <c r="G48" s="3" t="s">
        <v>94</v>
      </c>
      <c r="H48" s="3">
        <v>35</v>
      </c>
      <c r="I48" s="3" t="str">
        <f>IF(Salaires!D48=References!$B$4,References!$C$4,References!$C$5)</f>
        <v>Madame</v>
      </c>
    </row>
    <row r="49" spans="1:9" x14ac:dyDescent="0.3">
      <c r="A49" s="3">
        <v>877502532</v>
      </c>
      <c r="B49" s="4">
        <v>24485</v>
      </c>
      <c r="C49" s="3">
        <f ca="1">ROUND((References!$C$3-Salaires!B49)/365,0)</f>
        <v>59</v>
      </c>
      <c r="D49" s="3" t="s">
        <v>91</v>
      </c>
      <c r="E49" s="3" t="s">
        <v>18</v>
      </c>
      <c r="F49" s="21">
        <v>42569.8</v>
      </c>
      <c r="G49" s="3" t="s">
        <v>94</v>
      </c>
      <c r="H49" s="3">
        <v>35</v>
      </c>
      <c r="I49" s="3" t="str">
        <f>IF(Salaires!D49=References!$B$4,References!$C$4,References!$C$5)</f>
        <v>Madame</v>
      </c>
    </row>
    <row r="50" spans="1:9" x14ac:dyDescent="0.3">
      <c r="A50" s="3">
        <v>872120740</v>
      </c>
      <c r="B50" s="4">
        <v>22089</v>
      </c>
      <c r="C50" s="3">
        <f ca="1">ROUND((References!$C$3-Salaires!B50)/365,0)</f>
        <v>65</v>
      </c>
      <c r="D50" s="3" t="s">
        <v>91</v>
      </c>
      <c r="E50" s="3" t="s">
        <v>18</v>
      </c>
      <c r="F50" s="21">
        <v>31959.200000000001</v>
      </c>
      <c r="G50" s="3" t="s">
        <v>94</v>
      </c>
      <c r="H50" s="3">
        <v>35</v>
      </c>
      <c r="I50" s="3" t="str">
        <f>IF(Salaires!D50=References!$B$4,References!$C$4,References!$C$5)</f>
        <v>Madame</v>
      </c>
    </row>
    <row r="51" spans="1:9" x14ac:dyDescent="0.3">
      <c r="A51" s="3">
        <v>712121245</v>
      </c>
      <c r="B51" s="4">
        <v>28615</v>
      </c>
      <c r="C51" s="3">
        <f ca="1">ROUND((References!$C$3-Salaires!B51)/365,0)</f>
        <v>47</v>
      </c>
      <c r="D51" s="3" t="s">
        <v>92</v>
      </c>
      <c r="E51" s="3" t="s">
        <v>18</v>
      </c>
      <c r="F51" s="21">
        <v>43825.599999999999</v>
      </c>
      <c r="G51" s="3" t="s">
        <v>94</v>
      </c>
      <c r="H51" s="3">
        <v>35</v>
      </c>
      <c r="I51" s="3" t="str">
        <f>IF(Salaires!D51=References!$B$4,References!$C$4,References!$C$5)</f>
        <v>Monsieur</v>
      </c>
    </row>
    <row r="52" spans="1:9" x14ac:dyDescent="0.3">
      <c r="A52" s="3">
        <v>877503044</v>
      </c>
      <c r="B52" s="4">
        <v>26202</v>
      </c>
      <c r="C52" s="3">
        <f ca="1">ROUND((References!$C$3-Salaires!B52)/365,0)</f>
        <v>54</v>
      </c>
      <c r="D52" s="3" t="s">
        <v>91</v>
      </c>
      <c r="E52" s="3" t="s">
        <v>18</v>
      </c>
      <c r="F52" s="21">
        <v>73500</v>
      </c>
      <c r="G52" s="3" t="s">
        <v>84</v>
      </c>
      <c r="H52" s="3">
        <v>44</v>
      </c>
      <c r="I52" s="3" t="str">
        <f>IF(Salaires!D52=References!$B$4,References!$C$4,References!$C$5)</f>
        <v>Madame</v>
      </c>
    </row>
    <row r="53" spans="1:9" x14ac:dyDescent="0.3">
      <c r="A53" s="3">
        <v>877502706</v>
      </c>
      <c r="B53" s="4">
        <v>22674</v>
      </c>
      <c r="C53" s="3">
        <f ca="1">ROUND((References!$C$3-Salaires!B53)/365,0)</f>
        <v>64</v>
      </c>
      <c r="D53" s="3" t="s">
        <v>91</v>
      </c>
      <c r="E53" s="3" t="s">
        <v>18</v>
      </c>
      <c r="F53" s="21">
        <v>76358</v>
      </c>
      <c r="G53" s="3" t="s">
        <v>30</v>
      </c>
      <c r="H53" s="3">
        <v>40</v>
      </c>
      <c r="I53" s="3" t="str">
        <f>IF(Salaires!D53=References!$B$4,References!$C$4,References!$C$5)</f>
        <v>Madame</v>
      </c>
    </row>
    <row r="54" spans="1:9" x14ac:dyDescent="0.3">
      <c r="A54" s="3">
        <v>877701845</v>
      </c>
      <c r="B54" s="4">
        <v>20365</v>
      </c>
      <c r="C54" s="3">
        <f ca="1">ROUND((References!$C$3-Salaires!B54)/365,0)</f>
        <v>70</v>
      </c>
      <c r="D54" s="3" t="s">
        <v>91</v>
      </c>
      <c r="E54" s="3" t="s">
        <v>21</v>
      </c>
      <c r="F54" s="21">
        <v>59568.6</v>
      </c>
      <c r="G54" s="3" t="s">
        <v>94</v>
      </c>
      <c r="H54" s="3">
        <v>35</v>
      </c>
      <c r="I54" s="3" t="str">
        <f>IF(Salaires!D54=References!$B$4,References!$C$4,References!$C$5)</f>
        <v>Madame</v>
      </c>
    </row>
    <row r="55" spans="1:9" x14ac:dyDescent="0.3">
      <c r="A55" s="3">
        <v>877503377</v>
      </c>
      <c r="B55" s="4">
        <v>24304</v>
      </c>
      <c r="C55" s="3">
        <f ca="1">ROUND((References!$C$3-Salaires!B55)/365,0)</f>
        <v>59</v>
      </c>
      <c r="D55" s="3" t="s">
        <v>91</v>
      </c>
      <c r="E55" s="3" t="s">
        <v>21</v>
      </c>
      <c r="F55" s="21">
        <v>54490.8</v>
      </c>
      <c r="G55" s="3" t="s">
        <v>94</v>
      </c>
      <c r="H55" s="3">
        <v>35</v>
      </c>
      <c r="I55" s="3" t="str">
        <f>IF(Salaires!D55=References!$B$4,References!$C$4,References!$C$5)</f>
        <v>Madame</v>
      </c>
    </row>
    <row r="56" spans="1:9" x14ac:dyDescent="0.3">
      <c r="A56" s="3">
        <v>877503043</v>
      </c>
      <c r="B56" s="4">
        <v>20842</v>
      </c>
      <c r="C56" s="3">
        <f ca="1">ROUND((References!$C$3-Salaires!B56)/365,0)</f>
        <v>69</v>
      </c>
      <c r="D56" s="3" t="s">
        <v>91</v>
      </c>
      <c r="E56" s="3" t="s">
        <v>21</v>
      </c>
      <c r="F56" s="21">
        <v>59568.6</v>
      </c>
      <c r="G56" s="3" t="s">
        <v>94</v>
      </c>
      <c r="H56" s="3">
        <v>35</v>
      </c>
      <c r="I56" s="3" t="str">
        <f>IF(Salaires!D56=References!$B$4,References!$C$4,References!$C$5)</f>
        <v>Madame</v>
      </c>
    </row>
    <row r="57" spans="1:9" x14ac:dyDescent="0.3">
      <c r="A57" s="3">
        <v>877872745</v>
      </c>
      <c r="B57" s="4">
        <v>27696</v>
      </c>
      <c r="C57" s="3">
        <f ca="1">ROUND((References!$C$3-Salaires!B57)/365,0)</f>
        <v>50</v>
      </c>
      <c r="D57" s="3" t="s">
        <v>91</v>
      </c>
      <c r="E57" s="3" t="s">
        <v>21</v>
      </c>
      <c r="F57" s="21">
        <v>41004.6</v>
      </c>
      <c r="G57" s="3" t="s">
        <v>94</v>
      </c>
      <c r="H57" s="3">
        <v>35</v>
      </c>
      <c r="I57" s="3" t="str">
        <f>IF(Salaires!D57=References!$B$4,References!$C$4,References!$C$5)</f>
        <v>Madame</v>
      </c>
    </row>
    <row r="58" spans="1:9" x14ac:dyDescent="0.3">
      <c r="A58" s="3">
        <v>877502608</v>
      </c>
      <c r="B58" s="4">
        <v>19872</v>
      </c>
      <c r="C58" s="3">
        <f ca="1">ROUND((References!$C$3-Salaires!B58)/365,0)</f>
        <v>71</v>
      </c>
      <c r="D58" s="3" t="s">
        <v>91</v>
      </c>
      <c r="E58" s="3" t="s">
        <v>21</v>
      </c>
      <c r="F58" s="21">
        <v>48840.35</v>
      </c>
      <c r="G58" s="3" t="s">
        <v>94</v>
      </c>
      <c r="H58" s="3">
        <v>35</v>
      </c>
      <c r="I58" s="3" t="str">
        <f>IF(Salaires!D58=References!$B$4,References!$C$4,References!$C$5)</f>
        <v>Madame</v>
      </c>
    </row>
    <row r="59" spans="1:9" x14ac:dyDescent="0.3">
      <c r="A59" s="3">
        <v>877502581</v>
      </c>
      <c r="B59" s="4">
        <v>24253</v>
      </c>
      <c r="C59" s="3">
        <f ca="1">ROUND((References!$C$3-Salaires!B59)/365,0)</f>
        <v>59</v>
      </c>
      <c r="D59" s="3" t="s">
        <v>91</v>
      </c>
      <c r="E59" s="3" t="s">
        <v>21</v>
      </c>
      <c r="F59" s="21">
        <v>43825.599999999999</v>
      </c>
      <c r="G59" s="3" t="s">
        <v>94</v>
      </c>
      <c r="H59" s="3">
        <v>35</v>
      </c>
      <c r="I59" s="3" t="str">
        <f>IF(Salaires!D59=References!$B$4,References!$C$4,References!$C$5)</f>
        <v>Madame</v>
      </c>
    </row>
    <row r="60" spans="1:9" x14ac:dyDescent="0.3">
      <c r="A60" s="3">
        <v>872121646</v>
      </c>
      <c r="B60" s="4">
        <v>19642</v>
      </c>
      <c r="C60" s="3">
        <f ca="1">ROUND((References!$C$3-Salaires!B60)/365,0)</f>
        <v>72</v>
      </c>
      <c r="D60" s="3" t="s">
        <v>91</v>
      </c>
      <c r="E60" s="3" t="s">
        <v>21</v>
      </c>
      <c r="F60" s="21">
        <v>59568.6</v>
      </c>
      <c r="G60" s="3" t="s">
        <v>94</v>
      </c>
      <c r="H60" s="3">
        <v>35</v>
      </c>
      <c r="I60" s="3" t="str">
        <f>IF(Salaires!D60=References!$B$4,References!$C$4,References!$C$5)</f>
        <v>Madame</v>
      </c>
    </row>
    <row r="61" spans="1:9" x14ac:dyDescent="0.3">
      <c r="A61" s="3">
        <v>877803247</v>
      </c>
      <c r="B61" s="4">
        <v>22595</v>
      </c>
      <c r="C61" s="3">
        <f ca="1">ROUND((References!$C$3-Salaires!B61)/365,0)</f>
        <v>64</v>
      </c>
      <c r="D61" s="3" t="s">
        <v>91</v>
      </c>
      <c r="E61" s="3" t="s">
        <v>21</v>
      </c>
      <c r="F61" s="21">
        <v>57766.8</v>
      </c>
      <c r="G61" s="3" t="s">
        <v>94</v>
      </c>
      <c r="H61" s="3">
        <v>35</v>
      </c>
      <c r="I61" s="3" t="str">
        <f>IF(Salaires!D61=References!$B$4,References!$C$4,References!$C$5)</f>
        <v>Madame</v>
      </c>
    </row>
    <row r="62" spans="1:9" x14ac:dyDescent="0.3">
      <c r="A62" s="3">
        <v>877870647</v>
      </c>
      <c r="B62" s="4">
        <v>23910</v>
      </c>
      <c r="C62" s="3">
        <f ca="1">ROUND((References!$C$3-Salaires!B62)/365,0)</f>
        <v>60</v>
      </c>
      <c r="D62" s="3" t="s">
        <v>91</v>
      </c>
      <c r="E62" s="3" t="s">
        <v>21</v>
      </c>
      <c r="F62" s="21">
        <v>43825.599999999999</v>
      </c>
      <c r="G62" s="3" t="s">
        <v>94</v>
      </c>
      <c r="H62" s="3">
        <v>35</v>
      </c>
      <c r="I62" s="3" t="str">
        <f>IF(Salaires!D62=References!$B$4,References!$C$4,References!$C$5)</f>
        <v>Madame</v>
      </c>
    </row>
    <row r="63" spans="1:9" x14ac:dyDescent="0.3">
      <c r="A63" s="3">
        <v>872125827</v>
      </c>
      <c r="B63" s="4">
        <v>24337</v>
      </c>
      <c r="C63" s="3">
        <f ca="1">ROUND((References!$C$3-Salaires!B63)/365,0)</f>
        <v>59</v>
      </c>
      <c r="D63" s="3" t="s">
        <v>91</v>
      </c>
      <c r="E63" s="3" t="s">
        <v>21</v>
      </c>
      <c r="F63" s="21">
        <v>44444.4</v>
      </c>
      <c r="G63" s="3" t="s">
        <v>94</v>
      </c>
      <c r="H63" s="3">
        <v>35</v>
      </c>
      <c r="I63" s="3" t="str">
        <f>IF(Salaires!D63=References!$B$4,References!$C$4,References!$C$5)</f>
        <v>Madame</v>
      </c>
    </row>
    <row r="64" spans="1:9" x14ac:dyDescent="0.3">
      <c r="A64" s="3">
        <v>877502211</v>
      </c>
      <c r="B64" s="4">
        <v>19932</v>
      </c>
      <c r="C64" s="3">
        <f ca="1">ROUND((References!$C$3-Salaires!B64)/365,0)</f>
        <v>71</v>
      </c>
      <c r="D64" s="3" t="s">
        <v>91</v>
      </c>
      <c r="E64" s="3" t="s">
        <v>21</v>
      </c>
      <c r="F64" s="21">
        <v>116722</v>
      </c>
      <c r="G64" s="3" t="s">
        <v>84</v>
      </c>
      <c r="H64" s="3">
        <v>44</v>
      </c>
      <c r="I64" s="3" t="str">
        <f>IF(Salaires!D64=References!$B$4,References!$C$4,References!$C$5)</f>
        <v>Madame</v>
      </c>
    </row>
    <row r="65" spans="1:9" x14ac:dyDescent="0.3">
      <c r="A65" s="3">
        <v>707148220</v>
      </c>
      <c r="B65" s="4">
        <v>24825</v>
      </c>
      <c r="C65" s="3">
        <f ca="1">ROUND((References!$C$3-Salaires!B65)/365,0)</f>
        <v>58</v>
      </c>
      <c r="D65" s="3" t="s">
        <v>91</v>
      </c>
      <c r="E65" s="3" t="s">
        <v>15</v>
      </c>
      <c r="F65" s="21">
        <v>51324</v>
      </c>
      <c r="G65" s="3" t="s">
        <v>94</v>
      </c>
      <c r="H65" s="3">
        <v>35</v>
      </c>
      <c r="I65" s="3" t="str">
        <f>IF(Salaires!D65=References!$B$4,References!$C$4,References!$C$5)</f>
        <v>Madame</v>
      </c>
    </row>
    <row r="66" spans="1:9" x14ac:dyDescent="0.3">
      <c r="A66" s="3">
        <v>712122432</v>
      </c>
      <c r="B66" s="4">
        <v>24333</v>
      </c>
      <c r="C66" s="3">
        <f ca="1">ROUND((References!$C$3-Salaires!B66)/365,0)</f>
        <v>59</v>
      </c>
      <c r="D66" s="3" t="s">
        <v>91</v>
      </c>
      <c r="E66" s="3" t="s">
        <v>15</v>
      </c>
      <c r="F66" s="21">
        <v>35326.199999999997</v>
      </c>
      <c r="G66" s="3" t="s">
        <v>94</v>
      </c>
      <c r="H66" s="3">
        <v>35</v>
      </c>
      <c r="I66" s="3" t="str">
        <f>IF(Salaires!D66=References!$B$4,References!$C$4,References!$C$5)</f>
        <v>Madame</v>
      </c>
    </row>
    <row r="67" spans="1:9" x14ac:dyDescent="0.3">
      <c r="A67" s="3">
        <v>712121251</v>
      </c>
      <c r="B67" s="4">
        <v>19242</v>
      </c>
      <c r="C67" s="3">
        <f ca="1">ROUND((References!$C$3-Salaires!B67)/365,0)</f>
        <v>73</v>
      </c>
      <c r="D67" s="3" t="s">
        <v>91</v>
      </c>
      <c r="E67" s="3" t="s">
        <v>15</v>
      </c>
      <c r="F67" s="21">
        <v>43825.599999999999</v>
      </c>
      <c r="G67" s="3" t="s">
        <v>94</v>
      </c>
      <c r="H67" s="3">
        <v>35</v>
      </c>
      <c r="I67" s="3" t="str">
        <f>IF(Salaires!D67=References!$B$4,References!$C$4,References!$C$5)</f>
        <v>Madame</v>
      </c>
    </row>
    <row r="68" spans="1:9" x14ac:dyDescent="0.3">
      <c r="A68" s="3">
        <v>112028881</v>
      </c>
      <c r="B68" s="4">
        <v>21742</v>
      </c>
      <c r="C68" s="3">
        <f ca="1">ROUND((References!$C$3-Salaires!B68)/365,0)</f>
        <v>66</v>
      </c>
      <c r="D68" s="3" t="s">
        <v>91</v>
      </c>
      <c r="E68" s="3" t="s">
        <v>15</v>
      </c>
      <c r="F68" s="21">
        <v>51324</v>
      </c>
      <c r="G68" s="3" t="s">
        <v>94</v>
      </c>
      <c r="H68" s="3">
        <v>35</v>
      </c>
      <c r="I68" s="3" t="str">
        <f>IF(Salaires!D68=References!$B$4,References!$C$4,References!$C$5)</f>
        <v>Madame</v>
      </c>
    </row>
    <row r="69" spans="1:9" x14ac:dyDescent="0.3">
      <c r="A69" s="3">
        <v>872011183</v>
      </c>
      <c r="B69" s="4">
        <v>26096</v>
      </c>
      <c r="C69" s="3">
        <f ca="1">ROUND((References!$C$3-Salaires!B69)/365,0)</f>
        <v>54</v>
      </c>
      <c r="D69" s="3" t="s">
        <v>91</v>
      </c>
      <c r="E69" s="3" t="s">
        <v>15</v>
      </c>
      <c r="F69" s="21">
        <v>47156.2</v>
      </c>
      <c r="G69" s="3" t="s">
        <v>94</v>
      </c>
      <c r="H69" s="3">
        <v>35</v>
      </c>
      <c r="I69" s="3" t="str">
        <f>IF(Salaires!D69=References!$B$4,References!$C$4,References!$C$5)</f>
        <v>Madame</v>
      </c>
    </row>
    <row r="70" spans="1:9" x14ac:dyDescent="0.3">
      <c r="A70" s="3">
        <v>707148238</v>
      </c>
      <c r="B70" s="4">
        <v>20893</v>
      </c>
      <c r="C70" s="3">
        <f ca="1">ROUND((References!$C$3-Salaires!B70)/365,0)</f>
        <v>69</v>
      </c>
      <c r="D70" s="3" t="s">
        <v>91</v>
      </c>
      <c r="E70" s="3" t="s">
        <v>15</v>
      </c>
      <c r="F70" s="21">
        <v>40677</v>
      </c>
      <c r="G70" s="3" t="s">
        <v>94</v>
      </c>
      <c r="H70" s="3">
        <v>35</v>
      </c>
      <c r="I70" s="3" t="str">
        <f>IF(Salaires!D70=References!$B$4,References!$C$4,References!$C$5)</f>
        <v>Madame</v>
      </c>
    </row>
    <row r="71" spans="1:9" x14ac:dyDescent="0.3">
      <c r="A71" s="3">
        <v>707117551</v>
      </c>
      <c r="B71" s="4">
        <v>32084</v>
      </c>
      <c r="C71" s="3">
        <f ca="1">ROUND((References!$C$3-Salaires!B71)/365,0)</f>
        <v>38</v>
      </c>
      <c r="D71" s="3" t="s">
        <v>91</v>
      </c>
      <c r="E71" s="3" t="s">
        <v>15</v>
      </c>
      <c r="F71" s="21">
        <v>51324</v>
      </c>
      <c r="G71" s="3" t="s">
        <v>94</v>
      </c>
      <c r="H71" s="3">
        <v>35</v>
      </c>
      <c r="I71" s="3" t="str">
        <f>IF(Salaires!D71=References!$B$4,References!$C$4,References!$C$5)</f>
        <v>Madame</v>
      </c>
    </row>
    <row r="72" spans="1:9" x14ac:dyDescent="0.3">
      <c r="A72" s="3">
        <v>712122075</v>
      </c>
      <c r="B72" s="4">
        <v>21873</v>
      </c>
      <c r="C72" s="3">
        <f ca="1">ROUND((References!$C$3-Salaires!B72)/365,0)</f>
        <v>66</v>
      </c>
      <c r="D72" s="3" t="s">
        <v>91</v>
      </c>
      <c r="E72" s="3" t="s">
        <v>15</v>
      </c>
      <c r="F72" s="21">
        <v>65619</v>
      </c>
      <c r="G72" s="3" t="s">
        <v>84</v>
      </c>
      <c r="H72" s="3">
        <v>44</v>
      </c>
      <c r="I72" s="3" t="str">
        <f>IF(Salaires!D72=References!$B$4,References!$C$4,References!$C$5)</f>
        <v>Madame</v>
      </c>
    </row>
    <row r="73" spans="1:9" x14ac:dyDescent="0.3">
      <c r="A73" s="3">
        <v>707155076</v>
      </c>
      <c r="B73" s="4">
        <v>21782</v>
      </c>
      <c r="C73" s="3">
        <f ca="1">ROUND((References!$C$3-Salaires!B73)/365,0)</f>
        <v>66</v>
      </c>
      <c r="D73" s="3" t="s">
        <v>92</v>
      </c>
      <c r="E73" s="3" t="s">
        <v>15</v>
      </c>
      <c r="F73" s="21">
        <v>61000</v>
      </c>
      <c r="G73" s="3" t="s">
        <v>84</v>
      </c>
      <c r="H73" s="3">
        <v>44</v>
      </c>
      <c r="I73" s="3" t="str">
        <f>IF(Salaires!D73=References!$B$4,References!$C$4,References!$C$5)</f>
        <v>Monsieur</v>
      </c>
    </row>
    <row r="74" spans="1:9" x14ac:dyDescent="0.3">
      <c r="A74" s="3">
        <v>877503050</v>
      </c>
      <c r="B74" s="4">
        <v>26531</v>
      </c>
      <c r="C74" s="3">
        <f ca="1">ROUND((References!$C$3-Salaires!B74)/365,0)</f>
        <v>53</v>
      </c>
      <c r="D74" s="3" t="s">
        <v>91</v>
      </c>
      <c r="E74" s="3" t="s">
        <v>22</v>
      </c>
      <c r="F74" s="21">
        <v>47156.2</v>
      </c>
      <c r="G74" s="3" t="s">
        <v>94</v>
      </c>
      <c r="H74" s="3">
        <v>35</v>
      </c>
      <c r="I74" s="3" t="str">
        <f>IF(Salaires!D74=References!$B$4,References!$C$4,References!$C$5)</f>
        <v>Madame</v>
      </c>
    </row>
    <row r="75" spans="1:9" x14ac:dyDescent="0.3">
      <c r="A75" s="3">
        <v>712120261</v>
      </c>
      <c r="B75" s="4">
        <v>30722</v>
      </c>
      <c r="C75" s="3">
        <f ca="1">ROUND((References!$C$3-Salaires!B75)/365,0)</f>
        <v>42</v>
      </c>
      <c r="D75" s="3" t="s">
        <v>91</v>
      </c>
      <c r="E75" s="3" t="s">
        <v>22</v>
      </c>
      <c r="F75" s="21">
        <v>51324</v>
      </c>
      <c r="G75" s="3" t="s">
        <v>94</v>
      </c>
      <c r="H75" s="3">
        <v>35</v>
      </c>
      <c r="I75" s="3" t="str">
        <f>IF(Salaires!D75=References!$B$4,References!$C$4,References!$C$5)</f>
        <v>Madame</v>
      </c>
    </row>
    <row r="76" spans="1:9" x14ac:dyDescent="0.3">
      <c r="A76" s="3">
        <v>712121714</v>
      </c>
      <c r="B76" s="4">
        <v>31811</v>
      </c>
      <c r="C76" s="3">
        <f ca="1">ROUND((References!$C$3-Salaires!B76)/365,0)</f>
        <v>39</v>
      </c>
      <c r="D76" s="3" t="s">
        <v>91</v>
      </c>
      <c r="E76" s="3" t="s">
        <v>22</v>
      </c>
      <c r="F76" s="21">
        <v>35326.199999999997</v>
      </c>
      <c r="G76" s="3" t="s">
        <v>94</v>
      </c>
      <c r="H76" s="3">
        <v>35</v>
      </c>
      <c r="I76" s="3" t="str">
        <f>IF(Salaires!D76=References!$B$4,References!$C$4,References!$C$5)</f>
        <v>Madame</v>
      </c>
    </row>
    <row r="77" spans="1:9" x14ac:dyDescent="0.3">
      <c r="A77" s="3">
        <v>877602027</v>
      </c>
      <c r="B77" s="4">
        <v>25762</v>
      </c>
      <c r="C77" s="3">
        <f ca="1">ROUND((References!$C$3-Salaires!B77)/365,0)</f>
        <v>55</v>
      </c>
      <c r="D77" s="3" t="s">
        <v>92</v>
      </c>
      <c r="E77" s="3" t="s">
        <v>22</v>
      </c>
      <c r="F77" s="21">
        <v>43825.599999999999</v>
      </c>
      <c r="G77" s="3" t="s">
        <v>94</v>
      </c>
      <c r="H77" s="3">
        <v>35</v>
      </c>
      <c r="I77" s="3" t="str">
        <f>IF(Salaires!D77=References!$B$4,References!$C$4,References!$C$5)</f>
        <v>Monsieur</v>
      </c>
    </row>
    <row r="78" spans="1:9" x14ac:dyDescent="0.3">
      <c r="A78" s="3">
        <v>712121574</v>
      </c>
      <c r="B78" s="4">
        <v>25712</v>
      </c>
      <c r="C78" s="3">
        <f ca="1">ROUND((References!$C$3-Salaires!B78)/365,0)</f>
        <v>55</v>
      </c>
      <c r="D78" s="3" t="s">
        <v>91</v>
      </c>
      <c r="E78" s="3" t="s">
        <v>22</v>
      </c>
      <c r="F78" s="21">
        <v>89389</v>
      </c>
      <c r="G78" s="3" t="s">
        <v>84</v>
      </c>
      <c r="H78" s="3">
        <v>44</v>
      </c>
      <c r="I78" s="3" t="str">
        <f>IF(Salaires!D78=References!$B$4,References!$C$4,References!$C$5)</f>
        <v>Madame</v>
      </c>
    </row>
    <row r="79" spans="1:9" x14ac:dyDescent="0.3">
      <c r="A79" s="3">
        <v>877702478</v>
      </c>
      <c r="B79" s="4">
        <v>22743</v>
      </c>
      <c r="C79" s="3">
        <f ca="1">ROUND((References!$C$3-Salaires!B79)/365,0)</f>
        <v>63</v>
      </c>
      <c r="D79" s="3" t="s">
        <v>92</v>
      </c>
      <c r="E79" s="3" t="s">
        <v>22</v>
      </c>
      <c r="F79" s="21">
        <v>68666</v>
      </c>
      <c r="G79" s="3" t="s">
        <v>30</v>
      </c>
      <c r="H79" s="3">
        <v>40</v>
      </c>
      <c r="I79" s="3" t="str">
        <f>IF(Salaires!D79=References!$B$4,References!$C$4,References!$C$5)</f>
        <v>Monsieur</v>
      </c>
    </row>
    <row r="80" spans="1:9" x14ac:dyDescent="0.3">
      <c r="A80" s="3">
        <v>877712735</v>
      </c>
      <c r="B80" s="4">
        <v>26954</v>
      </c>
      <c r="C80" s="3">
        <f ca="1">ROUND((References!$C$3-Salaires!B80)/365,0)</f>
        <v>52</v>
      </c>
      <c r="D80" s="3" t="s">
        <v>92</v>
      </c>
      <c r="E80" s="3" t="s">
        <v>22</v>
      </c>
      <c r="F80" s="21">
        <v>71052</v>
      </c>
      <c r="G80" s="3" t="s">
        <v>30</v>
      </c>
      <c r="H80" s="3">
        <v>40</v>
      </c>
      <c r="I80" s="3" t="str">
        <f>IF(Salaires!D80=References!$B$4,References!$C$4,References!$C$5)</f>
        <v>Monsieur</v>
      </c>
    </row>
    <row r="81" spans="1:9" x14ac:dyDescent="0.3">
      <c r="A81" s="3">
        <v>877503176</v>
      </c>
      <c r="B81" s="4">
        <v>21010</v>
      </c>
      <c r="C81" s="3">
        <f ca="1">ROUND((References!$C$3-Salaires!B81)/365,0)</f>
        <v>68</v>
      </c>
      <c r="D81" s="3" t="s">
        <v>91</v>
      </c>
      <c r="E81" s="3" t="s">
        <v>20</v>
      </c>
      <c r="F81" s="21">
        <v>43825.599999999999</v>
      </c>
      <c r="G81" s="3" t="s">
        <v>94</v>
      </c>
      <c r="H81" s="3">
        <v>35</v>
      </c>
      <c r="I81" s="3" t="str">
        <f>IF(Salaires!D81=References!$B$4,References!$C$4,References!$C$5)</f>
        <v>Madame</v>
      </c>
    </row>
    <row r="82" spans="1:9" x14ac:dyDescent="0.3">
      <c r="A82" s="3">
        <v>877702504</v>
      </c>
      <c r="B82" s="4">
        <v>20910</v>
      </c>
      <c r="C82" s="3">
        <f ca="1">ROUND((References!$C$3-Salaires!B82)/365,0)</f>
        <v>68</v>
      </c>
      <c r="D82" s="3" t="s">
        <v>91</v>
      </c>
      <c r="E82" s="3" t="s">
        <v>20</v>
      </c>
      <c r="F82" s="21">
        <v>47156.2</v>
      </c>
      <c r="G82" s="3" t="s">
        <v>94</v>
      </c>
      <c r="H82" s="3">
        <v>35</v>
      </c>
      <c r="I82" s="3" t="str">
        <f>IF(Salaires!D82=References!$B$4,References!$C$4,References!$C$5)</f>
        <v>Madame</v>
      </c>
    </row>
    <row r="83" spans="1:9" x14ac:dyDescent="0.3">
      <c r="A83" s="3">
        <v>877503127</v>
      </c>
      <c r="B83" s="4">
        <v>20941</v>
      </c>
      <c r="C83" s="3">
        <f ca="1">ROUND((References!$C$3-Salaires!B83)/365,0)</f>
        <v>68</v>
      </c>
      <c r="D83" s="3" t="s">
        <v>91</v>
      </c>
      <c r="E83" s="3" t="s">
        <v>20</v>
      </c>
      <c r="F83" s="21">
        <v>59568.6</v>
      </c>
      <c r="G83" s="3" t="s">
        <v>94</v>
      </c>
      <c r="H83" s="3">
        <v>35</v>
      </c>
      <c r="I83" s="3" t="str">
        <f>IF(Salaires!D83=References!$B$4,References!$C$4,References!$C$5)</f>
        <v>Madame</v>
      </c>
    </row>
    <row r="84" spans="1:9" x14ac:dyDescent="0.3">
      <c r="A84" s="3">
        <v>877872777</v>
      </c>
      <c r="B84" s="4">
        <v>26788</v>
      </c>
      <c r="C84" s="3">
        <f ca="1">ROUND((References!$C$3-Salaires!B84)/365,0)</f>
        <v>52</v>
      </c>
      <c r="D84" s="3" t="s">
        <v>91</v>
      </c>
      <c r="E84" s="3" t="s">
        <v>20</v>
      </c>
      <c r="F84" s="21">
        <v>54490.8</v>
      </c>
      <c r="G84" s="3" t="s">
        <v>94</v>
      </c>
      <c r="H84" s="3">
        <v>35</v>
      </c>
      <c r="I84" s="3" t="str">
        <f>IF(Salaires!D84=References!$B$4,References!$C$4,References!$C$5)</f>
        <v>Madame</v>
      </c>
    </row>
    <row r="85" spans="1:9" x14ac:dyDescent="0.3">
      <c r="A85" s="3">
        <v>877501078</v>
      </c>
      <c r="B85" s="4">
        <v>27953</v>
      </c>
      <c r="C85" s="3">
        <f ca="1">ROUND((References!$C$3-Salaires!B85)/365,0)</f>
        <v>49</v>
      </c>
      <c r="D85" s="3" t="s">
        <v>91</v>
      </c>
      <c r="E85" s="3" t="s">
        <v>20</v>
      </c>
      <c r="F85" s="21">
        <v>61952.800000000003</v>
      </c>
      <c r="G85" s="3" t="s">
        <v>94</v>
      </c>
      <c r="H85" s="3">
        <v>35</v>
      </c>
      <c r="I85" s="3" t="str">
        <f>IF(Salaires!D85=References!$B$4,References!$C$4,References!$C$5)</f>
        <v>Madame</v>
      </c>
    </row>
    <row r="86" spans="1:9" x14ac:dyDescent="0.3">
      <c r="A86" s="3">
        <v>877512838</v>
      </c>
      <c r="B86" s="4">
        <v>21773</v>
      </c>
      <c r="C86" s="3">
        <f ca="1">ROUND((References!$C$3-Salaires!B86)/365,0)</f>
        <v>66</v>
      </c>
      <c r="D86" s="3" t="s">
        <v>91</v>
      </c>
      <c r="E86" s="3" t="s">
        <v>20</v>
      </c>
      <c r="F86" s="21">
        <v>59568.6</v>
      </c>
      <c r="G86" s="3" t="s">
        <v>94</v>
      </c>
      <c r="H86" s="3">
        <v>35</v>
      </c>
      <c r="I86" s="3" t="str">
        <f>IF(Salaires!D86=References!$B$4,References!$C$4,References!$C$5)</f>
        <v>Madame</v>
      </c>
    </row>
    <row r="87" spans="1:9" x14ac:dyDescent="0.3">
      <c r="A87" s="3">
        <v>877503720</v>
      </c>
      <c r="B87" s="4">
        <v>19178</v>
      </c>
      <c r="C87" s="3">
        <f ca="1">ROUND((References!$C$3-Salaires!B87)/365,0)</f>
        <v>73</v>
      </c>
      <c r="D87" s="3" t="s">
        <v>91</v>
      </c>
      <c r="E87" s="3" t="s">
        <v>20</v>
      </c>
      <c r="F87" s="21">
        <v>69760.600000000006</v>
      </c>
      <c r="G87" s="3" t="s">
        <v>94</v>
      </c>
      <c r="H87" s="3">
        <v>35</v>
      </c>
      <c r="I87" s="3" t="str">
        <f>IF(Salaires!D87=References!$B$4,References!$C$4,References!$C$5)</f>
        <v>Madame</v>
      </c>
    </row>
    <row r="88" spans="1:9" x14ac:dyDescent="0.3">
      <c r="A88" s="3">
        <v>877503417</v>
      </c>
      <c r="B88" s="4">
        <v>23601</v>
      </c>
      <c r="C88" s="3">
        <f ca="1">ROUND((References!$C$3-Salaires!B88)/365,0)</f>
        <v>61</v>
      </c>
      <c r="D88" s="3" t="s">
        <v>91</v>
      </c>
      <c r="E88" s="3" t="s">
        <v>20</v>
      </c>
      <c r="F88" s="21">
        <v>59568.6</v>
      </c>
      <c r="G88" s="3" t="s">
        <v>94</v>
      </c>
      <c r="H88" s="3">
        <v>35</v>
      </c>
      <c r="I88" s="3" t="str">
        <f>IF(Salaires!D88=References!$B$4,References!$C$4,References!$C$5)</f>
        <v>Madame</v>
      </c>
    </row>
    <row r="89" spans="1:9" x14ac:dyDescent="0.3">
      <c r="A89" s="3">
        <v>712122475</v>
      </c>
      <c r="B89" s="4">
        <v>25278</v>
      </c>
      <c r="C89" s="3">
        <f ca="1">ROUND((References!$C$3-Salaires!B89)/365,0)</f>
        <v>56</v>
      </c>
      <c r="D89" s="3" t="s">
        <v>91</v>
      </c>
      <c r="E89" s="3" t="s">
        <v>20</v>
      </c>
      <c r="F89" s="21">
        <v>54490.8</v>
      </c>
      <c r="G89" s="3" t="s">
        <v>94</v>
      </c>
      <c r="H89" s="3">
        <v>35</v>
      </c>
      <c r="I89" s="3" t="str">
        <f>IF(Salaires!D89=References!$B$4,References!$C$4,References!$C$5)</f>
        <v>Madame</v>
      </c>
    </row>
    <row r="90" spans="1:9" x14ac:dyDescent="0.3">
      <c r="A90" s="3">
        <v>877502678</v>
      </c>
      <c r="B90" s="4">
        <v>23476</v>
      </c>
      <c r="C90" s="3">
        <f ca="1">ROUND((References!$C$3-Salaires!B90)/365,0)</f>
        <v>61</v>
      </c>
      <c r="D90" s="3" t="s">
        <v>92</v>
      </c>
      <c r="E90" s="3" t="s">
        <v>20</v>
      </c>
      <c r="F90" s="21">
        <v>50524.5</v>
      </c>
      <c r="G90" s="3" t="s">
        <v>94</v>
      </c>
      <c r="H90" s="3">
        <v>35</v>
      </c>
      <c r="I90" s="3" t="str">
        <f>IF(Salaires!D90=References!$B$4,References!$C$4,References!$C$5)</f>
        <v>Monsieur</v>
      </c>
    </row>
    <row r="91" spans="1:9" x14ac:dyDescent="0.3">
      <c r="A91" s="3">
        <v>112017765</v>
      </c>
      <c r="B91" s="4">
        <v>32295</v>
      </c>
      <c r="C91" s="3">
        <f ca="1">ROUND((References!$C$3-Salaires!B91)/365,0)</f>
        <v>37</v>
      </c>
      <c r="D91" s="3" t="s">
        <v>92</v>
      </c>
      <c r="E91" s="3" t="s">
        <v>20</v>
      </c>
      <c r="F91" s="21">
        <v>41914.6</v>
      </c>
      <c r="G91" s="3" t="s">
        <v>94</v>
      </c>
      <c r="H91" s="3">
        <v>35</v>
      </c>
      <c r="I91" s="3" t="str">
        <f>IF(Salaires!D91=References!$B$4,References!$C$4,References!$C$5)</f>
        <v>Monsieur</v>
      </c>
    </row>
    <row r="92" spans="1:9" x14ac:dyDescent="0.3">
      <c r="A92" s="3">
        <v>877503140</v>
      </c>
      <c r="B92" s="4">
        <v>20220</v>
      </c>
      <c r="C92" s="3">
        <f ca="1">ROUND((References!$C$3-Salaires!B92)/365,0)</f>
        <v>70</v>
      </c>
      <c r="D92" s="3" t="s">
        <v>92</v>
      </c>
      <c r="E92" s="3" t="s">
        <v>20</v>
      </c>
      <c r="F92" s="21">
        <v>92513</v>
      </c>
      <c r="G92" s="3" t="s">
        <v>84</v>
      </c>
      <c r="H92" s="3">
        <v>44</v>
      </c>
      <c r="I92" s="3" t="str">
        <f>IF(Salaires!D92=References!$B$4,References!$C$4,References!$C$5)</f>
        <v>Monsieur</v>
      </c>
    </row>
    <row r="93" spans="1:9" x14ac:dyDescent="0.3">
      <c r="A93" s="3">
        <v>877502673</v>
      </c>
      <c r="B93" s="4">
        <v>24768</v>
      </c>
      <c r="C93" s="3">
        <f ca="1">ROUND((References!$C$3-Salaires!B93)/365,0)</f>
        <v>58</v>
      </c>
      <c r="D93" s="3" t="s">
        <v>91</v>
      </c>
      <c r="E93" s="3" t="s">
        <v>16</v>
      </c>
      <c r="F93" s="21">
        <v>55000.4</v>
      </c>
      <c r="G93" s="3" t="s">
        <v>94</v>
      </c>
      <c r="H93" s="3">
        <v>35</v>
      </c>
      <c r="I93" s="3" t="str">
        <f>IF(Salaires!D93=References!$B$4,References!$C$4,References!$C$5)</f>
        <v>Madame</v>
      </c>
    </row>
    <row r="94" spans="1:9" x14ac:dyDescent="0.3">
      <c r="A94" s="3">
        <v>872127731</v>
      </c>
      <c r="B94" s="4">
        <v>20975</v>
      </c>
      <c r="C94" s="3">
        <f ca="1">ROUND((References!$C$3-Salaires!B94)/365,0)</f>
        <v>68</v>
      </c>
      <c r="D94" s="3" t="s">
        <v>91</v>
      </c>
      <c r="E94" s="3" t="s">
        <v>16</v>
      </c>
      <c r="F94" s="21">
        <v>47156.2</v>
      </c>
      <c r="G94" s="3" t="s">
        <v>94</v>
      </c>
      <c r="H94" s="3">
        <v>35</v>
      </c>
      <c r="I94" s="3" t="str">
        <f>IF(Salaires!D94=References!$B$4,References!$C$4,References!$C$5)</f>
        <v>Madame</v>
      </c>
    </row>
    <row r="95" spans="1:9" x14ac:dyDescent="0.3">
      <c r="A95" s="3">
        <v>877503124</v>
      </c>
      <c r="B95" s="4">
        <v>19949</v>
      </c>
      <c r="C95" s="3">
        <f ca="1">ROUND((References!$C$3-Salaires!B95)/365,0)</f>
        <v>71</v>
      </c>
      <c r="D95" s="3" t="s">
        <v>91</v>
      </c>
      <c r="E95" s="3" t="s">
        <v>16</v>
      </c>
      <c r="F95" s="21">
        <v>43825.599999999999</v>
      </c>
      <c r="G95" s="3" t="s">
        <v>94</v>
      </c>
      <c r="H95" s="3">
        <v>35</v>
      </c>
      <c r="I95" s="3" t="str">
        <f>IF(Salaires!D95=References!$B$4,References!$C$4,References!$C$5)</f>
        <v>Madame</v>
      </c>
    </row>
    <row r="96" spans="1:9" x14ac:dyDescent="0.3">
      <c r="A96" s="3">
        <v>877504107</v>
      </c>
      <c r="B96" s="4">
        <v>24654</v>
      </c>
      <c r="C96" s="3">
        <f ca="1">ROUND((References!$C$3-Salaires!B96)/365,0)</f>
        <v>58</v>
      </c>
      <c r="D96" s="3" t="s">
        <v>91</v>
      </c>
      <c r="E96" s="3" t="s">
        <v>16</v>
      </c>
      <c r="F96" s="21">
        <v>59568.6</v>
      </c>
      <c r="G96" s="3" t="s">
        <v>94</v>
      </c>
      <c r="H96" s="3">
        <v>35</v>
      </c>
      <c r="I96" s="3" t="str">
        <f>IF(Salaires!D96=References!$B$4,References!$C$4,References!$C$5)</f>
        <v>Madame</v>
      </c>
    </row>
    <row r="97" spans="1:9" x14ac:dyDescent="0.3">
      <c r="A97" s="3">
        <v>877512438</v>
      </c>
      <c r="B97" s="4">
        <v>27055</v>
      </c>
      <c r="C97" s="3">
        <f ca="1">ROUND((References!$C$3-Salaires!B97)/365,0)</f>
        <v>52</v>
      </c>
      <c r="D97" s="3" t="s">
        <v>91</v>
      </c>
      <c r="E97" s="3" t="s">
        <v>16</v>
      </c>
      <c r="F97" s="21">
        <v>59568.6</v>
      </c>
      <c r="G97" s="3" t="s">
        <v>94</v>
      </c>
      <c r="H97" s="3">
        <v>35</v>
      </c>
      <c r="I97" s="3" t="str">
        <f>IF(Salaires!D97=References!$B$4,References!$C$4,References!$C$5)</f>
        <v>Madame</v>
      </c>
    </row>
    <row r="98" spans="1:9" x14ac:dyDescent="0.3">
      <c r="A98" s="3">
        <v>877502727</v>
      </c>
      <c r="B98" s="4">
        <v>25825</v>
      </c>
      <c r="C98" s="3">
        <f ca="1">ROUND((References!$C$3-Salaires!B98)/365,0)</f>
        <v>55</v>
      </c>
      <c r="D98" s="3" t="s">
        <v>91</v>
      </c>
      <c r="E98" s="3" t="s">
        <v>16</v>
      </c>
      <c r="F98" s="21">
        <v>43825.599999999999</v>
      </c>
      <c r="G98" s="3" t="s">
        <v>94</v>
      </c>
      <c r="H98" s="3">
        <v>35</v>
      </c>
      <c r="I98" s="3" t="str">
        <f>IF(Salaires!D98=References!$B$4,References!$C$4,References!$C$5)</f>
        <v>Madame</v>
      </c>
    </row>
    <row r="99" spans="1:9" x14ac:dyDescent="0.3">
      <c r="A99" s="3">
        <v>877512175</v>
      </c>
      <c r="B99" s="4">
        <v>27917</v>
      </c>
      <c r="C99" s="3">
        <f ca="1">ROUND((References!$C$3-Salaires!B99)/365,0)</f>
        <v>49</v>
      </c>
      <c r="D99" s="3" t="s">
        <v>91</v>
      </c>
      <c r="E99" s="3" t="s">
        <v>16</v>
      </c>
      <c r="F99" s="21">
        <v>59568.6</v>
      </c>
      <c r="G99" s="3" t="s">
        <v>94</v>
      </c>
      <c r="H99" s="3">
        <v>35</v>
      </c>
      <c r="I99" s="3" t="str">
        <f>IF(Salaires!D99=References!$B$4,References!$C$4,References!$C$5)</f>
        <v>Madame</v>
      </c>
    </row>
    <row r="100" spans="1:9" x14ac:dyDescent="0.3">
      <c r="A100" s="3">
        <v>712121885</v>
      </c>
      <c r="B100" s="4">
        <v>29602</v>
      </c>
      <c r="C100" s="3">
        <f ca="1">ROUND((References!$C$3-Salaires!B100)/365,0)</f>
        <v>45</v>
      </c>
      <c r="D100" s="3" t="s">
        <v>91</v>
      </c>
      <c r="E100" s="3" t="s">
        <v>16</v>
      </c>
      <c r="F100" s="21">
        <v>43170.400000000001</v>
      </c>
      <c r="G100" s="3" t="s">
        <v>94</v>
      </c>
      <c r="H100" s="3">
        <v>35</v>
      </c>
      <c r="I100" s="3" t="str">
        <f>IF(Salaires!D100=References!$B$4,References!$C$4,References!$C$5)</f>
        <v>Madame</v>
      </c>
    </row>
    <row r="101" spans="1:9" x14ac:dyDescent="0.3">
      <c r="A101" s="3">
        <v>877504087</v>
      </c>
      <c r="B101" s="4">
        <v>24652</v>
      </c>
      <c r="C101" s="3">
        <f ca="1">ROUND((References!$C$3-Salaires!B101)/365,0)</f>
        <v>58</v>
      </c>
      <c r="D101" s="3" t="s">
        <v>91</v>
      </c>
      <c r="E101" s="3" t="s">
        <v>16</v>
      </c>
      <c r="F101" s="21">
        <v>59568.6</v>
      </c>
      <c r="G101" s="3" t="s">
        <v>94</v>
      </c>
      <c r="H101" s="3">
        <v>35</v>
      </c>
      <c r="I101" s="3" t="str">
        <f>IF(Salaires!D101=References!$B$4,References!$C$4,References!$C$5)</f>
        <v>Madame</v>
      </c>
    </row>
    <row r="102" spans="1:9" x14ac:dyDescent="0.3">
      <c r="A102" s="3">
        <v>872010268</v>
      </c>
      <c r="B102" s="4">
        <v>27484</v>
      </c>
      <c r="C102" s="3">
        <f ca="1">ROUND((References!$C$3-Salaires!B102)/365,0)</f>
        <v>50</v>
      </c>
      <c r="D102" s="3" t="s">
        <v>91</v>
      </c>
      <c r="E102" s="3" t="s">
        <v>16</v>
      </c>
      <c r="F102" s="21">
        <v>59568.6</v>
      </c>
      <c r="G102" s="3" t="s">
        <v>94</v>
      </c>
      <c r="H102" s="3">
        <v>35</v>
      </c>
      <c r="I102" s="3" t="str">
        <f>IF(Salaires!D102=References!$B$4,References!$C$4,References!$C$5)</f>
        <v>Madame</v>
      </c>
    </row>
    <row r="103" spans="1:9" x14ac:dyDescent="0.3">
      <c r="A103" s="3">
        <v>872124727</v>
      </c>
      <c r="B103" s="4">
        <v>22020</v>
      </c>
      <c r="C103" s="3">
        <f ca="1">ROUND((References!$C$3-Salaires!B103)/365,0)</f>
        <v>65</v>
      </c>
      <c r="D103" s="3" t="s">
        <v>92</v>
      </c>
      <c r="E103" s="3" t="s">
        <v>16</v>
      </c>
      <c r="F103" s="21">
        <v>69760.600000000006</v>
      </c>
      <c r="G103" s="3" t="s">
        <v>94</v>
      </c>
      <c r="H103" s="3">
        <v>35</v>
      </c>
      <c r="I103" s="3" t="str">
        <f>IF(Salaires!D103=References!$B$4,References!$C$4,References!$C$5)</f>
        <v>Monsieur</v>
      </c>
    </row>
    <row r="104" spans="1:9" x14ac:dyDescent="0.3">
      <c r="A104" s="3">
        <v>872128041</v>
      </c>
      <c r="B104" s="4">
        <v>22844</v>
      </c>
      <c r="C104" s="3">
        <f ca="1">ROUND((References!$C$3-Salaires!B104)/365,0)</f>
        <v>63</v>
      </c>
      <c r="D104" s="3" t="s">
        <v>92</v>
      </c>
      <c r="E104" s="3" t="s">
        <v>16</v>
      </c>
      <c r="F104" s="21">
        <v>59568.6</v>
      </c>
      <c r="G104" s="3" t="s">
        <v>94</v>
      </c>
      <c r="H104" s="3">
        <v>35</v>
      </c>
      <c r="I104" s="3" t="str">
        <f>IF(Salaires!D104=References!$B$4,References!$C$4,References!$C$5)</f>
        <v>Monsieur</v>
      </c>
    </row>
    <row r="105" spans="1:9" x14ac:dyDescent="0.3">
      <c r="A105" s="3">
        <v>712121257</v>
      </c>
      <c r="B105" s="4">
        <v>29572</v>
      </c>
      <c r="C105" s="3">
        <f ca="1">ROUND((References!$C$3-Salaires!B105)/365,0)</f>
        <v>45</v>
      </c>
      <c r="D105" s="3" t="s">
        <v>92</v>
      </c>
      <c r="E105" s="3" t="s">
        <v>16</v>
      </c>
      <c r="F105" s="21">
        <v>43825.599999999999</v>
      </c>
      <c r="G105" s="3" t="s">
        <v>94</v>
      </c>
      <c r="H105" s="3">
        <v>35</v>
      </c>
      <c r="I105" s="3" t="str">
        <f>IF(Salaires!D105=References!$B$4,References!$C$4,References!$C$5)</f>
        <v>Monsieur</v>
      </c>
    </row>
    <row r="106" spans="1:9" x14ac:dyDescent="0.3">
      <c r="A106" s="3">
        <v>877502582</v>
      </c>
      <c r="B106" s="4">
        <v>22667</v>
      </c>
      <c r="C106" s="3">
        <f ca="1">ROUND((References!$C$3-Salaires!B106)/365,0)</f>
        <v>64</v>
      </c>
      <c r="D106" s="3" t="s">
        <v>91</v>
      </c>
      <c r="E106" s="3" t="s">
        <v>16</v>
      </c>
      <c r="F106" s="21">
        <v>120728</v>
      </c>
      <c r="G106" s="3" t="s">
        <v>84</v>
      </c>
      <c r="H106" s="3">
        <v>44</v>
      </c>
      <c r="I106" s="3" t="str">
        <f>IF(Salaires!D106=References!$B$4,References!$C$4,References!$C$5)</f>
        <v>Madame</v>
      </c>
    </row>
    <row r="107" spans="1:9" x14ac:dyDescent="0.3">
      <c r="A107" s="3">
        <v>712120212</v>
      </c>
      <c r="B107" s="4">
        <v>29672</v>
      </c>
      <c r="C107" s="3">
        <f ca="1">ROUND((References!$C$3-Salaires!B107)/365,0)</f>
        <v>44</v>
      </c>
      <c r="D107" s="3" t="s">
        <v>91</v>
      </c>
      <c r="E107" s="3" t="s">
        <v>16</v>
      </c>
      <c r="F107" s="21">
        <v>74703</v>
      </c>
      <c r="G107" s="3" t="s">
        <v>84</v>
      </c>
      <c r="H107" s="3">
        <v>44</v>
      </c>
      <c r="I107" s="3" t="str">
        <f>IF(Salaires!D107=References!$B$4,References!$C$4,References!$C$5)</f>
        <v>Madame</v>
      </c>
    </row>
    <row r="108" spans="1:9" x14ac:dyDescent="0.3">
      <c r="A108" s="3">
        <v>877872408</v>
      </c>
      <c r="B108" s="4">
        <v>21050</v>
      </c>
      <c r="C108" s="3">
        <f ca="1">ROUND((References!$C$3-Salaires!B108)/365,0)</f>
        <v>68</v>
      </c>
      <c r="D108" s="3" t="s">
        <v>91</v>
      </c>
      <c r="E108" s="3" t="s">
        <v>16</v>
      </c>
      <c r="F108" s="21">
        <v>89607</v>
      </c>
      <c r="G108" s="3" t="s">
        <v>30</v>
      </c>
      <c r="H108" s="3">
        <v>40</v>
      </c>
      <c r="I108" s="3" t="str">
        <f>IF(Salaires!D108=References!$B$4,References!$C$4,References!$C$5)</f>
        <v>Madame</v>
      </c>
    </row>
    <row r="109" spans="1:9" x14ac:dyDescent="0.3">
      <c r="A109" s="3">
        <v>877502888</v>
      </c>
      <c r="B109" s="4">
        <v>19495</v>
      </c>
      <c r="C109" s="3">
        <f ca="1">ROUND((References!$C$3-Salaires!B109)/365,0)</f>
        <v>72</v>
      </c>
      <c r="D109" s="3" t="s">
        <v>91</v>
      </c>
      <c r="E109" s="3" t="s">
        <v>16</v>
      </c>
      <c r="F109" s="21">
        <v>100183</v>
      </c>
      <c r="G109" s="3" t="s">
        <v>30</v>
      </c>
      <c r="H109" s="3">
        <v>40</v>
      </c>
      <c r="I109" s="3" t="str">
        <f>IF(Salaires!D109=References!$B$4,References!$C$4,References!$C$5)</f>
        <v>Madame</v>
      </c>
    </row>
    <row r="110" spans="1:9" x14ac:dyDescent="0.3">
      <c r="A110" s="3">
        <v>712120654</v>
      </c>
      <c r="B110" s="4">
        <v>24848</v>
      </c>
      <c r="C110" s="3">
        <f ca="1">ROUND((References!$C$3-Salaires!B110)/365,0)</f>
        <v>58</v>
      </c>
      <c r="D110" s="3" t="s">
        <v>91</v>
      </c>
      <c r="E110" s="3" t="s">
        <v>16</v>
      </c>
      <c r="F110" s="21">
        <v>71052</v>
      </c>
      <c r="G110" s="3" t="s">
        <v>30</v>
      </c>
      <c r="H110" s="3">
        <v>40</v>
      </c>
      <c r="I110" s="3" t="str">
        <f>IF(Salaires!D110=References!$B$4,References!$C$4,References!$C$5)</f>
        <v>Madame</v>
      </c>
    </row>
    <row r="111" spans="1:9" x14ac:dyDescent="0.3">
      <c r="A111" s="3">
        <v>712122058</v>
      </c>
      <c r="B111" s="4">
        <v>24969</v>
      </c>
      <c r="C111" s="3">
        <f ca="1">ROUND((References!$C$3-Salaires!B111)/365,0)</f>
        <v>57</v>
      </c>
      <c r="D111" s="3" t="s">
        <v>91</v>
      </c>
      <c r="E111" s="3" t="s">
        <v>16</v>
      </c>
      <c r="F111" s="21">
        <v>86960</v>
      </c>
      <c r="G111" s="3" t="s">
        <v>30</v>
      </c>
      <c r="H111" s="3">
        <v>40</v>
      </c>
      <c r="I111" s="3" t="str">
        <f>IF(Salaires!D111=References!$B$4,References!$C$4,References!$C$5)</f>
        <v>Madame</v>
      </c>
    </row>
    <row r="112" spans="1:9" x14ac:dyDescent="0.3">
      <c r="A112" s="3">
        <v>872123238</v>
      </c>
      <c r="B112" s="4">
        <v>19143</v>
      </c>
      <c r="C112" s="3">
        <f ca="1">ROUND((References!$C$3-Salaires!B112)/365,0)</f>
        <v>73</v>
      </c>
      <c r="D112" s="3" t="s">
        <v>92</v>
      </c>
      <c r="E112" s="3" t="s">
        <v>16</v>
      </c>
      <c r="F112" s="21">
        <v>94895</v>
      </c>
      <c r="G112" s="3" t="s">
        <v>30</v>
      </c>
      <c r="H112" s="3">
        <v>40</v>
      </c>
      <c r="I112" s="3" t="str">
        <f>IF(Salaires!D112=References!$B$4,References!$C$4,References!$C$5)</f>
        <v>Monsieur</v>
      </c>
    </row>
    <row r="113" spans="1:9" x14ac:dyDescent="0.3">
      <c r="A113" s="3">
        <v>877502738</v>
      </c>
      <c r="B113" s="4">
        <v>25006</v>
      </c>
      <c r="C113" s="3">
        <f ca="1">ROUND((References!$C$3-Salaires!B113)/365,0)</f>
        <v>57</v>
      </c>
      <c r="D113" s="3" t="s">
        <v>92</v>
      </c>
      <c r="E113" s="3" t="s">
        <v>16</v>
      </c>
      <c r="F113" s="21">
        <v>94895</v>
      </c>
      <c r="G113" s="3" t="s">
        <v>30</v>
      </c>
      <c r="H113" s="3">
        <v>40</v>
      </c>
      <c r="I113" s="3" t="str">
        <f>IF(Salaires!D113=References!$B$4,References!$C$4,References!$C$5)</f>
        <v>Monsieur</v>
      </c>
    </row>
    <row r="114" spans="1:9" x14ac:dyDescent="0.3">
      <c r="A114" s="3">
        <v>877812877</v>
      </c>
      <c r="B114" s="4">
        <v>21113</v>
      </c>
      <c r="C114" s="3">
        <f ca="1">ROUND((References!$C$3-Salaires!B114)/365,0)</f>
        <v>68</v>
      </c>
      <c r="D114" s="3" t="s">
        <v>92</v>
      </c>
      <c r="E114" s="3" t="s">
        <v>16</v>
      </c>
      <c r="F114" s="21">
        <v>92250</v>
      </c>
      <c r="G114" s="3" t="s">
        <v>30</v>
      </c>
      <c r="H114" s="3">
        <v>40</v>
      </c>
      <c r="I114" s="3" t="str">
        <f>IF(Salaires!D114=References!$B$4,References!$C$4,References!$C$5)</f>
        <v>Monsieur</v>
      </c>
    </row>
    <row r="115" spans="1:9" x14ac:dyDescent="0.3">
      <c r="A115" s="3">
        <v>877502606</v>
      </c>
      <c r="B115" s="4">
        <v>24461</v>
      </c>
      <c r="C115" s="3">
        <f ca="1">ROUND((References!$C$3-Salaires!B115)/365,0)</f>
        <v>59</v>
      </c>
      <c r="D115" s="3" t="s">
        <v>92</v>
      </c>
      <c r="E115" s="3" t="s">
        <v>16</v>
      </c>
      <c r="F115" s="21">
        <v>94895</v>
      </c>
      <c r="G115" s="3" t="s">
        <v>30</v>
      </c>
      <c r="H115" s="3">
        <v>40</v>
      </c>
      <c r="I115" s="3" t="str">
        <f>IF(Salaires!D115=References!$B$4,References!$C$4,References!$C$5)</f>
        <v>Monsieur</v>
      </c>
    </row>
    <row r="116" spans="1:9" x14ac:dyDescent="0.3">
      <c r="A116" s="3">
        <v>707156678</v>
      </c>
      <c r="B116" s="4">
        <v>26920</v>
      </c>
      <c r="C116" s="3">
        <f ca="1">ROUND((References!$C$3-Salaires!B116)/365,0)</f>
        <v>52</v>
      </c>
      <c r="D116" s="3" t="s">
        <v>92</v>
      </c>
      <c r="E116" s="3" t="s">
        <v>16</v>
      </c>
      <c r="F116" s="21">
        <v>71052</v>
      </c>
      <c r="G116" s="3" t="s">
        <v>30</v>
      </c>
      <c r="H116" s="3">
        <v>40</v>
      </c>
      <c r="I116" s="3" t="str">
        <f>IF(Salaires!D116=References!$B$4,References!$C$4,References!$C$5)</f>
        <v>Monsieur</v>
      </c>
    </row>
    <row r="117" spans="1:9" x14ac:dyDescent="0.3">
      <c r="A117" s="3">
        <v>712120142</v>
      </c>
      <c r="B117" s="4">
        <v>23677</v>
      </c>
      <c r="C117" s="3">
        <f ca="1">ROUND((References!$C$3-Salaires!B117)/365,0)</f>
        <v>61</v>
      </c>
      <c r="D117" s="3" t="s">
        <v>91</v>
      </c>
      <c r="E117" s="3" t="s">
        <v>13</v>
      </c>
      <c r="F117" s="21">
        <v>47156.2</v>
      </c>
      <c r="G117" s="3" t="s">
        <v>94</v>
      </c>
      <c r="H117" s="3">
        <v>35</v>
      </c>
      <c r="I117" s="3" t="str">
        <f>IF(Salaires!D117=References!$B$4,References!$C$4,References!$C$5)</f>
        <v>Madame</v>
      </c>
    </row>
    <row r="118" spans="1:9" x14ac:dyDescent="0.3">
      <c r="A118" s="3">
        <v>712120767</v>
      </c>
      <c r="B118" s="4">
        <v>29956</v>
      </c>
      <c r="C118" s="3">
        <f ca="1">ROUND((References!$C$3-Salaires!B118)/365,0)</f>
        <v>44</v>
      </c>
      <c r="D118" s="3" t="s">
        <v>91</v>
      </c>
      <c r="E118" s="3" t="s">
        <v>13</v>
      </c>
      <c r="F118" s="21">
        <v>54490.8</v>
      </c>
      <c r="G118" s="3" t="s">
        <v>94</v>
      </c>
      <c r="H118" s="3">
        <v>35</v>
      </c>
      <c r="I118" s="3" t="str">
        <f>IF(Salaires!D118=References!$B$4,References!$C$4,References!$C$5)</f>
        <v>Madame</v>
      </c>
    </row>
    <row r="119" spans="1:9" x14ac:dyDescent="0.3">
      <c r="A119" s="3">
        <v>877501436</v>
      </c>
      <c r="B119" s="4">
        <v>23270</v>
      </c>
      <c r="C119" s="3">
        <f ca="1">ROUND((References!$C$3-Salaires!B119)/365,0)</f>
        <v>62</v>
      </c>
      <c r="D119" s="3" t="s">
        <v>91</v>
      </c>
      <c r="E119" s="3" t="s">
        <v>13</v>
      </c>
      <c r="F119" s="21">
        <v>59568.6</v>
      </c>
      <c r="G119" s="3" t="s">
        <v>94</v>
      </c>
      <c r="H119" s="3">
        <v>35</v>
      </c>
      <c r="I119" s="3" t="str">
        <f>IF(Salaires!D119=References!$B$4,References!$C$4,References!$C$5)</f>
        <v>Madame</v>
      </c>
    </row>
    <row r="120" spans="1:9" x14ac:dyDescent="0.3">
      <c r="A120" s="3">
        <v>877501438</v>
      </c>
      <c r="B120" s="4">
        <v>22822</v>
      </c>
      <c r="C120" s="3">
        <f ca="1">ROUND((References!$C$3-Salaires!B120)/365,0)</f>
        <v>63</v>
      </c>
      <c r="D120" s="3" t="s">
        <v>91</v>
      </c>
      <c r="E120" s="3" t="s">
        <v>13</v>
      </c>
      <c r="F120" s="21">
        <v>47156.2</v>
      </c>
      <c r="G120" s="3" t="s">
        <v>94</v>
      </c>
      <c r="H120" s="3">
        <v>35</v>
      </c>
      <c r="I120" s="3" t="str">
        <f>IF(Salaires!D120=References!$B$4,References!$C$4,References!$C$5)</f>
        <v>Madame</v>
      </c>
    </row>
    <row r="121" spans="1:9" x14ac:dyDescent="0.3">
      <c r="A121" s="3">
        <v>877502821</v>
      </c>
      <c r="B121" s="4">
        <v>24378</v>
      </c>
      <c r="C121" s="3">
        <f ca="1">ROUND((References!$C$3-Salaires!B121)/365,0)</f>
        <v>59</v>
      </c>
      <c r="D121" s="3" t="s">
        <v>91</v>
      </c>
      <c r="E121" s="3" t="s">
        <v>13</v>
      </c>
      <c r="F121" s="21">
        <v>59568.6</v>
      </c>
      <c r="G121" s="3" t="s">
        <v>94</v>
      </c>
      <c r="H121" s="3">
        <v>35</v>
      </c>
      <c r="I121" s="3" t="str">
        <f>IF(Salaires!D121=References!$B$4,References!$C$4,References!$C$5)</f>
        <v>Madame</v>
      </c>
    </row>
    <row r="122" spans="1:9" x14ac:dyDescent="0.3">
      <c r="A122" s="3">
        <v>877502747</v>
      </c>
      <c r="B122" s="4">
        <v>23993</v>
      </c>
      <c r="C122" s="3">
        <f ca="1">ROUND((References!$C$3-Salaires!B122)/365,0)</f>
        <v>60</v>
      </c>
      <c r="D122" s="3" t="s">
        <v>91</v>
      </c>
      <c r="E122" s="3" t="s">
        <v>13</v>
      </c>
      <c r="F122" s="21">
        <v>59568.6</v>
      </c>
      <c r="G122" s="3" t="s">
        <v>94</v>
      </c>
      <c r="H122" s="3">
        <v>35</v>
      </c>
      <c r="I122" s="3" t="str">
        <f>IF(Salaires!D122=References!$B$4,References!$C$4,References!$C$5)</f>
        <v>Madame</v>
      </c>
    </row>
    <row r="123" spans="1:9" x14ac:dyDescent="0.3">
      <c r="A123" s="3">
        <v>712121748</v>
      </c>
      <c r="B123" s="4">
        <v>27097</v>
      </c>
      <c r="C123" s="3">
        <f ca="1">ROUND((References!$C$3-Salaires!B123)/365,0)</f>
        <v>52</v>
      </c>
      <c r="D123" s="3" t="s">
        <v>91</v>
      </c>
      <c r="E123" s="3" t="s">
        <v>13</v>
      </c>
      <c r="F123" s="21">
        <v>40677</v>
      </c>
      <c r="G123" s="3" t="s">
        <v>94</v>
      </c>
      <c r="H123" s="3">
        <v>35</v>
      </c>
      <c r="I123" s="3" t="str">
        <f>IF(Salaires!D123=References!$B$4,References!$C$4,References!$C$5)</f>
        <v>Madame</v>
      </c>
    </row>
    <row r="124" spans="1:9" x14ac:dyDescent="0.3">
      <c r="A124" s="3">
        <v>877502332</v>
      </c>
      <c r="B124" s="4">
        <v>23641</v>
      </c>
      <c r="C124" s="3">
        <f ca="1">ROUND((References!$C$3-Salaires!B124)/365,0)</f>
        <v>61</v>
      </c>
      <c r="D124" s="3" t="s">
        <v>91</v>
      </c>
      <c r="E124" s="3" t="s">
        <v>13</v>
      </c>
      <c r="F124" s="21">
        <v>57766.8</v>
      </c>
      <c r="G124" s="3" t="s">
        <v>94</v>
      </c>
      <c r="H124" s="3">
        <v>35</v>
      </c>
      <c r="I124" s="3" t="str">
        <f>IF(Salaires!D124=References!$B$4,References!$C$4,References!$C$5)</f>
        <v>Madame</v>
      </c>
    </row>
    <row r="125" spans="1:9" x14ac:dyDescent="0.3">
      <c r="A125" s="3">
        <v>877501440</v>
      </c>
      <c r="B125" s="4">
        <v>21732</v>
      </c>
      <c r="C125" s="3">
        <f ca="1">ROUND((References!$C$3-Salaires!B125)/365,0)</f>
        <v>66</v>
      </c>
      <c r="D125" s="3" t="s">
        <v>91</v>
      </c>
      <c r="E125" s="3" t="s">
        <v>13</v>
      </c>
      <c r="F125" s="21">
        <v>50887.199999999997</v>
      </c>
      <c r="G125" s="3" t="s">
        <v>94</v>
      </c>
      <c r="H125" s="3">
        <v>35</v>
      </c>
      <c r="I125" s="3" t="str">
        <f>IF(Salaires!D125=References!$B$4,References!$C$4,References!$C$5)</f>
        <v>Madame</v>
      </c>
    </row>
    <row r="126" spans="1:9" x14ac:dyDescent="0.3">
      <c r="A126" s="3">
        <v>877702780</v>
      </c>
      <c r="B126" s="4">
        <v>26657</v>
      </c>
      <c r="C126" s="3">
        <f ca="1">ROUND((References!$C$3-Salaires!B126)/365,0)</f>
        <v>53</v>
      </c>
      <c r="D126" s="3" t="s">
        <v>91</v>
      </c>
      <c r="E126" s="3" t="s">
        <v>13</v>
      </c>
      <c r="F126" s="21">
        <v>55000.4</v>
      </c>
      <c r="G126" s="3" t="s">
        <v>94</v>
      </c>
      <c r="H126" s="3">
        <v>35</v>
      </c>
      <c r="I126" s="3" t="str">
        <f>IF(Salaires!D126=References!$B$4,References!$C$4,References!$C$5)</f>
        <v>Madame</v>
      </c>
    </row>
    <row r="127" spans="1:9" x14ac:dyDescent="0.3">
      <c r="A127" s="3">
        <v>877501713</v>
      </c>
      <c r="B127" s="4">
        <v>27159</v>
      </c>
      <c r="C127" s="3">
        <f ca="1">ROUND((References!$C$3-Salaires!B127)/365,0)</f>
        <v>51</v>
      </c>
      <c r="D127" s="3" t="s">
        <v>91</v>
      </c>
      <c r="E127" s="3" t="s">
        <v>13</v>
      </c>
      <c r="F127" s="21">
        <v>45610.5</v>
      </c>
      <c r="G127" s="3" t="s">
        <v>94</v>
      </c>
      <c r="H127" s="3">
        <v>35</v>
      </c>
      <c r="I127" s="3" t="str">
        <f>IF(Salaires!D127=References!$B$4,References!$C$4,References!$C$5)</f>
        <v>Madame</v>
      </c>
    </row>
    <row r="128" spans="1:9" x14ac:dyDescent="0.3">
      <c r="A128" s="3">
        <v>877503153</v>
      </c>
      <c r="B128" s="4">
        <v>22138</v>
      </c>
      <c r="C128" s="3">
        <f ca="1">ROUND((References!$C$3-Salaires!B128)/365,0)</f>
        <v>65</v>
      </c>
      <c r="D128" s="3" t="s">
        <v>91</v>
      </c>
      <c r="E128" s="3" t="s">
        <v>13</v>
      </c>
      <c r="F128" s="21">
        <v>63823.5</v>
      </c>
      <c r="G128" s="3" t="s">
        <v>94</v>
      </c>
      <c r="H128" s="3">
        <v>35</v>
      </c>
      <c r="I128" s="3" t="str">
        <f>IF(Salaires!D128=References!$B$4,References!$C$4,References!$C$5)</f>
        <v>Madame</v>
      </c>
    </row>
    <row r="129" spans="1:9" x14ac:dyDescent="0.3">
      <c r="A129" s="3">
        <v>877702574</v>
      </c>
      <c r="B129" s="4">
        <v>24328</v>
      </c>
      <c r="C129" s="3">
        <f ca="1">ROUND((References!$C$3-Salaires!B129)/365,0)</f>
        <v>59</v>
      </c>
      <c r="D129" s="3" t="s">
        <v>91</v>
      </c>
      <c r="E129" s="3" t="s">
        <v>13</v>
      </c>
      <c r="F129" s="21">
        <v>59568.6</v>
      </c>
      <c r="G129" s="3" t="s">
        <v>94</v>
      </c>
      <c r="H129" s="3">
        <v>35</v>
      </c>
      <c r="I129" s="3" t="str">
        <f>IF(Salaires!D129=References!$B$4,References!$C$4,References!$C$5)</f>
        <v>Madame</v>
      </c>
    </row>
    <row r="130" spans="1:9" x14ac:dyDescent="0.3">
      <c r="A130" s="3">
        <v>712121862</v>
      </c>
      <c r="B130" s="4">
        <v>30337</v>
      </c>
      <c r="C130" s="3">
        <f ca="1">ROUND((References!$C$3-Salaires!B130)/365,0)</f>
        <v>43</v>
      </c>
      <c r="D130" s="3" t="s">
        <v>91</v>
      </c>
      <c r="E130" s="3" t="s">
        <v>13</v>
      </c>
      <c r="F130" s="21">
        <v>60751.6</v>
      </c>
      <c r="G130" s="3" t="s">
        <v>94</v>
      </c>
      <c r="H130" s="3">
        <v>35</v>
      </c>
      <c r="I130" s="3" t="str">
        <f>IF(Salaires!D130=References!$B$4,References!$C$4,References!$C$5)</f>
        <v>Madame</v>
      </c>
    </row>
    <row r="131" spans="1:9" x14ac:dyDescent="0.3">
      <c r="A131" s="3">
        <v>877501638</v>
      </c>
      <c r="B131" s="4">
        <v>22552</v>
      </c>
      <c r="C131" s="3">
        <f ca="1">ROUND((References!$C$3-Salaires!B131)/365,0)</f>
        <v>64</v>
      </c>
      <c r="D131" s="3" t="s">
        <v>91</v>
      </c>
      <c r="E131" s="3" t="s">
        <v>13</v>
      </c>
      <c r="F131" s="21">
        <v>55000.4</v>
      </c>
      <c r="G131" s="3" t="s">
        <v>94</v>
      </c>
      <c r="H131" s="3">
        <v>35</v>
      </c>
      <c r="I131" s="3" t="str">
        <f>IF(Salaires!D131=References!$B$4,References!$C$4,References!$C$5)</f>
        <v>Madame</v>
      </c>
    </row>
    <row r="132" spans="1:9" x14ac:dyDescent="0.3">
      <c r="A132" s="3">
        <v>712121763</v>
      </c>
      <c r="B132" s="4">
        <v>29984</v>
      </c>
      <c r="C132" s="3">
        <f ca="1">ROUND((References!$C$3-Salaires!B132)/365,0)</f>
        <v>44</v>
      </c>
      <c r="D132" s="3" t="s">
        <v>91</v>
      </c>
      <c r="E132" s="3" t="s">
        <v>13</v>
      </c>
      <c r="F132" s="21">
        <v>43898.400000000001</v>
      </c>
      <c r="G132" s="3" t="s">
        <v>94</v>
      </c>
      <c r="H132" s="3">
        <v>35</v>
      </c>
      <c r="I132" s="3" t="str">
        <f>IF(Salaires!D132=References!$B$4,References!$C$4,References!$C$5)</f>
        <v>Madame</v>
      </c>
    </row>
    <row r="133" spans="1:9" x14ac:dyDescent="0.3">
      <c r="A133" s="3">
        <v>877501445</v>
      </c>
      <c r="B133" s="4">
        <v>20213</v>
      </c>
      <c r="C133" s="3">
        <f ca="1">ROUND((References!$C$3-Salaires!B133)/365,0)</f>
        <v>70</v>
      </c>
      <c r="D133" s="3" t="s">
        <v>91</v>
      </c>
      <c r="E133" s="3" t="s">
        <v>13</v>
      </c>
      <c r="F133" s="21">
        <v>59568.6</v>
      </c>
      <c r="G133" s="3" t="s">
        <v>94</v>
      </c>
      <c r="H133" s="3">
        <v>35</v>
      </c>
      <c r="I133" s="3" t="str">
        <f>IF(Salaires!D133=References!$B$4,References!$C$4,References!$C$5)</f>
        <v>Madame</v>
      </c>
    </row>
    <row r="134" spans="1:9" x14ac:dyDescent="0.3">
      <c r="A134" s="3">
        <v>872124374</v>
      </c>
      <c r="B134" s="4">
        <v>24800</v>
      </c>
      <c r="C134" s="3">
        <f ca="1">ROUND((References!$C$3-Salaires!B134)/365,0)</f>
        <v>58</v>
      </c>
      <c r="D134" s="3" t="s">
        <v>91</v>
      </c>
      <c r="E134" s="3" t="s">
        <v>13</v>
      </c>
      <c r="F134" s="21">
        <v>43825.599999999999</v>
      </c>
      <c r="G134" s="3" t="s">
        <v>94</v>
      </c>
      <c r="H134" s="3">
        <v>35</v>
      </c>
      <c r="I134" s="3" t="str">
        <f>IF(Salaires!D134=References!$B$4,References!$C$4,References!$C$5)</f>
        <v>Madame</v>
      </c>
    </row>
    <row r="135" spans="1:9" x14ac:dyDescent="0.3">
      <c r="A135" s="3">
        <v>877502616</v>
      </c>
      <c r="B135" s="4">
        <v>27152</v>
      </c>
      <c r="C135" s="3">
        <f ca="1">ROUND((References!$C$3-Salaires!B135)/365,0)</f>
        <v>51</v>
      </c>
      <c r="D135" s="3" t="s">
        <v>91</v>
      </c>
      <c r="E135" s="3" t="s">
        <v>13</v>
      </c>
      <c r="F135" s="21">
        <v>55000.4</v>
      </c>
      <c r="G135" s="3" t="s">
        <v>94</v>
      </c>
      <c r="H135" s="3">
        <v>35</v>
      </c>
      <c r="I135" s="3" t="str">
        <f>IF(Salaires!D135=References!$B$4,References!$C$4,References!$C$5)</f>
        <v>Madame</v>
      </c>
    </row>
    <row r="136" spans="1:9" x14ac:dyDescent="0.3">
      <c r="A136" s="3">
        <v>712121451</v>
      </c>
      <c r="B136" s="4">
        <v>22120</v>
      </c>
      <c r="C136" s="3">
        <f ca="1">ROUND((References!$C$3-Salaires!B136)/365,0)</f>
        <v>65</v>
      </c>
      <c r="D136" s="3" t="s">
        <v>91</v>
      </c>
      <c r="E136" s="3" t="s">
        <v>13</v>
      </c>
      <c r="F136" s="21">
        <v>57766.8</v>
      </c>
      <c r="G136" s="3" t="s">
        <v>94</v>
      </c>
      <c r="H136" s="3">
        <v>35</v>
      </c>
      <c r="I136" s="3" t="str">
        <f>IF(Salaires!D136=References!$B$4,References!$C$4,References!$C$5)</f>
        <v>Madame</v>
      </c>
    </row>
    <row r="137" spans="1:9" x14ac:dyDescent="0.3">
      <c r="A137" s="3">
        <v>872125316</v>
      </c>
      <c r="B137" s="4">
        <v>30142</v>
      </c>
      <c r="C137" s="3">
        <f ca="1">ROUND((References!$C$3-Salaires!B137)/365,0)</f>
        <v>43</v>
      </c>
      <c r="D137" s="3" t="s">
        <v>91</v>
      </c>
      <c r="E137" s="3" t="s">
        <v>13</v>
      </c>
      <c r="F137" s="21">
        <v>54490.8</v>
      </c>
      <c r="G137" s="3" t="s">
        <v>94</v>
      </c>
      <c r="H137" s="3">
        <v>35</v>
      </c>
      <c r="I137" s="3" t="str">
        <f>IF(Salaires!D137=References!$B$4,References!$C$4,References!$C$5)</f>
        <v>Madame</v>
      </c>
    </row>
    <row r="138" spans="1:9" x14ac:dyDescent="0.3">
      <c r="A138" s="3">
        <v>877512731</v>
      </c>
      <c r="B138" s="4">
        <v>20763</v>
      </c>
      <c r="C138" s="3">
        <f ca="1">ROUND((References!$C$3-Salaires!B138)/365,0)</f>
        <v>69</v>
      </c>
      <c r="D138" s="3" t="s">
        <v>91</v>
      </c>
      <c r="E138" s="3" t="s">
        <v>13</v>
      </c>
      <c r="F138" s="21">
        <v>47156.2</v>
      </c>
      <c r="G138" s="3" t="s">
        <v>94</v>
      </c>
      <c r="H138" s="3">
        <v>35</v>
      </c>
      <c r="I138" s="3" t="str">
        <f>IF(Salaires!D138=References!$B$4,References!$C$4,References!$C$5)</f>
        <v>Madame</v>
      </c>
    </row>
    <row r="139" spans="1:9" x14ac:dyDescent="0.3">
      <c r="A139" s="3">
        <v>712120825</v>
      </c>
      <c r="B139" s="4">
        <v>30929</v>
      </c>
      <c r="C139" s="3">
        <f ca="1">ROUND((References!$C$3-Salaires!B139)/365,0)</f>
        <v>41</v>
      </c>
      <c r="D139" s="3" t="s">
        <v>91</v>
      </c>
      <c r="E139" s="3" t="s">
        <v>13</v>
      </c>
      <c r="F139" s="21">
        <v>60751.6</v>
      </c>
      <c r="G139" s="3" t="s">
        <v>94</v>
      </c>
      <c r="H139" s="3">
        <v>35</v>
      </c>
      <c r="I139" s="3" t="str">
        <f>IF(Salaires!D139=References!$B$4,References!$C$4,References!$C$5)</f>
        <v>Madame</v>
      </c>
    </row>
    <row r="140" spans="1:9" x14ac:dyDescent="0.3">
      <c r="A140" s="3">
        <v>877512730</v>
      </c>
      <c r="B140" s="4">
        <v>23606</v>
      </c>
      <c r="C140" s="3">
        <f ca="1">ROUND((References!$C$3-Salaires!B140)/365,0)</f>
        <v>61</v>
      </c>
      <c r="D140" s="3" t="s">
        <v>91</v>
      </c>
      <c r="E140" s="3" t="s">
        <v>13</v>
      </c>
      <c r="F140" s="21">
        <v>55000.4</v>
      </c>
      <c r="G140" s="3" t="s">
        <v>94</v>
      </c>
      <c r="H140" s="3">
        <v>35</v>
      </c>
      <c r="I140" s="3" t="str">
        <f>IF(Salaires!D140=References!$B$4,References!$C$4,References!$C$5)</f>
        <v>Madame</v>
      </c>
    </row>
    <row r="141" spans="1:9" x14ac:dyDescent="0.3">
      <c r="A141" s="3">
        <v>877802208</v>
      </c>
      <c r="B141" s="4">
        <v>24026</v>
      </c>
      <c r="C141" s="3">
        <f ca="1">ROUND((References!$C$3-Salaires!B141)/365,0)</f>
        <v>60</v>
      </c>
      <c r="D141" s="3" t="s">
        <v>91</v>
      </c>
      <c r="E141" s="3" t="s">
        <v>13</v>
      </c>
      <c r="F141" s="21">
        <v>59568.6</v>
      </c>
      <c r="G141" s="3" t="s">
        <v>94</v>
      </c>
      <c r="H141" s="3">
        <v>35</v>
      </c>
      <c r="I141" s="3" t="str">
        <f>IF(Salaires!D141=References!$B$4,References!$C$4,References!$C$5)</f>
        <v>Madame</v>
      </c>
    </row>
    <row r="142" spans="1:9" x14ac:dyDescent="0.3">
      <c r="A142" s="3">
        <v>877502752</v>
      </c>
      <c r="B142" s="4">
        <v>21035</v>
      </c>
      <c r="C142" s="3">
        <f ca="1">ROUND((References!$C$3-Salaires!B142)/365,0)</f>
        <v>68</v>
      </c>
      <c r="D142" s="3" t="s">
        <v>91</v>
      </c>
      <c r="E142" s="3" t="s">
        <v>13</v>
      </c>
      <c r="F142" s="21">
        <v>55000.4</v>
      </c>
      <c r="G142" s="3" t="s">
        <v>94</v>
      </c>
      <c r="H142" s="3">
        <v>35</v>
      </c>
      <c r="I142" s="3" t="str">
        <f>IF(Salaires!D142=References!$B$4,References!$C$4,References!$C$5)</f>
        <v>Madame</v>
      </c>
    </row>
    <row r="143" spans="1:9" x14ac:dyDescent="0.3">
      <c r="A143" s="3">
        <v>877602312</v>
      </c>
      <c r="B143" s="4">
        <v>27327</v>
      </c>
      <c r="C143" s="3">
        <f ca="1">ROUND((References!$C$3-Salaires!B143)/365,0)</f>
        <v>51</v>
      </c>
      <c r="D143" s="3" t="s">
        <v>91</v>
      </c>
      <c r="E143" s="3" t="s">
        <v>13</v>
      </c>
      <c r="F143" s="21">
        <v>48903.4</v>
      </c>
      <c r="G143" s="3" t="s">
        <v>94</v>
      </c>
      <c r="H143" s="3">
        <v>35</v>
      </c>
      <c r="I143" s="3" t="str">
        <f>IF(Salaires!D143=References!$B$4,References!$C$4,References!$C$5)</f>
        <v>Madame</v>
      </c>
    </row>
    <row r="144" spans="1:9" x14ac:dyDescent="0.3">
      <c r="A144" s="3">
        <v>712121248</v>
      </c>
      <c r="B144" s="4">
        <v>24789</v>
      </c>
      <c r="C144" s="3">
        <f ca="1">ROUND((References!$C$3-Salaires!B144)/365,0)</f>
        <v>58</v>
      </c>
      <c r="D144" s="3" t="s">
        <v>91</v>
      </c>
      <c r="E144" s="3" t="s">
        <v>13</v>
      </c>
      <c r="F144" s="21">
        <v>56128.800000000003</v>
      </c>
      <c r="G144" s="3" t="s">
        <v>94</v>
      </c>
      <c r="H144" s="3">
        <v>35</v>
      </c>
      <c r="I144" s="3" t="str">
        <f>IF(Salaires!D144=References!$B$4,References!$C$4,References!$C$5)</f>
        <v>Madame</v>
      </c>
    </row>
    <row r="145" spans="1:9" x14ac:dyDescent="0.3">
      <c r="A145" s="3">
        <v>712120147</v>
      </c>
      <c r="B145" s="4">
        <v>27397</v>
      </c>
      <c r="C145" s="3">
        <f ca="1">ROUND((References!$C$3-Salaires!B145)/365,0)</f>
        <v>51</v>
      </c>
      <c r="D145" s="3" t="s">
        <v>91</v>
      </c>
      <c r="E145" s="3" t="s">
        <v>13</v>
      </c>
      <c r="F145" s="21">
        <v>59568.6</v>
      </c>
      <c r="G145" s="3" t="s">
        <v>94</v>
      </c>
      <c r="H145" s="3">
        <v>35</v>
      </c>
      <c r="I145" s="3" t="str">
        <f>IF(Salaires!D145=References!$B$4,References!$C$4,References!$C$5)</f>
        <v>Madame</v>
      </c>
    </row>
    <row r="146" spans="1:9" x14ac:dyDescent="0.3">
      <c r="A146" s="3">
        <v>712120180</v>
      </c>
      <c r="B146" s="4">
        <v>22920</v>
      </c>
      <c r="C146" s="3">
        <f ca="1">ROUND((References!$C$3-Salaires!B146)/365,0)</f>
        <v>63</v>
      </c>
      <c r="D146" s="3" t="s">
        <v>91</v>
      </c>
      <c r="E146" s="3" t="s">
        <v>13</v>
      </c>
      <c r="F146" s="21">
        <v>47156.2</v>
      </c>
      <c r="G146" s="3" t="s">
        <v>94</v>
      </c>
      <c r="H146" s="3">
        <v>35</v>
      </c>
      <c r="I146" s="3" t="str">
        <f>IF(Salaires!D146=References!$B$4,References!$C$4,References!$C$5)</f>
        <v>Madame</v>
      </c>
    </row>
    <row r="147" spans="1:9" x14ac:dyDescent="0.3">
      <c r="A147" s="3">
        <v>712120117</v>
      </c>
      <c r="B147" s="4">
        <v>27238</v>
      </c>
      <c r="C147" s="3">
        <f ca="1">ROUND((References!$C$3-Salaires!B147)/365,0)</f>
        <v>51</v>
      </c>
      <c r="D147" s="3" t="s">
        <v>91</v>
      </c>
      <c r="E147" s="3" t="s">
        <v>13</v>
      </c>
      <c r="F147" s="21">
        <v>45610.5</v>
      </c>
      <c r="G147" s="3" t="s">
        <v>94</v>
      </c>
      <c r="H147" s="3">
        <v>35</v>
      </c>
      <c r="I147" s="3" t="str">
        <f>IF(Salaires!D147=References!$B$4,References!$C$4,References!$C$5)</f>
        <v>Madame</v>
      </c>
    </row>
    <row r="148" spans="1:9" x14ac:dyDescent="0.3">
      <c r="A148" s="3">
        <v>877502387</v>
      </c>
      <c r="B148" s="4">
        <v>20343</v>
      </c>
      <c r="C148" s="3">
        <f ca="1">ROUND((References!$C$3-Salaires!B148)/365,0)</f>
        <v>70</v>
      </c>
      <c r="D148" s="3" t="s">
        <v>91</v>
      </c>
      <c r="E148" s="3" t="s">
        <v>13</v>
      </c>
      <c r="F148" s="21">
        <v>47156.2</v>
      </c>
      <c r="G148" s="3" t="s">
        <v>94</v>
      </c>
      <c r="H148" s="3">
        <v>35</v>
      </c>
      <c r="I148" s="3" t="str">
        <f>IF(Salaires!D148=References!$B$4,References!$C$4,References!$C$5)</f>
        <v>Madame</v>
      </c>
    </row>
    <row r="149" spans="1:9" x14ac:dyDescent="0.3">
      <c r="A149" s="3">
        <v>872121023</v>
      </c>
      <c r="B149" s="4">
        <v>30131</v>
      </c>
      <c r="C149" s="3">
        <f ca="1">ROUND((References!$C$3-Salaires!B149)/365,0)</f>
        <v>43</v>
      </c>
      <c r="D149" s="3" t="s">
        <v>91</v>
      </c>
      <c r="E149" s="3" t="s">
        <v>13</v>
      </c>
      <c r="F149" s="21">
        <v>55555.5</v>
      </c>
      <c r="G149" s="3" t="s">
        <v>94</v>
      </c>
      <c r="H149" s="3">
        <v>35</v>
      </c>
      <c r="I149" s="3" t="str">
        <f>IF(Salaires!D149=References!$B$4,References!$C$4,References!$C$5)</f>
        <v>Madame</v>
      </c>
    </row>
    <row r="150" spans="1:9" x14ac:dyDescent="0.3">
      <c r="A150" s="3">
        <v>112120777</v>
      </c>
      <c r="B150" s="4">
        <v>28768</v>
      </c>
      <c r="C150" s="3">
        <f ca="1">ROUND((References!$C$3-Salaires!B150)/365,0)</f>
        <v>47</v>
      </c>
      <c r="D150" s="3" t="s">
        <v>91</v>
      </c>
      <c r="E150" s="3" t="s">
        <v>13</v>
      </c>
      <c r="F150" s="21">
        <v>40677</v>
      </c>
      <c r="G150" s="3" t="s">
        <v>94</v>
      </c>
      <c r="H150" s="3">
        <v>35</v>
      </c>
      <c r="I150" s="3" t="str">
        <f>IF(Salaires!D150=References!$B$4,References!$C$4,References!$C$5)</f>
        <v>Madame</v>
      </c>
    </row>
    <row r="151" spans="1:9" x14ac:dyDescent="0.3">
      <c r="A151" s="3">
        <v>877501455</v>
      </c>
      <c r="B151" s="4">
        <v>21799</v>
      </c>
      <c r="C151" s="3">
        <f ca="1">ROUND((References!$C$3-Salaires!B151)/365,0)</f>
        <v>66</v>
      </c>
      <c r="D151" s="3" t="s">
        <v>91</v>
      </c>
      <c r="E151" s="3" t="s">
        <v>13</v>
      </c>
      <c r="F151" s="21">
        <v>47156.2</v>
      </c>
      <c r="G151" s="3" t="s">
        <v>94</v>
      </c>
      <c r="H151" s="3">
        <v>35</v>
      </c>
      <c r="I151" s="3" t="str">
        <f>IF(Salaires!D151=References!$B$4,References!$C$4,References!$C$5)</f>
        <v>Madame</v>
      </c>
    </row>
    <row r="152" spans="1:9" x14ac:dyDescent="0.3">
      <c r="A152" s="3">
        <v>877802512</v>
      </c>
      <c r="B152" s="4">
        <v>22210</v>
      </c>
      <c r="C152" s="3">
        <f ca="1">ROUND((References!$C$3-Salaires!B152)/365,0)</f>
        <v>65</v>
      </c>
      <c r="D152" s="3" t="s">
        <v>91</v>
      </c>
      <c r="E152" s="3" t="s">
        <v>13</v>
      </c>
      <c r="F152" s="21">
        <v>51851.8</v>
      </c>
      <c r="G152" s="3" t="s">
        <v>94</v>
      </c>
      <c r="H152" s="3">
        <v>35</v>
      </c>
      <c r="I152" s="3" t="str">
        <f>IF(Salaires!D152=References!$B$4,References!$C$4,References!$C$5)</f>
        <v>Madame</v>
      </c>
    </row>
    <row r="153" spans="1:9" x14ac:dyDescent="0.3">
      <c r="A153" s="3">
        <v>712121404</v>
      </c>
      <c r="B153" s="4">
        <v>28585</v>
      </c>
      <c r="C153" s="3">
        <f ca="1">ROUND((References!$C$3-Salaires!B153)/365,0)</f>
        <v>47</v>
      </c>
      <c r="D153" s="3" t="s">
        <v>91</v>
      </c>
      <c r="E153" s="3" t="s">
        <v>13</v>
      </c>
      <c r="F153" s="21">
        <v>39803.4</v>
      </c>
      <c r="G153" s="3" t="s">
        <v>94</v>
      </c>
      <c r="H153" s="3">
        <v>35</v>
      </c>
      <c r="I153" s="3" t="str">
        <f>IF(Salaires!D153=References!$B$4,References!$C$4,References!$C$5)</f>
        <v>Madame</v>
      </c>
    </row>
    <row r="154" spans="1:9" x14ac:dyDescent="0.3">
      <c r="A154" s="3">
        <v>712120340</v>
      </c>
      <c r="B154" s="4">
        <v>24154</v>
      </c>
      <c r="C154" s="3">
        <f ca="1">ROUND((References!$C$3-Salaires!B154)/365,0)</f>
        <v>60</v>
      </c>
      <c r="D154" s="3" t="s">
        <v>91</v>
      </c>
      <c r="E154" s="3" t="s">
        <v>13</v>
      </c>
      <c r="F154" s="21">
        <v>69760.600000000006</v>
      </c>
      <c r="G154" s="3" t="s">
        <v>94</v>
      </c>
      <c r="H154" s="3">
        <v>35</v>
      </c>
      <c r="I154" s="3" t="str">
        <f>IF(Salaires!D154=References!$B$4,References!$C$4,References!$C$5)</f>
        <v>Madame</v>
      </c>
    </row>
    <row r="155" spans="1:9" x14ac:dyDescent="0.3">
      <c r="A155" s="3">
        <v>877872462</v>
      </c>
      <c r="B155" s="4">
        <v>25674</v>
      </c>
      <c r="C155" s="3">
        <f ca="1">ROUND((References!$C$3-Salaires!B155)/365,0)</f>
        <v>55</v>
      </c>
      <c r="D155" s="3" t="s">
        <v>91</v>
      </c>
      <c r="E155" s="3" t="s">
        <v>13</v>
      </c>
      <c r="F155" s="21">
        <v>58929</v>
      </c>
      <c r="G155" s="3" t="s">
        <v>94</v>
      </c>
      <c r="H155" s="3">
        <v>35</v>
      </c>
      <c r="I155" s="3" t="str">
        <f>IF(Salaires!D155=References!$B$4,References!$C$4,References!$C$5)</f>
        <v>Madame</v>
      </c>
    </row>
    <row r="156" spans="1:9" x14ac:dyDescent="0.3">
      <c r="A156" s="3">
        <v>712120752</v>
      </c>
      <c r="B156" s="4">
        <v>23498</v>
      </c>
      <c r="C156" s="3">
        <f ca="1">ROUND((References!$C$3-Salaires!B156)/365,0)</f>
        <v>61</v>
      </c>
      <c r="D156" s="3" t="s">
        <v>91</v>
      </c>
      <c r="E156" s="3" t="s">
        <v>13</v>
      </c>
      <c r="F156" s="21">
        <v>48903.4</v>
      </c>
      <c r="G156" s="3" t="s">
        <v>94</v>
      </c>
      <c r="H156" s="3">
        <v>35</v>
      </c>
      <c r="I156" s="3" t="str">
        <f>IF(Salaires!D156=References!$B$4,References!$C$4,References!$C$5)</f>
        <v>Madame</v>
      </c>
    </row>
    <row r="157" spans="1:9" x14ac:dyDescent="0.3">
      <c r="A157" s="3">
        <v>872010226</v>
      </c>
      <c r="B157" s="4">
        <v>22688</v>
      </c>
      <c r="C157" s="3">
        <f ca="1">ROUND((References!$C$3-Salaires!B157)/365,0)</f>
        <v>64</v>
      </c>
      <c r="D157" s="3" t="s">
        <v>91</v>
      </c>
      <c r="E157" s="3" t="s">
        <v>13</v>
      </c>
      <c r="F157" s="21">
        <v>54490.8</v>
      </c>
      <c r="G157" s="3" t="s">
        <v>94</v>
      </c>
      <c r="H157" s="3">
        <v>35</v>
      </c>
      <c r="I157" s="3" t="str">
        <f>IF(Salaires!D157=References!$B$4,References!$C$4,References!$C$5)</f>
        <v>Madame</v>
      </c>
    </row>
    <row r="158" spans="1:9" x14ac:dyDescent="0.3">
      <c r="A158" s="3">
        <v>877501401</v>
      </c>
      <c r="B158" s="4">
        <v>23271</v>
      </c>
      <c r="C158" s="3">
        <f ca="1">ROUND((References!$C$3-Salaires!B158)/365,0)</f>
        <v>62</v>
      </c>
      <c r="D158" s="3" t="s">
        <v>91</v>
      </c>
      <c r="E158" s="3" t="s">
        <v>13</v>
      </c>
      <c r="F158" s="21">
        <v>50887.199999999997</v>
      </c>
      <c r="G158" s="3" t="s">
        <v>94</v>
      </c>
      <c r="H158" s="3">
        <v>35</v>
      </c>
      <c r="I158" s="3" t="str">
        <f>IF(Salaires!D158=References!$B$4,References!$C$4,References!$C$5)</f>
        <v>Madame</v>
      </c>
    </row>
    <row r="159" spans="1:9" x14ac:dyDescent="0.3">
      <c r="A159" s="3">
        <v>712121405</v>
      </c>
      <c r="B159" s="4">
        <v>25495</v>
      </c>
      <c r="C159" s="3">
        <f ca="1">ROUND((References!$C$3-Salaires!B159)/365,0)</f>
        <v>56</v>
      </c>
      <c r="D159" s="3" t="s">
        <v>91</v>
      </c>
      <c r="E159" s="3" t="s">
        <v>13</v>
      </c>
      <c r="F159" s="21">
        <v>52396.5</v>
      </c>
      <c r="G159" s="3" t="s">
        <v>94</v>
      </c>
      <c r="H159" s="3">
        <v>35</v>
      </c>
      <c r="I159" s="3" t="str">
        <f>IF(Salaires!D159=References!$B$4,References!$C$4,References!$C$5)</f>
        <v>Madame</v>
      </c>
    </row>
    <row r="160" spans="1:9" x14ac:dyDescent="0.3">
      <c r="A160" s="3">
        <v>877502071</v>
      </c>
      <c r="B160" s="4">
        <v>27831</v>
      </c>
      <c r="C160" s="3">
        <f ca="1">ROUND((References!$C$3-Salaires!B160)/365,0)</f>
        <v>49</v>
      </c>
      <c r="D160" s="3" t="s">
        <v>91</v>
      </c>
      <c r="E160" s="3" t="s">
        <v>13</v>
      </c>
      <c r="F160" s="21">
        <v>50341.2</v>
      </c>
      <c r="G160" s="3" t="s">
        <v>94</v>
      </c>
      <c r="H160" s="3">
        <v>35</v>
      </c>
      <c r="I160" s="3" t="str">
        <f>IF(Salaires!D160=References!$B$4,References!$C$4,References!$C$5)</f>
        <v>Madame</v>
      </c>
    </row>
    <row r="161" spans="1:9" x14ac:dyDescent="0.3">
      <c r="A161" s="3">
        <v>877503341</v>
      </c>
      <c r="B161" s="4">
        <v>18674</v>
      </c>
      <c r="C161" s="3">
        <f ca="1">ROUND((References!$C$3-Salaires!B161)/365,0)</f>
        <v>75</v>
      </c>
      <c r="D161" s="3" t="s">
        <v>91</v>
      </c>
      <c r="E161" s="3" t="s">
        <v>13</v>
      </c>
      <c r="F161" s="21">
        <v>47156.2</v>
      </c>
      <c r="G161" s="3" t="s">
        <v>94</v>
      </c>
      <c r="H161" s="3">
        <v>35</v>
      </c>
      <c r="I161" s="3" t="str">
        <f>IF(Salaires!D161=References!$B$4,References!$C$4,References!$C$5)</f>
        <v>Madame</v>
      </c>
    </row>
    <row r="162" spans="1:9" x14ac:dyDescent="0.3">
      <c r="A162" s="3">
        <v>877503570</v>
      </c>
      <c r="B162" s="4">
        <v>22245</v>
      </c>
      <c r="C162" s="3">
        <f ca="1">ROUND((References!$C$3-Salaires!B162)/365,0)</f>
        <v>65</v>
      </c>
      <c r="D162" s="3" t="s">
        <v>91</v>
      </c>
      <c r="E162" s="3" t="s">
        <v>13</v>
      </c>
      <c r="F162" s="21">
        <v>47156.2</v>
      </c>
      <c r="G162" s="3" t="s">
        <v>94</v>
      </c>
      <c r="H162" s="3">
        <v>35</v>
      </c>
      <c r="I162" s="3" t="str">
        <f>IF(Salaires!D162=References!$B$4,References!$C$4,References!$C$5)</f>
        <v>Madame</v>
      </c>
    </row>
    <row r="163" spans="1:9" x14ac:dyDescent="0.3">
      <c r="A163" s="3">
        <v>877501472</v>
      </c>
      <c r="B163" s="4">
        <v>25176</v>
      </c>
      <c r="C163" s="3">
        <f ca="1">ROUND((References!$C$3-Salaires!B163)/365,0)</f>
        <v>57</v>
      </c>
      <c r="D163" s="3" t="s">
        <v>91</v>
      </c>
      <c r="E163" s="3" t="s">
        <v>13</v>
      </c>
      <c r="F163" s="21">
        <v>47156.2</v>
      </c>
      <c r="G163" s="3" t="s">
        <v>94</v>
      </c>
      <c r="H163" s="3">
        <v>35</v>
      </c>
      <c r="I163" s="3" t="str">
        <f>IF(Salaires!D163=References!$B$4,References!$C$4,References!$C$5)</f>
        <v>Madame</v>
      </c>
    </row>
    <row r="164" spans="1:9" x14ac:dyDescent="0.3">
      <c r="A164" s="3">
        <v>712120238</v>
      </c>
      <c r="B164" s="4">
        <v>28697</v>
      </c>
      <c r="C164" s="3">
        <f ca="1">ROUND((References!$C$3-Salaires!B164)/365,0)</f>
        <v>47</v>
      </c>
      <c r="D164" s="3" t="s">
        <v>91</v>
      </c>
      <c r="E164" s="3" t="s">
        <v>13</v>
      </c>
      <c r="F164" s="21">
        <v>55000.4</v>
      </c>
      <c r="G164" s="3" t="s">
        <v>94</v>
      </c>
      <c r="H164" s="3">
        <v>35</v>
      </c>
      <c r="I164" s="3" t="str">
        <f>IF(Salaires!D164=References!$B$4,References!$C$4,References!$C$5)</f>
        <v>Madame</v>
      </c>
    </row>
    <row r="165" spans="1:9" x14ac:dyDescent="0.3">
      <c r="A165" s="3">
        <v>712120687</v>
      </c>
      <c r="B165" s="4">
        <v>25469</v>
      </c>
      <c r="C165" s="3">
        <f ca="1">ROUND((References!$C$3-Salaires!B165)/365,0)</f>
        <v>56</v>
      </c>
      <c r="D165" s="3" t="s">
        <v>91</v>
      </c>
      <c r="E165" s="3" t="s">
        <v>13</v>
      </c>
      <c r="F165" s="21">
        <v>59568.6</v>
      </c>
      <c r="G165" s="3" t="s">
        <v>94</v>
      </c>
      <c r="H165" s="3">
        <v>35</v>
      </c>
      <c r="I165" s="3" t="str">
        <f>IF(Salaires!D165=References!$B$4,References!$C$4,References!$C$5)</f>
        <v>Madame</v>
      </c>
    </row>
    <row r="166" spans="1:9" x14ac:dyDescent="0.3">
      <c r="A166" s="3">
        <v>712122476</v>
      </c>
      <c r="B166" s="4">
        <v>31813</v>
      </c>
      <c r="C166" s="3">
        <f ca="1">ROUND((References!$C$3-Salaires!B166)/365,0)</f>
        <v>39</v>
      </c>
      <c r="D166" s="3" t="s">
        <v>91</v>
      </c>
      <c r="E166" s="3" t="s">
        <v>13</v>
      </c>
      <c r="F166" s="21">
        <v>36418.199999999997</v>
      </c>
      <c r="G166" s="3" t="s">
        <v>94</v>
      </c>
      <c r="H166" s="3">
        <v>35</v>
      </c>
      <c r="I166" s="3" t="str">
        <f>IF(Salaires!D166=References!$B$4,References!$C$4,References!$C$5)</f>
        <v>Madame</v>
      </c>
    </row>
    <row r="167" spans="1:9" x14ac:dyDescent="0.3">
      <c r="A167" s="3">
        <v>712120778</v>
      </c>
      <c r="B167" s="4">
        <v>22461</v>
      </c>
      <c r="C167" s="3">
        <f ca="1">ROUND((References!$C$3-Salaires!B167)/365,0)</f>
        <v>64</v>
      </c>
      <c r="D167" s="3" t="s">
        <v>91</v>
      </c>
      <c r="E167" s="3" t="s">
        <v>13</v>
      </c>
      <c r="F167" s="21">
        <v>51851.8</v>
      </c>
      <c r="G167" s="3" t="s">
        <v>94</v>
      </c>
      <c r="H167" s="3">
        <v>35</v>
      </c>
      <c r="I167" s="3" t="str">
        <f>IF(Salaires!D167=References!$B$4,References!$C$4,References!$C$5)</f>
        <v>Madame</v>
      </c>
    </row>
    <row r="168" spans="1:9" x14ac:dyDescent="0.3">
      <c r="A168" s="3">
        <v>872122784</v>
      </c>
      <c r="B168" s="4">
        <v>21483</v>
      </c>
      <c r="C168" s="3">
        <f ca="1">ROUND((References!$C$3-Salaires!B168)/365,0)</f>
        <v>67</v>
      </c>
      <c r="D168" s="3" t="s">
        <v>91</v>
      </c>
      <c r="E168" s="3" t="s">
        <v>13</v>
      </c>
      <c r="F168" s="21">
        <v>64464.4</v>
      </c>
      <c r="G168" s="3" t="s">
        <v>94</v>
      </c>
      <c r="H168" s="3">
        <v>35</v>
      </c>
      <c r="I168" s="3" t="str">
        <f>IF(Salaires!D168=References!$B$4,References!$C$4,References!$C$5)</f>
        <v>Madame</v>
      </c>
    </row>
    <row r="169" spans="1:9" x14ac:dyDescent="0.3">
      <c r="A169" s="3">
        <v>712120277</v>
      </c>
      <c r="B169" s="4">
        <v>22793</v>
      </c>
      <c r="C169" s="3">
        <f ca="1">ROUND((References!$C$3-Salaires!B169)/365,0)</f>
        <v>63</v>
      </c>
      <c r="D169" s="3" t="s">
        <v>91</v>
      </c>
      <c r="E169" s="3" t="s">
        <v>13</v>
      </c>
      <c r="F169" s="21">
        <v>54490.8</v>
      </c>
      <c r="G169" s="3" t="s">
        <v>94</v>
      </c>
      <c r="H169" s="3">
        <v>35</v>
      </c>
      <c r="I169" s="3" t="str">
        <f>IF(Salaires!D169=References!$B$4,References!$C$4,References!$C$5)</f>
        <v>Madame</v>
      </c>
    </row>
    <row r="170" spans="1:9" x14ac:dyDescent="0.3">
      <c r="A170" s="3">
        <v>712120150</v>
      </c>
      <c r="B170" s="4">
        <v>22449</v>
      </c>
      <c r="C170" s="3">
        <f ca="1">ROUND((References!$C$3-Salaires!B170)/365,0)</f>
        <v>64</v>
      </c>
      <c r="D170" s="3" t="s">
        <v>91</v>
      </c>
      <c r="E170" s="3" t="s">
        <v>13</v>
      </c>
      <c r="F170" s="21">
        <v>41004.6</v>
      </c>
      <c r="G170" s="3" t="s">
        <v>94</v>
      </c>
      <c r="H170" s="3">
        <v>35</v>
      </c>
      <c r="I170" s="3" t="str">
        <f>IF(Salaires!D170=References!$B$4,References!$C$4,References!$C$5)</f>
        <v>Madame</v>
      </c>
    </row>
    <row r="171" spans="1:9" x14ac:dyDescent="0.3">
      <c r="A171" s="3">
        <v>872124447</v>
      </c>
      <c r="B171" s="4">
        <v>29717</v>
      </c>
      <c r="C171" s="3">
        <f ca="1">ROUND((References!$C$3-Salaires!B171)/365,0)</f>
        <v>44</v>
      </c>
      <c r="D171" s="3" t="s">
        <v>91</v>
      </c>
      <c r="E171" s="3" t="s">
        <v>13</v>
      </c>
      <c r="F171" s="21">
        <v>46956</v>
      </c>
      <c r="G171" s="3" t="s">
        <v>94</v>
      </c>
      <c r="H171" s="3">
        <v>35</v>
      </c>
      <c r="I171" s="3" t="str">
        <f>IF(Salaires!D171=References!$B$4,References!$C$4,References!$C$5)</f>
        <v>Madame</v>
      </c>
    </row>
    <row r="172" spans="1:9" x14ac:dyDescent="0.3">
      <c r="A172" s="3">
        <v>877502587</v>
      </c>
      <c r="B172" s="4">
        <v>20735</v>
      </c>
      <c r="C172" s="3">
        <f ca="1">ROUND((References!$C$3-Salaires!B172)/365,0)</f>
        <v>69</v>
      </c>
      <c r="D172" s="3" t="s">
        <v>91</v>
      </c>
      <c r="E172" s="3" t="s">
        <v>13</v>
      </c>
      <c r="F172" s="21">
        <v>47156.2</v>
      </c>
      <c r="G172" s="3" t="s">
        <v>94</v>
      </c>
      <c r="H172" s="3">
        <v>35</v>
      </c>
      <c r="I172" s="3" t="str">
        <f>IF(Salaires!D172=References!$B$4,References!$C$4,References!$C$5)</f>
        <v>Madame</v>
      </c>
    </row>
    <row r="173" spans="1:9" x14ac:dyDescent="0.3">
      <c r="A173" s="3">
        <v>877603055</v>
      </c>
      <c r="B173" s="4">
        <v>20745</v>
      </c>
      <c r="C173" s="3">
        <f ca="1">ROUND((References!$C$3-Salaires!B173)/365,0)</f>
        <v>69</v>
      </c>
      <c r="D173" s="3" t="s">
        <v>91</v>
      </c>
      <c r="E173" s="3" t="s">
        <v>13</v>
      </c>
      <c r="F173" s="21">
        <v>47156.2</v>
      </c>
      <c r="G173" s="3" t="s">
        <v>94</v>
      </c>
      <c r="H173" s="3">
        <v>35</v>
      </c>
      <c r="I173" s="3" t="str">
        <f>IF(Salaires!D173=References!$B$4,References!$C$4,References!$C$5)</f>
        <v>Madame</v>
      </c>
    </row>
    <row r="174" spans="1:9" x14ac:dyDescent="0.3">
      <c r="A174" s="3">
        <v>707703563</v>
      </c>
      <c r="B174" s="4">
        <v>30486</v>
      </c>
      <c r="C174" s="3">
        <f ca="1">ROUND((References!$C$3-Salaires!B174)/365,0)</f>
        <v>42</v>
      </c>
      <c r="D174" s="3" t="s">
        <v>91</v>
      </c>
      <c r="E174" s="3" t="s">
        <v>13</v>
      </c>
      <c r="F174" s="21">
        <v>38893.4</v>
      </c>
      <c r="G174" s="3" t="s">
        <v>94</v>
      </c>
      <c r="H174" s="3">
        <v>35</v>
      </c>
      <c r="I174" s="3" t="str">
        <f>IF(Salaires!D174=References!$B$4,References!$C$4,References!$C$5)</f>
        <v>Madame</v>
      </c>
    </row>
    <row r="175" spans="1:9" x14ac:dyDescent="0.3">
      <c r="A175" s="3">
        <v>877501474</v>
      </c>
      <c r="B175" s="4">
        <v>20999</v>
      </c>
      <c r="C175" s="3">
        <f ca="1">ROUND((References!$C$3-Salaires!B175)/365,0)</f>
        <v>68</v>
      </c>
      <c r="D175" s="3" t="s">
        <v>91</v>
      </c>
      <c r="E175" s="3" t="s">
        <v>13</v>
      </c>
      <c r="F175" s="21">
        <v>55000.4</v>
      </c>
      <c r="G175" s="3" t="s">
        <v>94</v>
      </c>
      <c r="H175" s="3">
        <v>35</v>
      </c>
      <c r="I175" s="3" t="str">
        <f>IF(Salaires!D175=References!$B$4,References!$C$4,References!$C$5)</f>
        <v>Madame</v>
      </c>
    </row>
    <row r="176" spans="1:9" x14ac:dyDescent="0.3">
      <c r="A176" s="3">
        <v>877512020</v>
      </c>
      <c r="B176" s="4">
        <v>26200</v>
      </c>
      <c r="C176" s="3">
        <f ca="1">ROUND((References!$C$3-Salaires!B176)/365,0)</f>
        <v>54</v>
      </c>
      <c r="D176" s="3" t="s">
        <v>91</v>
      </c>
      <c r="E176" s="3" t="s">
        <v>13</v>
      </c>
      <c r="F176" s="21">
        <v>59568.6</v>
      </c>
      <c r="G176" s="3" t="s">
        <v>94</v>
      </c>
      <c r="H176" s="3">
        <v>35</v>
      </c>
      <c r="I176" s="3" t="str">
        <f>IF(Salaires!D176=References!$B$4,References!$C$4,References!$C$5)</f>
        <v>Madame</v>
      </c>
    </row>
    <row r="177" spans="1:9" x14ac:dyDescent="0.3">
      <c r="A177" s="3">
        <v>877512854</v>
      </c>
      <c r="B177" s="4">
        <v>27867</v>
      </c>
      <c r="C177" s="3">
        <f ca="1">ROUND((References!$C$3-Salaires!B177)/365,0)</f>
        <v>49</v>
      </c>
      <c r="D177" s="3" t="s">
        <v>91</v>
      </c>
      <c r="E177" s="3" t="s">
        <v>13</v>
      </c>
      <c r="F177" s="21">
        <v>57766.8</v>
      </c>
      <c r="G177" s="3" t="s">
        <v>94</v>
      </c>
      <c r="H177" s="3">
        <v>35</v>
      </c>
      <c r="I177" s="3" t="str">
        <f>IF(Salaires!D177=References!$B$4,References!$C$4,References!$C$5)</f>
        <v>Madame</v>
      </c>
    </row>
    <row r="178" spans="1:9" x14ac:dyDescent="0.3">
      <c r="A178" s="3">
        <v>712120271</v>
      </c>
      <c r="B178" s="4">
        <v>25558</v>
      </c>
      <c r="C178" s="3">
        <f ca="1">ROUND((References!$C$3-Salaires!B178)/365,0)</f>
        <v>56</v>
      </c>
      <c r="D178" s="3" t="s">
        <v>91</v>
      </c>
      <c r="E178" s="3" t="s">
        <v>13</v>
      </c>
      <c r="F178" s="21">
        <v>52889.2</v>
      </c>
      <c r="G178" s="3" t="s">
        <v>94</v>
      </c>
      <c r="H178" s="3">
        <v>35</v>
      </c>
      <c r="I178" s="3" t="str">
        <f>IF(Salaires!D178=References!$B$4,References!$C$4,References!$C$5)</f>
        <v>Madame</v>
      </c>
    </row>
    <row r="179" spans="1:9" x14ac:dyDescent="0.3">
      <c r="A179" s="3">
        <v>877870225</v>
      </c>
      <c r="B179" s="4">
        <v>29582</v>
      </c>
      <c r="C179" s="3">
        <f ca="1">ROUND((References!$C$3-Salaires!B179)/365,0)</f>
        <v>45</v>
      </c>
      <c r="D179" s="3" t="s">
        <v>91</v>
      </c>
      <c r="E179" s="3" t="s">
        <v>13</v>
      </c>
      <c r="F179" s="21">
        <v>56128.800000000003</v>
      </c>
      <c r="G179" s="3" t="s">
        <v>94</v>
      </c>
      <c r="H179" s="3">
        <v>35</v>
      </c>
      <c r="I179" s="3" t="str">
        <f>IF(Salaires!D179=References!$B$4,References!$C$4,References!$C$5)</f>
        <v>Madame</v>
      </c>
    </row>
    <row r="180" spans="1:9" x14ac:dyDescent="0.3">
      <c r="A180" s="3">
        <v>877501470</v>
      </c>
      <c r="B180" s="4">
        <v>21415</v>
      </c>
      <c r="C180" s="3">
        <f ca="1">ROUND((References!$C$3-Salaires!B180)/365,0)</f>
        <v>67</v>
      </c>
      <c r="D180" s="3" t="s">
        <v>91</v>
      </c>
      <c r="E180" s="3" t="s">
        <v>13</v>
      </c>
      <c r="F180" s="21">
        <v>58929</v>
      </c>
      <c r="G180" s="3" t="s">
        <v>94</v>
      </c>
      <c r="H180" s="3">
        <v>35</v>
      </c>
      <c r="I180" s="3" t="str">
        <f>IF(Salaires!D180=References!$B$4,References!$C$4,References!$C$5)</f>
        <v>Madame</v>
      </c>
    </row>
    <row r="181" spans="1:9" x14ac:dyDescent="0.3">
      <c r="A181" s="3">
        <v>712121827</v>
      </c>
      <c r="B181" s="4">
        <v>21462</v>
      </c>
      <c r="C181" s="3">
        <f ca="1">ROUND((References!$C$3-Salaires!B181)/365,0)</f>
        <v>67</v>
      </c>
      <c r="D181" s="3" t="s">
        <v>91</v>
      </c>
      <c r="E181" s="3" t="s">
        <v>13</v>
      </c>
      <c r="F181" s="21">
        <v>38893.4</v>
      </c>
      <c r="G181" s="3" t="s">
        <v>94</v>
      </c>
      <c r="H181" s="3">
        <v>35</v>
      </c>
      <c r="I181" s="3" t="str">
        <f>IF(Salaires!D181=References!$B$4,References!$C$4,References!$C$5)</f>
        <v>Madame</v>
      </c>
    </row>
    <row r="182" spans="1:9" x14ac:dyDescent="0.3">
      <c r="A182" s="3">
        <v>877501617</v>
      </c>
      <c r="B182" s="4">
        <v>23743</v>
      </c>
      <c r="C182" s="3">
        <f ca="1">ROUND((References!$C$3-Salaires!B182)/365,0)</f>
        <v>61</v>
      </c>
      <c r="D182" s="3" t="s">
        <v>91</v>
      </c>
      <c r="E182" s="3" t="s">
        <v>13</v>
      </c>
      <c r="F182" s="21">
        <v>59568.6</v>
      </c>
      <c r="G182" s="3" t="s">
        <v>94</v>
      </c>
      <c r="H182" s="3">
        <v>35</v>
      </c>
      <c r="I182" s="3" t="str">
        <f>IF(Salaires!D182=References!$B$4,References!$C$4,References!$C$5)</f>
        <v>Madame</v>
      </c>
    </row>
    <row r="183" spans="1:9" x14ac:dyDescent="0.3">
      <c r="A183" s="3">
        <v>872127715</v>
      </c>
      <c r="B183" s="4">
        <v>22229</v>
      </c>
      <c r="C183" s="3">
        <f ca="1">ROUND((References!$C$3-Salaires!B183)/365,0)</f>
        <v>65</v>
      </c>
      <c r="D183" s="3" t="s">
        <v>91</v>
      </c>
      <c r="E183" s="3" t="s">
        <v>13</v>
      </c>
      <c r="F183" s="21">
        <v>44444.4</v>
      </c>
      <c r="G183" s="3" t="s">
        <v>94</v>
      </c>
      <c r="H183" s="3">
        <v>35</v>
      </c>
      <c r="I183" s="3" t="str">
        <f>IF(Salaires!D183=References!$B$4,References!$C$4,References!$C$5)</f>
        <v>Madame</v>
      </c>
    </row>
    <row r="184" spans="1:9" x14ac:dyDescent="0.3">
      <c r="A184" s="3">
        <v>877512122</v>
      </c>
      <c r="B184" s="4">
        <v>19764</v>
      </c>
      <c r="C184" s="3">
        <f ca="1">ROUND((References!$C$3-Salaires!B184)/365,0)</f>
        <v>72</v>
      </c>
      <c r="D184" s="3" t="s">
        <v>91</v>
      </c>
      <c r="E184" s="3" t="s">
        <v>13</v>
      </c>
      <c r="F184" s="21">
        <v>69760.600000000006</v>
      </c>
      <c r="G184" s="3" t="s">
        <v>94</v>
      </c>
      <c r="H184" s="3">
        <v>35</v>
      </c>
      <c r="I184" s="3" t="str">
        <f>IF(Salaires!D184=References!$B$4,References!$C$4,References!$C$5)</f>
        <v>Madame</v>
      </c>
    </row>
    <row r="185" spans="1:9" x14ac:dyDescent="0.3">
      <c r="A185" s="3">
        <v>712121422</v>
      </c>
      <c r="B185" s="4">
        <v>28783</v>
      </c>
      <c r="C185" s="3">
        <f ca="1">ROUND((References!$C$3-Salaires!B185)/365,0)</f>
        <v>47</v>
      </c>
      <c r="D185" s="3" t="s">
        <v>91</v>
      </c>
      <c r="E185" s="3" t="s">
        <v>13</v>
      </c>
      <c r="F185" s="21">
        <v>43170.400000000001</v>
      </c>
      <c r="G185" s="3" t="s">
        <v>94</v>
      </c>
      <c r="H185" s="3">
        <v>35</v>
      </c>
      <c r="I185" s="3" t="str">
        <f>IF(Salaires!D185=References!$B$4,References!$C$4,References!$C$5)</f>
        <v>Madame</v>
      </c>
    </row>
    <row r="186" spans="1:9" x14ac:dyDescent="0.3">
      <c r="A186" s="3">
        <v>712121246</v>
      </c>
      <c r="B186" s="4">
        <v>29571</v>
      </c>
      <c r="C186" s="3">
        <f ca="1">ROUND((References!$C$3-Salaires!B186)/365,0)</f>
        <v>45</v>
      </c>
      <c r="D186" s="3" t="s">
        <v>91</v>
      </c>
      <c r="E186" s="3" t="s">
        <v>13</v>
      </c>
      <c r="F186" s="21">
        <v>56128.800000000003</v>
      </c>
      <c r="G186" s="3" t="s">
        <v>94</v>
      </c>
      <c r="H186" s="3">
        <v>35</v>
      </c>
      <c r="I186" s="3" t="str">
        <f>IF(Salaires!D186=References!$B$4,References!$C$4,References!$C$5)</f>
        <v>Madame</v>
      </c>
    </row>
    <row r="187" spans="1:9" x14ac:dyDescent="0.3">
      <c r="A187" s="3">
        <v>877501620</v>
      </c>
      <c r="B187" s="4">
        <v>20767</v>
      </c>
      <c r="C187" s="3">
        <f ca="1">ROUND((References!$C$3-Salaires!B187)/365,0)</f>
        <v>69</v>
      </c>
      <c r="D187" s="3" t="s">
        <v>91</v>
      </c>
      <c r="E187" s="3" t="s">
        <v>13</v>
      </c>
      <c r="F187" s="21">
        <v>55000.4</v>
      </c>
      <c r="G187" s="3" t="s">
        <v>94</v>
      </c>
      <c r="H187" s="3">
        <v>35</v>
      </c>
      <c r="I187" s="3" t="str">
        <f>IF(Salaires!D187=References!$B$4,References!$C$4,References!$C$5)</f>
        <v>Madame</v>
      </c>
    </row>
    <row r="188" spans="1:9" x14ac:dyDescent="0.3">
      <c r="A188" s="3">
        <v>877501473</v>
      </c>
      <c r="B188" s="4">
        <v>22757</v>
      </c>
      <c r="C188" s="3">
        <f ca="1">ROUND((References!$C$3-Salaires!B188)/365,0)</f>
        <v>63</v>
      </c>
      <c r="D188" s="3" t="s">
        <v>91</v>
      </c>
      <c r="E188" s="3" t="s">
        <v>13</v>
      </c>
      <c r="F188" s="21">
        <v>50524.5</v>
      </c>
      <c r="G188" s="3" t="s">
        <v>94</v>
      </c>
      <c r="H188" s="3">
        <v>35</v>
      </c>
      <c r="I188" s="3" t="str">
        <f>IF(Salaires!D188=References!$B$4,References!$C$4,References!$C$5)</f>
        <v>Madame</v>
      </c>
    </row>
    <row r="189" spans="1:9" x14ac:dyDescent="0.3">
      <c r="A189" s="3">
        <v>712121750</v>
      </c>
      <c r="B189" s="4">
        <v>29485</v>
      </c>
      <c r="C189" s="3">
        <f ca="1">ROUND((References!$C$3-Salaires!B189)/365,0)</f>
        <v>45</v>
      </c>
      <c r="D189" s="3" t="s">
        <v>91</v>
      </c>
      <c r="E189" s="3" t="s">
        <v>13</v>
      </c>
      <c r="F189" s="21">
        <v>35326.199999999997</v>
      </c>
      <c r="G189" s="3" t="s">
        <v>94</v>
      </c>
      <c r="H189" s="3">
        <v>35</v>
      </c>
      <c r="I189" s="3" t="str">
        <f>IF(Salaires!D189=References!$B$4,References!$C$4,References!$C$5)</f>
        <v>Madame</v>
      </c>
    </row>
    <row r="190" spans="1:9" x14ac:dyDescent="0.3">
      <c r="A190" s="3">
        <v>112125878</v>
      </c>
      <c r="B190" s="4">
        <v>31461</v>
      </c>
      <c r="C190" s="3">
        <f ca="1">ROUND((References!$C$3-Salaires!B190)/365,0)</f>
        <v>40</v>
      </c>
      <c r="D190" s="3" t="s">
        <v>91</v>
      </c>
      <c r="E190" s="3" t="s">
        <v>13</v>
      </c>
      <c r="F190" s="21">
        <v>40677</v>
      </c>
      <c r="G190" s="3" t="s">
        <v>94</v>
      </c>
      <c r="H190" s="3">
        <v>35</v>
      </c>
      <c r="I190" s="3" t="str">
        <f>IF(Salaires!D190=References!$B$4,References!$C$4,References!$C$5)</f>
        <v>Madame</v>
      </c>
    </row>
    <row r="191" spans="1:9" x14ac:dyDescent="0.3">
      <c r="A191" s="3">
        <v>872011515</v>
      </c>
      <c r="B191" s="4">
        <v>22761</v>
      </c>
      <c r="C191" s="3">
        <f ca="1">ROUND((References!$C$3-Salaires!B191)/365,0)</f>
        <v>63</v>
      </c>
      <c r="D191" s="3" t="s">
        <v>91</v>
      </c>
      <c r="E191" s="3" t="s">
        <v>13</v>
      </c>
      <c r="F191" s="21">
        <v>40677</v>
      </c>
      <c r="G191" s="3" t="s">
        <v>94</v>
      </c>
      <c r="H191" s="3">
        <v>35</v>
      </c>
      <c r="I191" s="3" t="str">
        <f>IF(Salaires!D191=References!$B$4,References!$C$4,References!$C$5)</f>
        <v>Madame</v>
      </c>
    </row>
    <row r="192" spans="1:9" x14ac:dyDescent="0.3">
      <c r="A192" s="3">
        <v>877501443</v>
      </c>
      <c r="B192" s="4">
        <v>21784</v>
      </c>
      <c r="C192" s="3">
        <f ca="1">ROUND((References!$C$3-Salaires!B192)/365,0)</f>
        <v>66</v>
      </c>
      <c r="D192" s="3" t="s">
        <v>91</v>
      </c>
      <c r="E192" s="3" t="s">
        <v>13</v>
      </c>
      <c r="F192" s="21">
        <v>64464.4</v>
      </c>
      <c r="G192" s="3" t="s">
        <v>94</v>
      </c>
      <c r="H192" s="3">
        <v>35</v>
      </c>
      <c r="I192" s="3" t="str">
        <f>IF(Salaires!D192=References!$B$4,References!$C$4,References!$C$5)</f>
        <v>Madame</v>
      </c>
    </row>
    <row r="193" spans="1:9" x14ac:dyDescent="0.3">
      <c r="A193" s="3">
        <v>712120605</v>
      </c>
      <c r="B193" s="4">
        <v>19343</v>
      </c>
      <c r="C193" s="3">
        <f ca="1">ROUND((References!$C$3-Salaires!B193)/365,0)</f>
        <v>73</v>
      </c>
      <c r="D193" s="3" t="s">
        <v>91</v>
      </c>
      <c r="E193" s="3" t="s">
        <v>13</v>
      </c>
      <c r="F193" s="21">
        <v>39803.4</v>
      </c>
      <c r="G193" s="3" t="s">
        <v>94</v>
      </c>
      <c r="H193" s="3">
        <v>35</v>
      </c>
      <c r="I193" s="3" t="str">
        <f>IF(Salaires!D193=References!$B$4,References!$C$4,References!$C$5)</f>
        <v>Madame</v>
      </c>
    </row>
    <row r="194" spans="1:9" x14ac:dyDescent="0.3">
      <c r="A194" s="3">
        <v>712120653</v>
      </c>
      <c r="B194" s="4">
        <v>22160</v>
      </c>
      <c r="C194" s="3">
        <f ca="1">ROUND((References!$C$3-Salaires!B194)/365,0)</f>
        <v>65</v>
      </c>
      <c r="D194" s="3" t="s">
        <v>91</v>
      </c>
      <c r="E194" s="3" t="s">
        <v>13</v>
      </c>
      <c r="F194" s="21">
        <v>52889.2</v>
      </c>
      <c r="G194" s="3" t="s">
        <v>94</v>
      </c>
      <c r="H194" s="3">
        <v>35</v>
      </c>
      <c r="I194" s="3" t="str">
        <f>IF(Salaires!D194=References!$B$4,References!$C$4,References!$C$5)</f>
        <v>Madame</v>
      </c>
    </row>
    <row r="195" spans="1:9" x14ac:dyDescent="0.3">
      <c r="A195" s="3">
        <v>877501472</v>
      </c>
      <c r="B195" s="4">
        <v>21925</v>
      </c>
      <c r="C195" s="3">
        <f ca="1">ROUND((References!$C$3-Salaires!B195)/365,0)</f>
        <v>66</v>
      </c>
      <c r="D195" s="3" t="s">
        <v>91</v>
      </c>
      <c r="E195" s="3" t="s">
        <v>13</v>
      </c>
      <c r="F195" s="21">
        <v>47156.2</v>
      </c>
      <c r="G195" s="3" t="s">
        <v>94</v>
      </c>
      <c r="H195" s="3">
        <v>35</v>
      </c>
      <c r="I195" s="3" t="str">
        <f>IF(Salaires!D195=References!$B$4,References!$C$4,References!$C$5)</f>
        <v>Madame</v>
      </c>
    </row>
    <row r="196" spans="1:9" x14ac:dyDescent="0.3">
      <c r="A196" s="3">
        <v>877512831</v>
      </c>
      <c r="B196" s="4">
        <v>24630</v>
      </c>
      <c r="C196" s="3">
        <f ca="1">ROUND((References!$C$3-Salaires!B196)/365,0)</f>
        <v>58</v>
      </c>
      <c r="D196" s="3" t="s">
        <v>91</v>
      </c>
      <c r="E196" s="3" t="s">
        <v>13</v>
      </c>
      <c r="F196" s="21">
        <v>48157.2</v>
      </c>
      <c r="G196" s="3" t="s">
        <v>94</v>
      </c>
      <c r="H196" s="3">
        <v>35</v>
      </c>
      <c r="I196" s="3" t="str">
        <f>IF(Salaires!D196=References!$B$4,References!$C$4,References!$C$5)</f>
        <v>Madame</v>
      </c>
    </row>
    <row r="197" spans="1:9" x14ac:dyDescent="0.3">
      <c r="A197" s="3">
        <v>877503020</v>
      </c>
      <c r="B197" s="4">
        <v>22110</v>
      </c>
      <c r="C197" s="3">
        <f ca="1">ROUND((References!$C$3-Salaires!B197)/365,0)</f>
        <v>65</v>
      </c>
      <c r="D197" s="3" t="s">
        <v>91</v>
      </c>
      <c r="E197" s="3" t="s">
        <v>13</v>
      </c>
      <c r="F197" s="21">
        <v>47156.2</v>
      </c>
      <c r="G197" s="3" t="s">
        <v>94</v>
      </c>
      <c r="H197" s="3">
        <v>35</v>
      </c>
      <c r="I197" s="3" t="str">
        <f>IF(Salaires!D197=References!$B$4,References!$C$4,References!$C$5)</f>
        <v>Madame</v>
      </c>
    </row>
    <row r="198" spans="1:9" x14ac:dyDescent="0.3">
      <c r="A198" s="3">
        <v>877501402</v>
      </c>
      <c r="B198" s="4">
        <v>23583</v>
      </c>
      <c r="C198" s="3">
        <f ca="1">ROUND((References!$C$3-Salaires!B198)/365,0)</f>
        <v>61</v>
      </c>
      <c r="D198" s="3" t="s">
        <v>91</v>
      </c>
      <c r="E198" s="3" t="s">
        <v>13</v>
      </c>
      <c r="F198" s="21">
        <v>55000.4</v>
      </c>
      <c r="G198" s="3" t="s">
        <v>94</v>
      </c>
      <c r="H198" s="3">
        <v>35</v>
      </c>
      <c r="I198" s="3" t="str">
        <f>IF(Salaires!D198=References!$B$4,References!$C$4,References!$C$5)</f>
        <v>Madame</v>
      </c>
    </row>
    <row r="199" spans="1:9" x14ac:dyDescent="0.3">
      <c r="A199" s="3">
        <v>877501650</v>
      </c>
      <c r="B199" s="4">
        <v>24497</v>
      </c>
      <c r="C199" s="3">
        <f ca="1">ROUND((References!$C$3-Salaires!B199)/365,0)</f>
        <v>59</v>
      </c>
      <c r="D199" s="3" t="s">
        <v>91</v>
      </c>
      <c r="E199" s="3" t="s">
        <v>13</v>
      </c>
      <c r="F199" s="21">
        <v>47156.2</v>
      </c>
      <c r="G199" s="3" t="s">
        <v>94</v>
      </c>
      <c r="H199" s="3">
        <v>35</v>
      </c>
      <c r="I199" s="3" t="str">
        <f>IF(Salaires!D199=References!$B$4,References!$C$4,References!$C$5)</f>
        <v>Madame</v>
      </c>
    </row>
    <row r="200" spans="1:9" x14ac:dyDescent="0.3">
      <c r="A200" s="3">
        <v>877612670</v>
      </c>
      <c r="B200" s="4">
        <v>21439</v>
      </c>
      <c r="C200" s="3">
        <f ca="1">ROUND((References!$C$3-Salaires!B200)/365,0)</f>
        <v>67</v>
      </c>
      <c r="D200" s="3" t="s">
        <v>92</v>
      </c>
      <c r="E200" s="3" t="s">
        <v>13</v>
      </c>
      <c r="F200" s="21">
        <v>69760.600000000006</v>
      </c>
      <c r="G200" s="3" t="s">
        <v>94</v>
      </c>
      <c r="H200" s="3">
        <v>35</v>
      </c>
      <c r="I200" s="3" t="str">
        <f>IF(Salaires!D200=References!$B$4,References!$C$4,References!$C$5)</f>
        <v>Monsieur</v>
      </c>
    </row>
    <row r="201" spans="1:9" x14ac:dyDescent="0.3">
      <c r="A201" s="3">
        <v>877501653</v>
      </c>
      <c r="B201" s="4">
        <v>27907</v>
      </c>
      <c r="C201" s="3">
        <f ca="1">ROUND((References!$C$3-Salaires!B201)/365,0)</f>
        <v>49</v>
      </c>
      <c r="D201" s="3" t="s">
        <v>92</v>
      </c>
      <c r="E201" s="3" t="s">
        <v>13</v>
      </c>
      <c r="F201" s="21">
        <v>75530</v>
      </c>
      <c r="G201" s="3" t="s">
        <v>94</v>
      </c>
      <c r="H201" s="3">
        <v>35</v>
      </c>
      <c r="I201" s="3" t="str">
        <f>IF(Salaires!D201=References!$B$4,References!$C$4,References!$C$5)</f>
        <v>Monsieur</v>
      </c>
    </row>
    <row r="202" spans="1:9" x14ac:dyDescent="0.3">
      <c r="A202" s="3">
        <v>712120543</v>
      </c>
      <c r="B202" s="4">
        <v>31396</v>
      </c>
      <c r="C202" s="3">
        <f ca="1">ROUND((References!$C$3-Salaires!B202)/365,0)</f>
        <v>40</v>
      </c>
      <c r="D202" s="3" t="s">
        <v>92</v>
      </c>
      <c r="E202" s="3" t="s">
        <v>13</v>
      </c>
      <c r="F202" s="21">
        <v>52889.2</v>
      </c>
      <c r="G202" s="3" t="s">
        <v>94</v>
      </c>
      <c r="H202" s="3">
        <v>35</v>
      </c>
      <c r="I202" s="3" t="str">
        <f>IF(Salaires!D202=References!$B$4,References!$C$4,References!$C$5)</f>
        <v>Monsieur</v>
      </c>
    </row>
    <row r="203" spans="1:9" x14ac:dyDescent="0.3">
      <c r="A203" s="3">
        <v>877502476</v>
      </c>
      <c r="B203" s="4">
        <v>23585</v>
      </c>
      <c r="C203" s="3">
        <f ca="1">ROUND((References!$C$3-Salaires!B203)/365,0)</f>
        <v>61</v>
      </c>
      <c r="D203" s="3" t="s">
        <v>92</v>
      </c>
      <c r="E203" s="3" t="s">
        <v>13</v>
      </c>
      <c r="F203" s="21">
        <v>59568.6</v>
      </c>
      <c r="G203" s="3" t="s">
        <v>94</v>
      </c>
      <c r="H203" s="3">
        <v>35</v>
      </c>
      <c r="I203" s="3" t="str">
        <f>IF(Salaires!D203=References!$B$4,References!$C$4,References!$C$5)</f>
        <v>Monsieur</v>
      </c>
    </row>
    <row r="204" spans="1:9" x14ac:dyDescent="0.3">
      <c r="A204" s="3">
        <v>877502885</v>
      </c>
      <c r="B204" s="4">
        <v>19691</v>
      </c>
      <c r="C204" s="3">
        <f ca="1">ROUND((References!$C$3-Salaires!B204)/365,0)</f>
        <v>72</v>
      </c>
      <c r="D204" s="3" t="s">
        <v>92</v>
      </c>
      <c r="E204" s="3" t="s">
        <v>13</v>
      </c>
      <c r="F204" s="21">
        <v>43825.599999999999</v>
      </c>
      <c r="G204" s="3" t="s">
        <v>94</v>
      </c>
      <c r="H204" s="3">
        <v>35</v>
      </c>
      <c r="I204" s="3" t="str">
        <f>IF(Salaires!D204=References!$B$4,References!$C$4,References!$C$5)</f>
        <v>Monsieur</v>
      </c>
    </row>
    <row r="205" spans="1:9" x14ac:dyDescent="0.3">
      <c r="A205" s="3">
        <v>877601036</v>
      </c>
      <c r="B205" s="4">
        <v>28780</v>
      </c>
      <c r="C205" s="3">
        <f ca="1">ROUND((References!$C$3-Salaires!B205)/365,0)</f>
        <v>47</v>
      </c>
      <c r="D205" s="3" t="s">
        <v>92</v>
      </c>
      <c r="E205" s="3" t="s">
        <v>13</v>
      </c>
      <c r="F205" s="21">
        <v>59568.6</v>
      </c>
      <c r="G205" s="3" t="s">
        <v>94</v>
      </c>
      <c r="H205" s="3">
        <v>35</v>
      </c>
      <c r="I205" s="3" t="str">
        <f>IF(Salaires!D205=References!$B$4,References!$C$4,References!$C$5)</f>
        <v>Monsieur</v>
      </c>
    </row>
    <row r="206" spans="1:9" x14ac:dyDescent="0.3">
      <c r="A206" s="3">
        <v>877703346</v>
      </c>
      <c r="B206" s="4">
        <v>26159</v>
      </c>
      <c r="C206" s="3">
        <f ca="1">ROUND((References!$C$3-Salaires!B206)/365,0)</f>
        <v>54</v>
      </c>
      <c r="D206" s="3" t="s">
        <v>92</v>
      </c>
      <c r="E206" s="3" t="s">
        <v>13</v>
      </c>
      <c r="F206" s="21">
        <v>75530</v>
      </c>
      <c r="G206" s="3" t="s">
        <v>94</v>
      </c>
      <c r="H206" s="3">
        <v>35</v>
      </c>
      <c r="I206" s="3" t="str">
        <f>IF(Salaires!D206=References!$B$4,References!$C$4,References!$C$5)</f>
        <v>Monsieur</v>
      </c>
    </row>
    <row r="207" spans="1:9" x14ac:dyDescent="0.3">
      <c r="A207" s="3">
        <v>877701216</v>
      </c>
      <c r="B207" s="4">
        <v>29172</v>
      </c>
      <c r="C207" s="3">
        <f ca="1">ROUND((References!$C$3-Salaires!B207)/365,0)</f>
        <v>46</v>
      </c>
      <c r="D207" s="3" t="s">
        <v>92</v>
      </c>
      <c r="E207" s="3" t="s">
        <v>13</v>
      </c>
      <c r="F207" s="21">
        <v>59568.6</v>
      </c>
      <c r="G207" s="3" t="s">
        <v>94</v>
      </c>
      <c r="H207" s="3">
        <v>35</v>
      </c>
      <c r="I207" s="3" t="str">
        <f>IF(Salaires!D207=References!$B$4,References!$C$4,References!$C$5)</f>
        <v>Monsieur</v>
      </c>
    </row>
    <row r="208" spans="1:9" x14ac:dyDescent="0.3">
      <c r="A208" s="3">
        <v>877703758</v>
      </c>
      <c r="B208" s="4">
        <v>22305</v>
      </c>
      <c r="C208" s="3">
        <f ca="1">ROUND((References!$C$3-Salaires!B208)/365,0)</f>
        <v>65</v>
      </c>
      <c r="D208" s="3" t="s">
        <v>92</v>
      </c>
      <c r="E208" s="3" t="s">
        <v>13</v>
      </c>
      <c r="F208" s="21">
        <v>75530</v>
      </c>
      <c r="G208" s="3" t="s">
        <v>94</v>
      </c>
      <c r="H208" s="3">
        <v>35</v>
      </c>
      <c r="I208" s="3" t="str">
        <f>IF(Salaires!D208=References!$B$4,References!$C$4,References!$C$5)</f>
        <v>Monsieur</v>
      </c>
    </row>
    <row r="209" spans="1:9" x14ac:dyDescent="0.3">
      <c r="A209" s="3">
        <v>877501672</v>
      </c>
      <c r="B209" s="4">
        <v>26970</v>
      </c>
      <c r="C209" s="3">
        <f ca="1">ROUND((References!$C$3-Salaires!B209)/365,0)</f>
        <v>52</v>
      </c>
      <c r="D209" s="3" t="s">
        <v>92</v>
      </c>
      <c r="E209" s="3" t="s">
        <v>13</v>
      </c>
      <c r="F209" s="21">
        <v>35890.400000000001</v>
      </c>
      <c r="G209" s="3" t="s">
        <v>94</v>
      </c>
      <c r="H209" s="3">
        <v>35</v>
      </c>
      <c r="I209" s="3" t="str">
        <f>IF(Salaires!D209=References!$B$4,References!$C$4,References!$C$5)</f>
        <v>Monsieur</v>
      </c>
    </row>
    <row r="210" spans="1:9" x14ac:dyDescent="0.3">
      <c r="A210" s="3">
        <v>877601157</v>
      </c>
      <c r="B210" s="4">
        <v>28549</v>
      </c>
      <c r="C210" s="3">
        <f ca="1">ROUND((References!$C$3-Salaires!B210)/365,0)</f>
        <v>48</v>
      </c>
      <c r="D210" s="3" t="s">
        <v>92</v>
      </c>
      <c r="E210" s="3" t="s">
        <v>13</v>
      </c>
      <c r="F210" s="21">
        <v>70000</v>
      </c>
      <c r="G210" s="3" t="s">
        <v>94</v>
      </c>
      <c r="H210" s="3">
        <v>35</v>
      </c>
      <c r="I210" s="3" t="str">
        <f>IF(Salaires!D210=References!$B$4,References!$C$4,References!$C$5)</f>
        <v>Monsieur</v>
      </c>
    </row>
    <row r="211" spans="1:9" x14ac:dyDescent="0.3">
      <c r="A211" s="3">
        <v>712121318</v>
      </c>
      <c r="B211" s="4">
        <v>22547</v>
      </c>
      <c r="C211" s="3">
        <f ca="1">ROUND((References!$C$3-Salaires!B211)/365,0)</f>
        <v>64</v>
      </c>
      <c r="D211" s="3" t="s">
        <v>92</v>
      </c>
      <c r="E211" s="3" t="s">
        <v>13</v>
      </c>
      <c r="F211" s="21">
        <v>57766.8</v>
      </c>
      <c r="G211" s="3" t="s">
        <v>94</v>
      </c>
      <c r="H211" s="3">
        <v>35</v>
      </c>
      <c r="I211" s="3" t="str">
        <f>IF(Salaires!D211=References!$B$4,References!$C$4,References!$C$5)</f>
        <v>Monsieur</v>
      </c>
    </row>
    <row r="212" spans="1:9" x14ac:dyDescent="0.3">
      <c r="A212" s="3">
        <v>712120358</v>
      </c>
      <c r="B212" s="4">
        <v>29934</v>
      </c>
      <c r="C212" s="3">
        <f ca="1">ROUND((References!$C$3-Salaires!B212)/365,0)</f>
        <v>44</v>
      </c>
      <c r="D212" s="3" t="s">
        <v>92</v>
      </c>
      <c r="E212" s="3" t="s">
        <v>13</v>
      </c>
      <c r="F212" s="21">
        <v>43825.599999999999</v>
      </c>
      <c r="G212" s="3" t="s">
        <v>94</v>
      </c>
      <c r="H212" s="3">
        <v>35</v>
      </c>
      <c r="I212" s="3" t="str">
        <f>IF(Salaires!D212=References!$B$4,References!$C$4,References!$C$5)</f>
        <v>Monsieur</v>
      </c>
    </row>
    <row r="213" spans="1:9" x14ac:dyDescent="0.3">
      <c r="A213" s="3">
        <v>712120507</v>
      </c>
      <c r="B213" s="4">
        <v>28763</v>
      </c>
      <c r="C213" s="3">
        <f ca="1">ROUND((References!$C$3-Salaires!B213)/365,0)</f>
        <v>47</v>
      </c>
      <c r="D213" s="3" t="s">
        <v>92</v>
      </c>
      <c r="E213" s="3" t="s">
        <v>13</v>
      </c>
      <c r="F213" s="21">
        <v>71180.2</v>
      </c>
      <c r="G213" s="3" t="s">
        <v>94</v>
      </c>
      <c r="H213" s="3">
        <v>35</v>
      </c>
      <c r="I213" s="3" t="str">
        <f>IF(Salaires!D213=References!$B$4,References!$C$4,References!$C$5)</f>
        <v>Monsieur</v>
      </c>
    </row>
    <row r="214" spans="1:9" x14ac:dyDescent="0.3">
      <c r="A214" s="3">
        <v>877503186</v>
      </c>
      <c r="B214" s="4">
        <v>24446</v>
      </c>
      <c r="C214" s="3">
        <f ca="1">ROUND((References!$C$3-Salaires!B214)/365,0)</f>
        <v>59</v>
      </c>
      <c r="D214" s="3" t="s">
        <v>92</v>
      </c>
      <c r="E214" s="3" t="s">
        <v>13</v>
      </c>
      <c r="F214" s="21">
        <v>37837.800000000003</v>
      </c>
      <c r="G214" s="3" t="s">
        <v>94</v>
      </c>
      <c r="H214" s="3">
        <v>35</v>
      </c>
      <c r="I214" s="3" t="str">
        <f>IF(Salaires!D214=References!$B$4,References!$C$4,References!$C$5)</f>
        <v>Monsieur</v>
      </c>
    </row>
    <row r="215" spans="1:9" x14ac:dyDescent="0.3">
      <c r="A215" s="3">
        <v>712122044</v>
      </c>
      <c r="B215" s="4">
        <v>31745</v>
      </c>
      <c r="C215" s="3">
        <f ca="1">ROUND((References!$C$3-Salaires!B215)/365,0)</f>
        <v>39</v>
      </c>
      <c r="D215" s="3" t="s">
        <v>92</v>
      </c>
      <c r="E215" s="3" t="s">
        <v>13</v>
      </c>
      <c r="F215" s="21">
        <v>60751.6</v>
      </c>
      <c r="G215" s="3" t="s">
        <v>94</v>
      </c>
      <c r="H215" s="3">
        <v>35</v>
      </c>
      <c r="I215" s="3" t="str">
        <f>IF(Salaires!D215=References!$B$4,References!$C$4,References!$C$5)</f>
        <v>Monsieur</v>
      </c>
    </row>
    <row r="216" spans="1:9" x14ac:dyDescent="0.3">
      <c r="A216" s="3">
        <v>877871237</v>
      </c>
      <c r="B216" s="4">
        <v>16576</v>
      </c>
      <c r="C216" s="3">
        <f ca="1">ROUND((References!$C$3-Salaires!B216)/365,0)</f>
        <v>80</v>
      </c>
      <c r="D216" s="3" t="s">
        <v>92</v>
      </c>
      <c r="E216" s="3" t="s">
        <v>13</v>
      </c>
      <c r="F216" s="21">
        <v>59568.6</v>
      </c>
      <c r="G216" s="3" t="s">
        <v>94</v>
      </c>
      <c r="H216" s="3">
        <v>35</v>
      </c>
      <c r="I216" s="3" t="str">
        <f>IF(Salaires!D216=References!$B$4,References!$C$4,References!$C$5)</f>
        <v>Monsieur</v>
      </c>
    </row>
    <row r="217" spans="1:9" x14ac:dyDescent="0.3">
      <c r="A217" s="3">
        <v>712120836</v>
      </c>
      <c r="B217" s="4">
        <v>30727</v>
      </c>
      <c r="C217" s="3">
        <f ca="1">ROUND((References!$C$3-Salaires!B217)/365,0)</f>
        <v>42</v>
      </c>
      <c r="D217" s="3" t="s">
        <v>92</v>
      </c>
      <c r="E217" s="3" t="s">
        <v>13</v>
      </c>
      <c r="F217" s="21">
        <v>58986.2</v>
      </c>
      <c r="G217" s="3" t="s">
        <v>94</v>
      </c>
      <c r="H217" s="3">
        <v>35</v>
      </c>
      <c r="I217" s="3" t="str">
        <f>IF(Salaires!D217=References!$B$4,References!$C$4,References!$C$5)</f>
        <v>Monsieur</v>
      </c>
    </row>
    <row r="218" spans="1:9" x14ac:dyDescent="0.3">
      <c r="A218" s="3">
        <v>877871201</v>
      </c>
      <c r="B218" s="4">
        <v>20918</v>
      </c>
      <c r="C218" s="3">
        <f ca="1">ROUND((References!$C$3-Salaires!B218)/365,0)</f>
        <v>68</v>
      </c>
      <c r="D218" s="3" t="s">
        <v>92</v>
      </c>
      <c r="E218" s="3" t="s">
        <v>13</v>
      </c>
      <c r="F218" s="21">
        <v>59568.6</v>
      </c>
      <c r="G218" s="3" t="s">
        <v>94</v>
      </c>
      <c r="H218" s="3">
        <v>35</v>
      </c>
      <c r="I218" s="3" t="str">
        <f>IF(Salaires!D218=References!$B$4,References!$C$4,References!$C$5)</f>
        <v>Monsieur</v>
      </c>
    </row>
    <row r="219" spans="1:9" x14ac:dyDescent="0.3">
      <c r="A219" s="3">
        <v>877502831</v>
      </c>
      <c r="B219" s="4">
        <v>26378</v>
      </c>
      <c r="C219" s="3">
        <f ca="1">ROUND((References!$C$3-Salaires!B219)/365,0)</f>
        <v>53</v>
      </c>
      <c r="D219" s="3" t="s">
        <v>92</v>
      </c>
      <c r="E219" s="3" t="s">
        <v>13</v>
      </c>
      <c r="F219" s="21">
        <v>56128.800000000003</v>
      </c>
      <c r="G219" s="3" t="s">
        <v>94</v>
      </c>
      <c r="H219" s="3">
        <v>35</v>
      </c>
      <c r="I219" s="3" t="str">
        <f>IF(Salaires!D219=References!$B$4,References!$C$4,References!$C$5)</f>
        <v>Monsieur</v>
      </c>
    </row>
    <row r="220" spans="1:9" x14ac:dyDescent="0.3">
      <c r="A220" s="3">
        <v>877812818</v>
      </c>
      <c r="B220" s="4">
        <v>29558</v>
      </c>
      <c r="C220" s="3">
        <f ca="1">ROUND((References!$C$3-Salaires!B220)/365,0)</f>
        <v>45</v>
      </c>
      <c r="D220" s="3" t="s">
        <v>92</v>
      </c>
      <c r="E220" s="3" t="s">
        <v>13</v>
      </c>
      <c r="F220" s="21">
        <v>57766.8</v>
      </c>
      <c r="G220" s="3" t="s">
        <v>94</v>
      </c>
      <c r="H220" s="3">
        <v>35</v>
      </c>
      <c r="I220" s="3" t="str">
        <f>IF(Salaires!D220=References!$B$4,References!$C$4,References!$C$5)</f>
        <v>Monsieur</v>
      </c>
    </row>
    <row r="221" spans="1:9" x14ac:dyDescent="0.3">
      <c r="A221" s="3">
        <v>877701333</v>
      </c>
      <c r="B221" s="4">
        <v>26404</v>
      </c>
      <c r="C221" s="3">
        <f ca="1">ROUND((References!$C$3-Salaires!B221)/365,0)</f>
        <v>53</v>
      </c>
      <c r="D221" s="3" t="s">
        <v>92</v>
      </c>
      <c r="E221" s="3" t="s">
        <v>13</v>
      </c>
      <c r="F221" s="21">
        <v>55000.4</v>
      </c>
      <c r="G221" s="3" t="s">
        <v>94</v>
      </c>
      <c r="H221" s="3">
        <v>35</v>
      </c>
      <c r="I221" s="3" t="str">
        <f>IF(Salaires!D221=References!$B$4,References!$C$4,References!$C$5)</f>
        <v>Monsieur</v>
      </c>
    </row>
    <row r="222" spans="1:9" x14ac:dyDescent="0.3">
      <c r="A222" s="3">
        <v>877501614</v>
      </c>
      <c r="B222" s="4">
        <v>21120</v>
      </c>
      <c r="C222" s="3">
        <f ca="1">ROUND((References!$C$3-Salaires!B222)/365,0)</f>
        <v>68</v>
      </c>
      <c r="D222" s="3" t="s">
        <v>92</v>
      </c>
      <c r="E222" s="3" t="s">
        <v>13</v>
      </c>
      <c r="F222" s="21">
        <v>55000.4</v>
      </c>
      <c r="G222" s="3" t="s">
        <v>94</v>
      </c>
      <c r="H222" s="3">
        <v>35</v>
      </c>
      <c r="I222" s="3" t="str">
        <f>IF(Salaires!D222=References!$B$4,References!$C$4,References!$C$5)</f>
        <v>Monsieur</v>
      </c>
    </row>
    <row r="223" spans="1:9" x14ac:dyDescent="0.3">
      <c r="A223" s="3">
        <v>712121214</v>
      </c>
      <c r="B223" s="4">
        <v>19730</v>
      </c>
      <c r="C223" s="3">
        <f ca="1">ROUND((References!$C$3-Salaires!B223)/365,0)</f>
        <v>72</v>
      </c>
      <c r="D223" s="3" t="s">
        <v>92</v>
      </c>
      <c r="E223" s="3" t="s">
        <v>13</v>
      </c>
      <c r="F223" s="21">
        <v>40112.800000000003</v>
      </c>
      <c r="G223" s="3" t="s">
        <v>94</v>
      </c>
      <c r="H223" s="3">
        <v>35</v>
      </c>
      <c r="I223" s="3" t="str">
        <f>IF(Salaires!D223=References!$B$4,References!$C$4,References!$C$5)</f>
        <v>Monsieur</v>
      </c>
    </row>
    <row r="224" spans="1:9" x14ac:dyDescent="0.3">
      <c r="A224" s="3">
        <v>712120612</v>
      </c>
      <c r="B224" s="4">
        <v>31222</v>
      </c>
      <c r="C224" s="3">
        <f ca="1">ROUND((References!$C$3-Salaires!B224)/365,0)</f>
        <v>40</v>
      </c>
      <c r="D224" s="3" t="s">
        <v>92</v>
      </c>
      <c r="E224" s="3" t="s">
        <v>13</v>
      </c>
      <c r="F224" s="21">
        <v>52889.2</v>
      </c>
      <c r="G224" s="3" t="s">
        <v>94</v>
      </c>
      <c r="H224" s="3">
        <v>35</v>
      </c>
      <c r="I224" s="3" t="str">
        <f>IF(Salaires!D224=References!$B$4,References!$C$4,References!$C$5)</f>
        <v>Monsieur</v>
      </c>
    </row>
    <row r="225" spans="1:9" x14ac:dyDescent="0.3">
      <c r="A225" s="3">
        <v>877701316</v>
      </c>
      <c r="B225" s="4">
        <v>26963</v>
      </c>
      <c r="C225" s="3">
        <f ca="1">ROUND((References!$C$3-Salaires!B225)/365,0)</f>
        <v>52</v>
      </c>
      <c r="D225" s="3" t="s">
        <v>92</v>
      </c>
      <c r="E225" s="3" t="s">
        <v>13</v>
      </c>
      <c r="F225" s="21">
        <v>75530</v>
      </c>
      <c r="G225" s="3" t="s">
        <v>94</v>
      </c>
      <c r="H225" s="3">
        <v>35</v>
      </c>
      <c r="I225" s="3" t="str">
        <f>IF(Salaires!D225=References!$B$4,References!$C$4,References!$C$5)</f>
        <v>Monsieur</v>
      </c>
    </row>
    <row r="226" spans="1:9" x14ac:dyDescent="0.3">
      <c r="A226" s="3">
        <v>707150737</v>
      </c>
      <c r="B226" s="4">
        <v>28065</v>
      </c>
      <c r="C226" s="3">
        <f ca="1">ROUND((References!$C$3-Salaires!B226)/365,0)</f>
        <v>49</v>
      </c>
      <c r="D226" s="3" t="s">
        <v>91</v>
      </c>
      <c r="E226" s="3" t="s">
        <v>13</v>
      </c>
      <c r="F226" s="21">
        <v>92513</v>
      </c>
      <c r="G226" s="3" t="s">
        <v>84</v>
      </c>
      <c r="H226" s="3">
        <v>44</v>
      </c>
      <c r="I226" s="3" t="str">
        <f>IF(Salaires!D226=References!$B$4,References!$C$4,References!$C$5)</f>
        <v>Madame</v>
      </c>
    </row>
    <row r="227" spans="1:9" x14ac:dyDescent="0.3">
      <c r="A227" s="3">
        <v>712121311</v>
      </c>
      <c r="B227" s="4">
        <v>21058</v>
      </c>
      <c r="C227" s="3">
        <f ca="1">ROUND((References!$C$3-Salaires!B227)/365,0)</f>
        <v>68</v>
      </c>
      <c r="D227" s="3" t="s">
        <v>91</v>
      </c>
      <c r="E227" s="3" t="s">
        <v>13</v>
      </c>
      <c r="F227" s="21">
        <v>120321</v>
      </c>
      <c r="G227" s="3" t="s">
        <v>84</v>
      </c>
      <c r="H227" s="3">
        <v>44</v>
      </c>
      <c r="I227" s="3" t="str">
        <f>IF(Salaires!D227=References!$B$4,References!$C$4,References!$C$5)</f>
        <v>Madame</v>
      </c>
    </row>
    <row r="228" spans="1:9" x14ac:dyDescent="0.3">
      <c r="A228" s="3">
        <v>877512013</v>
      </c>
      <c r="B228" s="4">
        <v>19769</v>
      </c>
      <c r="C228" s="3">
        <f ca="1">ROUND((References!$C$3-Salaires!B228)/365,0)</f>
        <v>72</v>
      </c>
      <c r="D228" s="3" t="s">
        <v>91</v>
      </c>
      <c r="E228" s="3" t="s">
        <v>13</v>
      </c>
      <c r="F228" s="21">
        <v>149732</v>
      </c>
      <c r="G228" s="3" t="s">
        <v>84</v>
      </c>
      <c r="H228" s="3">
        <v>44</v>
      </c>
      <c r="I228" s="3" t="str">
        <f>IF(Salaires!D228=References!$B$4,References!$C$4,References!$C$5)</f>
        <v>Madame</v>
      </c>
    </row>
    <row r="229" spans="1:9" x14ac:dyDescent="0.3">
      <c r="A229" s="3">
        <v>712120507</v>
      </c>
      <c r="B229" s="4">
        <v>21334</v>
      </c>
      <c r="C229" s="3">
        <f ca="1">ROUND((References!$C$3-Salaires!B229)/365,0)</f>
        <v>67</v>
      </c>
      <c r="D229" s="3" t="s">
        <v>91</v>
      </c>
      <c r="E229" s="3" t="s">
        <v>13</v>
      </c>
      <c r="F229" s="21">
        <v>104636</v>
      </c>
      <c r="G229" s="3" t="s">
        <v>84</v>
      </c>
      <c r="H229" s="3">
        <v>44</v>
      </c>
      <c r="I229" s="3" t="str">
        <f>IF(Salaires!D229=References!$B$4,References!$C$4,References!$C$5)</f>
        <v>Madame</v>
      </c>
    </row>
    <row r="230" spans="1:9" x14ac:dyDescent="0.3">
      <c r="A230" s="3">
        <v>712122216</v>
      </c>
      <c r="B230" s="4">
        <v>24904</v>
      </c>
      <c r="C230" s="3">
        <f ca="1">ROUND((References!$C$3-Salaires!B230)/365,0)</f>
        <v>58</v>
      </c>
      <c r="D230" s="3" t="s">
        <v>91</v>
      </c>
      <c r="E230" s="3" t="s">
        <v>13</v>
      </c>
      <c r="F230" s="21">
        <v>74011</v>
      </c>
      <c r="G230" s="3" t="s">
        <v>84</v>
      </c>
      <c r="H230" s="3">
        <v>44</v>
      </c>
      <c r="I230" s="3" t="str">
        <f>IF(Salaires!D230=References!$B$4,References!$C$4,References!$C$5)</f>
        <v>Madame</v>
      </c>
    </row>
    <row r="231" spans="1:9" x14ac:dyDescent="0.3">
      <c r="A231" s="3">
        <v>877512836</v>
      </c>
      <c r="B231" s="4">
        <v>24226</v>
      </c>
      <c r="C231" s="3">
        <f ca="1">ROUND((References!$C$3-Salaires!B231)/365,0)</f>
        <v>59</v>
      </c>
      <c r="D231" s="3" t="s">
        <v>91</v>
      </c>
      <c r="E231" s="3" t="s">
        <v>13</v>
      </c>
      <c r="F231" s="21">
        <v>68005</v>
      </c>
      <c r="G231" s="3" t="s">
        <v>84</v>
      </c>
      <c r="H231" s="3">
        <v>44</v>
      </c>
      <c r="I231" s="3" t="str">
        <f>IF(Salaires!D231=References!$B$4,References!$C$4,References!$C$5)</f>
        <v>Madame</v>
      </c>
    </row>
    <row r="232" spans="1:9" x14ac:dyDescent="0.3">
      <c r="A232" s="3">
        <v>877512012</v>
      </c>
      <c r="B232" s="4">
        <v>20475</v>
      </c>
      <c r="C232" s="3">
        <f ca="1">ROUND((References!$C$3-Salaires!B232)/365,0)</f>
        <v>70</v>
      </c>
      <c r="D232" s="3" t="s">
        <v>91</v>
      </c>
      <c r="E232" s="3" t="s">
        <v>13</v>
      </c>
      <c r="F232" s="21">
        <v>134433</v>
      </c>
      <c r="G232" s="3" t="s">
        <v>84</v>
      </c>
      <c r="H232" s="3">
        <v>44</v>
      </c>
      <c r="I232" s="3" t="str">
        <f>IF(Salaires!D232=References!$B$4,References!$C$4,References!$C$5)</f>
        <v>Madame</v>
      </c>
    </row>
    <row r="233" spans="1:9" x14ac:dyDescent="0.3">
      <c r="A233" s="3">
        <v>877703713</v>
      </c>
      <c r="B233" s="4">
        <v>21163</v>
      </c>
      <c r="C233" s="3">
        <f ca="1">ROUND((References!$C$3-Salaires!B233)/365,0)</f>
        <v>68</v>
      </c>
      <c r="D233" s="3" t="s">
        <v>91</v>
      </c>
      <c r="E233" s="3" t="s">
        <v>13</v>
      </c>
      <c r="F233" s="21">
        <v>90318</v>
      </c>
      <c r="G233" s="3" t="s">
        <v>84</v>
      </c>
      <c r="H233" s="3">
        <v>44</v>
      </c>
      <c r="I233" s="3" t="str">
        <f>IF(Salaires!D233=References!$B$4,References!$C$4,References!$C$5)</f>
        <v>Madame</v>
      </c>
    </row>
    <row r="234" spans="1:9" x14ac:dyDescent="0.3">
      <c r="A234" s="3">
        <v>712701526</v>
      </c>
      <c r="B234" s="4">
        <v>24612</v>
      </c>
      <c r="C234" s="3">
        <f ca="1">ROUND((References!$C$3-Salaires!B234)/365,0)</f>
        <v>58</v>
      </c>
      <c r="D234" s="3" t="s">
        <v>91</v>
      </c>
      <c r="E234" s="3" t="s">
        <v>13</v>
      </c>
      <c r="F234" s="21">
        <v>92000</v>
      </c>
      <c r="G234" s="3" t="s">
        <v>84</v>
      </c>
      <c r="H234" s="3">
        <v>44</v>
      </c>
      <c r="I234" s="3" t="str">
        <f>IF(Salaires!D234=References!$B$4,References!$C$4,References!$C$5)</f>
        <v>Madame</v>
      </c>
    </row>
    <row r="235" spans="1:9" x14ac:dyDescent="0.3">
      <c r="A235" s="3">
        <v>877512125</v>
      </c>
      <c r="B235" s="4">
        <v>23376</v>
      </c>
      <c r="C235" s="3">
        <f ca="1">ROUND((References!$C$3-Salaires!B235)/365,0)</f>
        <v>62</v>
      </c>
      <c r="D235" s="3" t="s">
        <v>91</v>
      </c>
      <c r="E235" s="3" t="s">
        <v>13</v>
      </c>
      <c r="F235" s="21">
        <v>65771</v>
      </c>
      <c r="G235" s="3" t="s">
        <v>84</v>
      </c>
      <c r="H235" s="3">
        <v>44</v>
      </c>
      <c r="I235" s="3" t="str">
        <f>IF(Salaires!D235=References!$B$4,References!$C$4,References!$C$5)</f>
        <v>Madame</v>
      </c>
    </row>
    <row r="236" spans="1:9" x14ac:dyDescent="0.3">
      <c r="A236" s="3">
        <v>707114842</v>
      </c>
      <c r="B236" s="4">
        <v>32109</v>
      </c>
      <c r="C236" s="3">
        <f ca="1">ROUND((References!$C$3-Salaires!B236)/365,0)</f>
        <v>38</v>
      </c>
      <c r="D236" s="3" t="s">
        <v>91</v>
      </c>
      <c r="E236" s="3" t="s">
        <v>13</v>
      </c>
      <c r="F236" s="21">
        <v>65619</v>
      </c>
      <c r="G236" s="3" t="s">
        <v>84</v>
      </c>
      <c r="H236" s="3">
        <v>44</v>
      </c>
      <c r="I236" s="3" t="str">
        <f>IF(Salaires!D236=References!$B$4,References!$C$4,References!$C$5)</f>
        <v>Madame</v>
      </c>
    </row>
    <row r="237" spans="1:9" x14ac:dyDescent="0.3">
      <c r="A237" s="3">
        <v>877501601</v>
      </c>
      <c r="B237" s="4">
        <v>20727</v>
      </c>
      <c r="C237" s="3">
        <f ca="1">ROUND((References!$C$3-Salaires!B237)/365,0)</f>
        <v>69</v>
      </c>
      <c r="D237" s="3" t="s">
        <v>91</v>
      </c>
      <c r="E237" s="3" t="s">
        <v>13</v>
      </c>
      <c r="F237" s="21">
        <v>103234</v>
      </c>
      <c r="G237" s="3" t="s">
        <v>84</v>
      </c>
      <c r="H237" s="3">
        <v>44</v>
      </c>
      <c r="I237" s="3" t="str">
        <f>IF(Salaires!D237=References!$B$4,References!$C$4,References!$C$5)</f>
        <v>Madame</v>
      </c>
    </row>
    <row r="238" spans="1:9" x14ac:dyDescent="0.3">
      <c r="A238" s="3">
        <v>712120586</v>
      </c>
      <c r="B238" s="4">
        <v>24325</v>
      </c>
      <c r="C238" s="3">
        <f ca="1">ROUND((References!$C$3-Salaires!B238)/365,0)</f>
        <v>59</v>
      </c>
      <c r="D238" s="3" t="s">
        <v>91</v>
      </c>
      <c r="E238" s="3" t="s">
        <v>13</v>
      </c>
      <c r="F238" s="21">
        <v>62929</v>
      </c>
      <c r="G238" s="3" t="s">
        <v>84</v>
      </c>
      <c r="H238" s="3">
        <v>44</v>
      </c>
      <c r="I238" s="3" t="str">
        <f>IF(Salaires!D238=References!$B$4,References!$C$4,References!$C$5)</f>
        <v>Madame</v>
      </c>
    </row>
    <row r="239" spans="1:9" x14ac:dyDescent="0.3">
      <c r="A239" s="3">
        <v>872123513</v>
      </c>
      <c r="B239" s="4">
        <v>19908</v>
      </c>
      <c r="C239" s="3">
        <f ca="1">ROUND((References!$C$3-Salaires!B239)/365,0)</f>
        <v>71</v>
      </c>
      <c r="D239" s="3" t="s">
        <v>91</v>
      </c>
      <c r="E239" s="3" t="s">
        <v>13</v>
      </c>
      <c r="F239" s="21">
        <v>92513</v>
      </c>
      <c r="G239" s="3" t="s">
        <v>84</v>
      </c>
      <c r="H239" s="3">
        <v>44</v>
      </c>
      <c r="I239" s="3" t="str">
        <f>IF(Salaires!D239=References!$B$4,References!$C$4,References!$C$5)</f>
        <v>Madame</v>
      </c>
    </row>
    <row r="240" spans="1:9" x14ac:dyDescent="0.3">
      <c r="A240" s="3">
        <v>712120876</v>
      </c>
      <c r="B240" s="4">
        <v>25498</v>
      </c>
      <c r="C240" s="3">
        <f ca="1">ROUND((References!$C$3-Salaires!B240)/365,0)</f>
        <v>56</v>
      </c>
      <c r="D240" s="3" t="s">
        <v>91</v>
      </c>
      <c r="E240" s="3" t="s">
        <v>13</v>
      </c>
      <c r="F240" s="21">
        <v>132723</v>
      </c>
      <c r="G240" s="3" t="s">
        <v>84</v>
      </c>
      <c r="H240" s="3">
        <v>44</v>
      </c>
      <c r="I240" s="3" t="str">
        <f>IF(Salaires!D240=References!$B$4,References!$C$4,References!$C$5)</f>
        <v>Madame</v>
      </c>
    </row>
    <row r="241" spans="1:9" x14ac:dyDescent="0.3">
      <c r="A241" s="3">
        <v>872011220</v>
      </c>
      <c r="B241" s="4">
        <v>21551</v>
      </c>
      <c r="C241" s="3">
        <f ca="1">ROUND((References!$C$3-Salaires!B241)/365,0)</f>
        <v>67</v>
      </c>
      <c r="D241" s="3" t="s">
        <v>91</v>
      </c>
      <c r="E241" s="3" t="s">
        <v>13</v>
      </c>
      <c r="F241" s="21">
        <v>96690</v>
      </c>
      <c r="G241" s="3" t="s">
        <v>84</v>
      </c>
      <c r="H241" s="3">
        <v>44</v>
      </c>
      <c r="I241" s="3" t="str">
        <f>IF(Salaires!D241=References!$B$4,References!$C$4,References!$C$5)</f>
        <v>Madame</v>
      </c>
    </row>
    <row r="242" spans="1:9" x14ac:dyDescent="0.3">
      <c r="A242" s="3">
        <v>712122025</v>
      </c>
      <c r="B242" s="4">
        <v>26806</v>
      </c>
      <c r="C242" s="3">
        <f ca="1">ROUND((References!$C$3-Salaires!B242)/365,0)</f>
        <v>52</v>
      </c>
      <c r="D242" s="3" t="s">
        <v>91</v>
      </c>
      <c r="E242" s="3" t="s">
        <v>13</v>
      </c>
      <c r="F242" s="21">
        <v>71000</v>
      </c>
      <c r="G242" s="3" t="s">
        <v>84</v>
      </c>
      <c r="H242" s="3">
        <v>44</v>
      </c>
      <c r="I242" s="3" t="str">
        <f>IF(Salaires!D242=References!$B$4,References!$C$4,References!$C$5)</f>
        <v>Madame</v>
      </c>
    </row>
    <row r="243" spans="1:9" x14ac:dyDescent="0.3">
      <c r="A243" s="3">
        <v>712120254</v>
      </c>
      <c r="B243" s="4">
        <v>26922</v>
      </c>
      <c r="C243" s="3">
        <f ca="1">ROUND((References!$C$3-Salaires!B243)/365,0)</f>
        <v>52</v>
      </c>
      <c r="D243" s="3" t="s">
        <v>91</v>
      </c>
      <c r="E243" s="3" t="s">
        <v>13</v>
      </c>
      <c r="F243" s="21">
        <v>79040</v>
      </c>
      <c r="G243" s="3" t="s">
        <v>84</v>
      </c>
      <c r="H243" s="3">
        <v>44</v>
      </c>
      <c r="I243" s="3" t="str">
        <f>IF(Salaires!D243=References!$B$4,References!$C$4,References!$C$5)</f>
        <v>Madame</v>
      </c>
    </row>
    <row r="244" spans="1:9" x14ac:dyDescent="0.3">
      <c r="A244" s="3">
        <v>877502527</v>
      </c>
      <c r="B244" s="4">
        <v>22562</v>
      </c>
      <c r="C244" s="3">
        <f ca="1">ROUND((References!$C$3-Salaires!B244)/365,0)</f>
        <v>64</v>
      </c>
      <c r="D244" s="3" t="s">
        <v>91</v>
      </c>
      <c r="E244" s="3" t="s">
        <v>13</v>
      </c>
      <c r="F244" s="21">
        <v>116998</v>
      </c>
      <c r="G244" s="3" t="s">
        <v>84</v>
      </c>
      <c r="H244" s="3">
        <v>44</v>
      </c>
      <c r="I244" s="3" t="str">
        <f>IF(Salaires!D244=References!$B$4,References!$C$4,References!$C$5)</f>
        <v>Madame</v>
      </c>
    </row>
    <row r="245" spans="1:9" x14ac:dyDescent="0.3">
      <c r="A245" s="3">
        <v>707141548</v>
      </c>
      <c r="B245" s="4">
        <v>25818</v>
      </c>
      <c r="C245" s="3">
        <f ca="1">ROUND((References!$C$3-Salaires!B245)/365,0)</f>
        <v>55</v>
      </c>
      <c r="D245" s="3" t="s">
        <v>91</v>
      </c>
      <c r="E245" s="3" t="s">
        <v>13</v>
      </c>
      <c r="F245" s="21">
        <v>159000</v>
      </c>
      <c r="G245" s="3" t="s">
        <v>84</v>
      </c>
      <c r="H245" s="3">
        <v>44</v>
      </c>
      <c r="I245" s="3" t="str">
        <f>IF(Salaires!D245=References!$B$4,References!$C$4,References!$C$5)</f>
        <v>Madame</v>
      </c>
    </row>
    <row r="246" spans="1:9" x14ac:dyDescent="0.3">
      <c r="A246" s="3">
        <v>877701820</v>
      </c>
      <c r="B246" s="4">
        <v>21537</v>
      </c>
      <c r="C246" s="3">
        <f ca="1">ROUND((References!$C$3-Salaires!B246)/365,0)</f>
        <v>67</v>
      </c>
      <c r="D246" s="3" t="s">
        <v>91</v>
      </c>
      <c r="E246" s="3" t="s">
        <v>13</v>
      </c>
      <c r="F246" s="21">
        <v>62785</v>
      </c>
      <c r="G246" s="3" t="s">
        <v>84</v>
      </c>
      <c r="H246" s="3">
        <v>44</v>
      </c>
      <c r="I246" s="3" t="str">
        <f>IF(Salaires!D246=References!$B$4,References!$C$4,References!$C$5)</f>
        <v>Madame</v>
      </c>
    </row>
    <row r="247" spans="1:9" x14ac:dyDescent="0.3">
      <c r="A247" s="3">
        <v>712122480</v>
      </c>
      <c r="B247" s="4">
        <v>26427</v>
      </c>
      <c r="C247" s="3">
        <f ca="1">ROUND((References!$C$3-Salaires!B247)/365,0)</f>
        <v>53</v>
      </c>
      <c r="D247" s="3" t="s">
        <v>91</v>
      </c>
      <c r="E247" s="3" t="s">
        <v>13</v>
      </c>
      <c r="F247" s="21">
        <v>108000</v>
      </c>
      <c r="G247" s="3" t="s">
        <v>84</v>
      </c>
      <c r="H247" s="3">
        <v>44</v>
      </c>
      <c r="I247" s="3" t="str">
        <f>IF(Salaires!D247=References!$B$4,References!$C$4,References!$C$5)</f>
        <v>Madame</v>
      </c>
    </row>
    <row r="248" spans="1:9" x14ac:dyDescent="0.3">
      <c r="A248" s="3">
        <v>877702766</v>
      </c>
      <c r="B248" s="4">
        <v>24832</v>
      </c>
      <c r="C248" s="3">
        <f ca="1">ROUND((References!$C$3-Salaires!B248)/365,0)</f>
        <v>58</v>
      </c>
      <c r="D248" s="3" t="s">
        <v>91</v>
      </c>
      <c r="E248" s="3" t="s">
        <v>13</v>
      </c>
      <c r="F248" s="21">
        <v>105000</v>
      </c>
      <c r="G248" s="3" t="s">
        <v>84</v>
      </c>
      <c r="H248" s="3">
        <v>44</v>
      </c>
      <c r="I248" s="3" t="str">
        <f>IF(Salaires!D248=References!$B$4,References!$C$4,References!$C$5)</f>
        <v>Madame</v>
      </c>
    </row>
    <row r="249" spans="1:9" x14ac:dyDescent="0.3">
      <c r="A249" s="3">
        <v>712122468</v>
      </c>
      <c r="B249" s="4">
        <v>30827</v>
      </c>
      <c r="C249" s="3">
        <f ca="1">ROUND((References!$C$3-Salaires!B249)/365,0)</f>
        <v>41</v>
      </c>
      <c r="D249" s="3" t="s">
        <v>91</v>
      </c>
      <c r="E249" s="3" t="s">
        <v>13</v>
      </c>
      <c r="F249" s="21">
        <v>65619</v>
      </c>
      <c r="G249" s="3" t="s">
        <v>84</v>
      </c>
      <c r="H249" s="3">
        <v>44</v>
      </c>
      <c r="I249" s="3" t="str">
        <f>IF(Salaires!D249=References!$B$4,References!$C$4,References!$C$5)</f>
        <v>Madame</v>
      </c>
    </row>
    <row r="250" spans="1:9" x14ac:dyDescent="0.3">
      <c r="A250" s="3">
        <v>712122450</v>
      </c>
      <c r="B250" s="4">
        <v>28464</v>
      </c>
      <c r="C250" s="3">
        <f ca="1">ROUND((References!$C$3-Salaires!B250)/365,0)</f>
        <v>48</v>
      </c>
      <c r="D250" s="3" t="s">
        <v>91</v>
      </c>
      <c r="E250" s="3" t="s">
        <v>13</v>
      </c>
      <c r="F250" s="21">
        <v>80000</v>
      </c>
      <c r="G250" s="3" t="s">
        <v>84</v>
      </c>
      <c r="H250" s="3">
        <v>44</v>
      </c>
      <c r="I250" s="3" t="str">
        <f>IF(Salaires!D250=References!$B$4,References!$C$4,References!$C$5)</f>
        <v>Madame</v>
      </c>
    </row>
    <row r="251" spans="1:9" x14ac:dyDescent="0.3">
      <c r="A251" s="3">
        <v>877501272</v>
      </c>
      <c r="B251" s="4">
        <v>27563</v>
      </c>
      <c r="C251" s="3">
        <f ca="1">ROUND((References!$C$3-Salaires!B251)/365,0)</f>
        <v>50</v>
      </c>
      <c r="D251" s="3" t="s">
        <v>91</v>
      </c>
      <c r="E251" s="3" t="s">
        <v>13</v>
      </c>
      <c r="F251" s="21">
        <v>74011</v>
      </c>
      <c r="G251" s="3" t="s">
        <v>84</v>
      </c>
      <c r="H251" s="3">
        <v>44</v>
      </c>
      <c r="I251" s="3" t="str">
        <f>IF(Salaires!D251=References!$B$4,References!$C$4,References!$C$5)</f>
        <v>Madame</v>
      </c>
    </row>
    <row r="252" spans="1:9" x14ac:dyDescent="0.3">
      <c r="A252" s="3">
        <v>712122427</v>
      </c>
      <c r="B252" s="4">
        <v>31017</v>
      </c>
      <c r="C252" s="3">
        <f ca="1">ROUND((References!$C$3-Salaires!B252)/365,0)</f>
        <v>41</v>
      </c>
      <c r="D252" s="3" t="s">
        <v>91</v>
      </c>
      <c r="E252" s="3" t="s">
        <v>13</v>
      </c>
      <c r="F252" s="21">
        <v>60151</v>
      </c>
      <c r="G252" s="3" t="s">
        <v>84</v>
      </c>
      <c r="H252" s="3">
        <v>44</v>
      </c>
      <c r="I252" s="3" t="str">
        <f>IF(Salaires!D252=References!$B$4,References!$C$4,References!$C$5)</f>
        <v>Madame</v>
      </c>
    </row>
    <row r="253" spans="1:9" x14ac:dyDescent="0.3">
      <c r="A253" s="3">
        <v>877501610</v>
      </c>
      <c r="B253" s="4">
        <v>20241</v>
      </c>
      <c r="C253" s="3">
        <f ca="1">ROUND((References!$C$3-Salaires!B253)/365,0)</f>
        <v>70</v>
      </c>
      <c r="D253" s="3" t="s">
        <v>91</v>
      </c>
      <c r="E253" s="3" t="s">
        <v>13</v>
      </c>
      <c r="F253" s="21">
        <v>110440</v>
      </c>
      <c r="G253" s="3" t="s">
        <v>84</v>
      </c>
      <c r="H253" s="3">
        <v>44</v>
      </c>
      <c r="I253" s="3" t="str">
        <f>IF(Salaires!D253=References!$B$4,References!$C$4,References!$C$5)</f>
        <v>Madame</v>
      </c>
    </row>
    <row r="254" spans="1:9" x14ac:dyDescent="0.3">
      <c r="A254" s="3">
        <v>877871241</v>
      </c>
      <c r="B254" s="4">
        <v>23375</v>
      </c>
      <c r="C254" s="3">
        <f ca="1">ROUND((References!$C$3-Salaires!B254)/365,0)</f>
        <v>62</v>
      </c>
      <c r="D254" s="3" t="s">
        <v>91</v>
      </c>
      <c r="E254" s="3" t="s">
        <v>13</v>
      </c>
      <c r="F254" s="21">
        <v>97500</v>
      </c>
      <c r="G254" s="3" t="s">
        <v>84</v>
      </c>
      <c r="H254" s="3">
        <v>44</v>
      </c>
      <c r="I254" s="3" t="str">
        <f>IF(Salaires!D254=References!$B$4,References!$C$4,References!$C$5)</f>
        <v>Madame</v>
      </c>
    </row>
    <row r="255" spans="1:9" x14ac:dyDescent="0.3">
      <c r="A255" s="3">
        <v>712121431</v>
      </c>
      <c r="B255" s="4">
        <v>28366</v>
      </c>
      <c r="C255" s="3">
        <f ca="1">ROUND((References!$C$3-Salaires!B255)/365,0)</f>
        <v>48</v>
      </c>
      <c r="D255" s="3" t="s">
        <v>91</v>
      </c>
      <c r="E255" s="3" t="s">
        <v>13</v>
      </c>
      <c r="F255" s="21">
        <v>67000</v>
      </c>
      <c r="G255" s="3" t="s">
        <v>84</v>
      </c>
      <c r="H255" s="3">
        <v>44</v>
      </c>
      <c r="I255" s="3" t="str">
        <f>IF(Salaires!D255=References!$B$4,References!$C$4,References!$C$5)</f>
        <v>Madame</v>
      </c>
    </row>
    <row r="256" spans="1:9" x14ac:dyDescent="0.3">
      <c r="A256" s="3">
        <v>877512123</v>
      </c>
      <c r="B256" s="4">
        <v>23041</v>
      </c>
      <c r="C256" s="3">
        <f ca="1">ROUND((References!$C$3-Salaires!B256)/365,0)</f>
        <v>63</v>
      </c>
      <c r="D256" s="3" t="s">
        <v>91</v>
      </c>
      <c r="E256" s="3" t="s">
        <v>13</v>
      </c>
      <c r="F256" s="21">
        <v>168954</v>
      </c>
      <c r="G256" s="3" t="s">
        <v>84</v>
      </c>
      <c r="H256" s="3">
        <v>44</v>
      </c>
      <c r="I256" s="3" t="str">
        <f>IF(Salaires!D256=References!$B$4,References!$C$4,References!$C$5)</f>
        <v>Madame</v>
      </c>
    </row>
    <row r="257" spans="1:9" x14ac:dyDescent="0.3">
      <c r="A257" s="3">
        <v>712121470</v>
      </c>
      <c r="B257" s="4">
        <v>25475</v>
      </c>
      <c r="C257" s="3">
        <f ca="1">ROUND((References!$C$3-Salaires!B257)/365,0)</f>
        <v>56</v>
      </c>
      <c r="D257" s="3" t="s">
        <v>91</v>
      </c>
      <c r="E257" s="3" t="s">
        <v>13</v>
      </c>
      <c r="F257" s="21">
        <v>63229</v>
      </c>
      <c r="G257" s="3" t="s">
        <v>84</v>
      </c>
      <c r="H257" s="3">
        <v>44</v>
      </c>
      <c r="I257" s="3" t="str">
        <f>IF(Salaires!D257=References!$B$4,References!$C$4,References!$C$5)</f>
        <v>Madame</v>
      </c>
    </row>
    <row r="258" spans="1:9" x14ac:dyDescent="0.3">
      <c r="A258" s="3">
        <v>712120217</v>
      </c>
      <c r="B258" s="4">
        <v>22445</v>
      </c>
      <c r="C258" s="3">
        <f ca="1">ROUND((References!$C$3-Salaires!B258)/365,0)</f>
        <v>64</v>
      </c>
      <c r="D258" s="3" t="s">
        <v>91</v>
      </c>
      <c r="E258" s="3" t="s">
        <v>13</v>
      </c>
      <c r="F258" s="21">
        <v>73974</v>
      </c>
      <c r="G258" s="3" t="s">
        <v>84</v>
      </c>
      <c r="H258" s="3">
        <v>44</v>
      </c>
      <c r="I258" s="3" t="str">
        <f>IF(Salaires!D258=References!$B$4,References!$C$4,References!$C$5)</f>
        <v>Madame</v>
      </c>
    </row>
    <row r="259" spans="1:9" x14ac:dyDescent="0.3">
      <c r="A259" s="3">
        <v>877501072</v>
      </c>
      <c r="B259" s="4">
        <v>28094</v>
      </c>
      <c r="C259" s="3">
        <f ca="1">ROUND((References!$C$3-Salaires!B259)/365,0)</f>
        <v>49</v>
      </c>
      <c r="D259" s="3" t="s">
        <v>92</v>
      </c>
      <c r="E259" s="3" t="s">
        <v>13</v>
      </c>
      <c r="F259" s="21">
        <v>90388</v>
      </c>
      <c r="G259" s="3" t="s">
        <v>84</v>
      </c>
      <c r="H259" s="3">
        <v>44</v>
      </c>
      <c r="I259" s="3" t="str">
        <f>IF(Salaires!D259=References!$B$4,References!$C$4,References!$C$5)</f>
        <v>Monsieur</v>
      </c>
    </row>
    <row r="260" spans="1:9" x14ac:dyDescent="0.3">
      <c r="A260" s="3">
        <v>712121257</v>
      </c>
      <c r="B260" s="4">
        <v>26901</v>
      </c>
      <c r="C260" s="3">
        <f ca="1">ROUND((References!$C$3-Salaires!B260)/365,0)</f>
        <v>52</v>
      </c>
      <c r="D260" s="3" t="s">
        <v>92</v>
      </c>
      <c r="E260" s="3" t="s">
        <v>13</v>
      </c>
      <c r="F260" s="21">
        <v>66931</v>
      </c>
      <c r="G260" s="3" t="s">
        <v>84</v>
      </c>
      <c r="H260" s="3">
        <v>44</v>
      </c>
      <c r="I260" s="3" t="str">
        <f>IF(Salaires!D260=References!$B$4,References!$C$4,References!$C$5)</f>
        <v>Monsieur</v>
      </c>
    </row>
    <row r="261" spans="1:9" x14ac:dyDescent="0.3">
      <c r="A261" s="3">
        <v>712122276</v>
      </c>
      <c r="B261" s="4">
        <v>28102</v>
      </c>
      <c r="C261" s="3">
        <f ca="1">ROUND((References!$C$3-Salaires!B261)/365,0)</f>
        <v>49</v>
      </c>
      <c r="D261" s="3" t="s">
        <v>92</v>
      </c>
      <c r="E261" s="3" t="s">
        <v>13</v>
      </c>
      <c r="F261" s="21">
        <v>95000</v>
      </c>
      <c r="G261" s="3" t="s">
        <v>84</v>
      </c>
      <c r="H261" s="3">
        <v>44</v>
      </c>
      <c r="I261" s="3" t="str">
        <f>IF(Salaires!D261=References!$B$4,References!$C$4,References!$C$5)</f>
        <v>Monsieur</v>
      </c>
    </row>
    <row r="262" spans="1:9" x14ac:dyDescent="0.3">
      <c r="A262" s="3">
        <v>877702255</v>
      </c>
      <c r="B262" s="4">
        <v>27393</v>
      </c>
      <c r="C262" s="3">
        <f ca="1">ROUND((References!$C$3-Salaires!B262)/365,0)</f>
        <v>51</v>
      </c>
      <c r="D262" s="3" t="s">
        <v>92</v>
      </c>
      <c r="E262" s="3" t="s">
        <v>13</v>
      </c>
      <c r="F262" s="21">
        <v>92123</v>
      </c>
      <c r="G262" s="3" t="s">
        <v>84</v>
      </c>
      <c r="H262" s="3">
        <v>44</v>
      </c>
      <c r="I262" s="3" t="str">
        <f>IF(Salaires!D262=References!$B$4,References!$C$4,References!$C$5)</f>
        <v>Monsieur</v>
      </c>
    </row>
    <row r="263" spans="1:9" x14ac:dyDescent="0.3">
      <c r="A263" s="3">
        <v>712121215</v>
      </c>
      <c r="B263" s="4">
        <v>24907</v>
      </c>
      <c r="C263" s="3">
        <f ca="1">ROUND((References!$C$3-Salaires!B263)/365,0)</f>
        <v>58</v>
      </c>
      <c r="D263" s="3" t="s">
        <v>92</v>
      </c>
      <c r="E263" s="3" t="s">
        <v>13</v>
      </c>
      <c r="F263" s="21">
        <v>92513</v>
      </c>
      <c r="G263" s="3" t="s">
        <v>84</v>
      </c>
      <c r="H263" s="3">
        <v>44</v>
      </c>
      <c r="I263" s="3" t="str">
        <f>IF(Salaires!D263=References!$B$4,References!$C$4,References!$C$5)</f>
        <v>Monsieur</v>
      </c>
    </row>
    <row r="264" spans="1:9" x14ac:dyDescent="0.3">
      <c r="A264" s="3">
        <v>877712727</v>
      </c>
      <c r="B264" s="4">
        <v>25949</v>
      </c>
      <c r="C264" s="3">
        <f ca="1">ROUND((References!$C$3-Salaires!B264)/365,0)</f>
        <v>55</v>
      </c>
      <c r="D264" s="3" t="s">
        <v>92</v>
      </c>
      <c r="E264" s="3" t="s">
        <v>13</v>
      </c>
      <c r="F264" s="21">
        <v>163940</v>
      </c>
      <c r="G264" s="3" t="s">
        <v>84</v>
      </c>
      <c r="H264" s="3">
        <v>44</v>
      </c>
      <c r="I264" s="3" t="str">
        <f>IF(Salaires!D264=References!$B$4,References!$C$4,References!$C$5)</f>
        <v>Monsieur</v>
      </c>
    </row>
    <row r="265" spans="1:9" x14ac:dyDescent="0.3">
      <c r="A265" s="3">
        <v>712120767</v>
      </c>
      <c r="B265" s="4">
        <v>19124</v>
      </c>
      <c r="C265" s="3">
        <f ca="1">ROUND((References!$C$3-Salaires!B265)/365,0)</f>
        <v>73</v>
      </c>
      <c r="D265" s="3" t="s">
        <v>92</v>
      </c>
      <c r="E265" s="3" t="s">
        <v>13</v>
      </c>
      <c r="F265" s="21">
        <v>197453</v>
      </c>
      <c r="G265" s="3" t="s">
        <v>84</v>
      </c>
      <c r="H265" s="3">
        <v>44</v>
      </c>
      <c r="I265" s="3" t="str">
        <f>IF(Salaires!D265=References!$B$4,References!$C$4,References!$C$5)</f>
        <v>Monsieur</v>
      </c>
    </row>
    <row r="266" spans="1:9" x14ac:dyDescent="0.3">
      <c r="A266" s="3">
        <v>712120221</v>
      </c>
      <c r="B266" s="4">
        <v>22787</v>
      </c>
      <c r="C266" s="3">
        <f ca="1">ROUND((References!$C$3-Salaires!B266)/365,0)</f>
        <v>63</v>
      </c>
      <c r="D266" s="3" t="s">
        <v>92</v>
      </c>
      <c r="E266" s="3" t="s">
        <v>13</v>
      </c>
      <c r="F266" s="21">
        <v>92513</v>
      </c>
      <c r="G266" s="3" t="s">
        <v>84</v>
      </c>
      <c r="H266" s="3">
        <v>44</v>
      </c>
      <c r="I266" s="3" t="str">
        <f>IF(Salaires!D266=References!$B$4,References!$C$4,References!$C$5)</f>
        <v>Monsieur</v>
      </c>
    </row>
    <row r="267" spans="1:9" x14ac:dyDescent="0.3">
      <c r="A267" s="3">
        <v>712120832</v>
      </c>
      <c r="B267" s="4">
        <v>22716</v>
      </c>
      <c r="C267" s="3">
        <f ca="1">ROUND((References!$C$3-Salaires!B267)/365,0)</f>
        <v>64</v>
      </c>
      <c r="D267" s="3" t="s">
        <v>92</v>
      </c>
      <c r="E267" s="3" t="s">
        <v>13</v>
      </c>
      <c r="F267" s="21">
        <v>83262</v>
      </c>
      <c r="G267" s="3" t="s">
        <v>84</v>
      </c>
      <c r="H267" s="3">
        <v>44</v>
      </c>
      <c r="I267" s="3" t="str">
        <f>IF(Salaires!D267=References!$B$4,References!$C$4,References!$C$5)</f>
        <v>Monsieur</v>
      </c>
    </row>
    <row r="268" spans="1:9" x14ac:dyDescent="0.3">
      <c r="A268" s="3">
        <v>712120627</v>
      </c>
      <c r="B268" s="4">
        <v>26910</v>
      </c>
      <c r="C268" s="3">
        <f ca="1">ROUND((References!$C$3-Salaires!B268)/365,0)</f>
        <v>52</v>
      </c>
      <c r="D268" s="3" t="s">
        <v>92</v>
      </c>
      <c r="E268" s="3" t="s">
        <v>13</v>
      </c>
      <c r="F268" s="21">
        <v>83056</v>
      </c>
      <c r="G268" s="3" t="s">
        <v>84</v>
      </c>
      <c r="H268" s="3">
        <v>44</v>
      </c>
      <c r="I268" s="3" t="str">
        <f>IF(Salaires!D268=References!$B$4,References!$C$4,References!$C$5)</f>
        <v>Monsieur</v>
      </c>
    </row>
    <row r="269" spans="1:9" x14ac:dyDescent="0.3">
      <c r="A269" s="3">
        <v>712121545</v>
      </c>
      <c r="B269" s="4">
        <v>30523</v>
      </c>
      <c r="C269" s="3">
        <f ca="1">ROUND((References!$C$3-Salaires!B269)/365,0)</f>
        <v>42</v>
      </c>
      <c r="D269" s="3" t="s">
        <v>92</v>
      </c>
      <c r="E269" s="3" t="s">
        <v>13</v>
      </c>
      <c r="F269" s="21">
        <v>74011</v>
      </c>
      <c r="G269" s="3" t="s">
        <v>84</v>
      </c>
      <c r="H269" s="3">
        <v>44</v>
      </c>
      <c r="I269" s="3" t="str">
        <f>IF(Salaires!D269=References!$B$4,References!$C$4,References!$C$5)</f>
        <v>Monsieur</v>
      </c>
    </row>
    <row r="270" spans="1:9" x14ac:dyDescent="0.3">
      <c r="A270" s="3">
        <v>877602070</v>
      </c>
      <c r="B270" s="4">
        <v>27286</v>
      </c>
      <c r="C270" s="3">
        <f ca="1">ROUND((References!$C$3-Salaires!B270)/365,0)</f>
        <v>51</v>
      </c>
      <c r="D270" s="3" t="s">
        <v>92</v>
      </c>
      <c r="E270" s="3" t="s">
        <v>13</v>
      </c>
      <c r="F270" s="21">
        <v>78198</v>
      </c>
      <c r="G270" s="3" t="s">
        <v>84</v>
      </c>
      <c r="H270" s="3">
        <v>44</v>
      </c>
      <c r="I270" s="3" t="str">
        <f>IF(Salaires!D270=References!$B$4,References!$C$4,References!$C$5)</f>
        <v>Monsieur</v>
      </c>
    </row>
    <row r="271" spans="1:9" x14ac:dyDescent="0.3">
      <c r="A271" s="3">
        <v>712121763</v>
      </c>
      <c r="B271" s="4">
        <v>19895</v>
      </c>
      <c r="C271" s="3">
        <f ca="1">ROUND((References!$C$3-Salaires!B271)/365,0)</f>
        <v>71</v>
      </c>
      <c r="D271" s="3" t="s">
        <v>92</v>
      </c>
      <c r="E271" s="3" t="s">
        <v>13</v>
      </c>
      <c r="F271" s="21">
        <v>117672</v>
      </c>
      <c r="G271" s="3" t="s">
        <v>84</v>
      </c>
      <c r="H271" s="3">
        <v>44</v>
      </c>
      <c r="I271" s="3" t="str">
        <f>IF(Salaires!D271=References!$B$4,References!$C$4,References!$C$5)</f>
        <v>Monsieur</v>
      </c>
    </row>
    <row r="272" spans="1:9" x14ac:dyDescent="0.3">
      <c r="A272" s="3">
        <v>877501625</v>
      </c>
      <c r="B272" s="4">
        <v>27076</v>
      </c>
      <c r="C272" s="3">
        <f ca="1">ROUND((References!$C$3-Salaires!B272)/365,0)</f>
        <v>52</v>
      </c>
      <c r="D272" s="3" t="s">
        <v>92</v>
      </c>
      <c r="E272" s="3" t="s">
        <v>13</v>
      </c>
      <c r="F272" s="21">
        <v>96299</v>
      </c>
      <c r="G272" s="3" t="s">
        <v>84</v>
      </c>
      <c r="H272" s="3">
        <v>44</v>
      </c>
      <c r="I272" s="3" t="str">
        <f>IF(Salaires!D272=References!$B$4,References!$C$4,References!$C$5)</f>
        <v>Monsieur</v>
      </c>
    </row>
    <row r="273" spans="1:9" x14ac:dyDescent="0.3">
      <c r="A273" s="3">
        <v>877871226</v>
      </c>
      <c r="B273" s="4">
        <v>25049</v>
      </c>
      <c r="C273" s="3">
        <f ca="1">ROUND((References!$C$3-Salaires!B273)/365,0)</f>
        <v>57</v>
      </c>
      <c r="D273" s="3" t="s">
        <v>92</v>
      </c>
      <c r="E273" s="3" t="s">
        <v>13</v>
      </c>
      <c r="F273" s="21">
        <v>105515</v>
      </c>
      <c r="G273" s="3" t="s">
        <v>84</v>
      </c>
      <c r="H273" s="3">
        <v>44</v>
      </c>
      <c r="I273" s="3" t="str">
        <f>IF(Salaires!D273=References!$B$4,References!$C$4,References!$C$5)</f>
        <v>Monsieur</v>
      </c>
    </row>
    <row r="274" spans="1:9" x14ac:dyDescent="0.3">
      <c r="A274" s="3">
        <v>712122517</v>
      </c>
      <c r="B274" s="4">
        <v>30481</v>
      </c>
      <c r="C274" s="3">
        <f ca="1">ROUND((References!$C$3-Salaires!B274)/365,0)</f>
        <v>42</v>
      </c>
      <c r="D274" s="3" t="s">
        <v>91</v>
      </c>
      <c r="E274" s="3" t="s">
        <v>13</v>
      </c>
      <c r="F274" s="21">
        <v>60444</v>
      </c>
      <c r="G274" s="3" t="s">
        <v>30</v>
      </c>
      <c r="H274" s="3">
        <v>40</v>
      </c>
      <c r="I274" s="3" t="str">
        <f>IF(Salaires!D274=References!$B$4,References!$C$4,References!$C$5)</f>
        <v>Madame</v>
      </c>
    </row>
    <row r="275" spans="1:9" x14ac:dyDescent="0.3">
      <c r="A275" s="3">
        <v>877503357</v>
      </c>
      <c r="B275" s="4">
        <v>24199</v>
      </c>
      <c r="C275" s="3">
        <f ca="1">ROUND((References!$C$3-Salaires!B275)/365,0)</f>
        <v>59</v>
      </c>
      <c r="D275" s="3" t="s">
        <v>91</v>
      </c>
      <c r="E275" s="3" t="s">
        <v>13</v>
      </c>
      <c r="F275" s="21">
        <v>92250</v>
      </c>
      <c r="G275" s="3" t="s">
        <v>30</v>
      </c>
      <c r="H275" s="3">
        <v>40</v>
      </c>
      <c r="I275" s="3" t="str">
        <f>IF(Salaires!D275=References!$B$4,References!$C$4,References!$C$5)</f>
        <v>Madame</v>
      </c>
    </row>
    <row r="276" spans="1:9" x14ac:dyDescent="0.3">
      <c r="A276" s="3">
        <v>877502678</v>
      </c>
      <c r="B276" s="4">
        <v>20870</v>
      </c>
      <c r="C276" s="3">
        <f ca="1">ROUND((References!$C$3-Salaires!B276)/365,0)</f>
        <v>69</v>
      </c>
      <c r="D276" s="3" t="s">
        <v>91</v>
      </c>
      <c r="E276" s="3" t="s">
        <v>13</v>
      </c>
      <c r="F276" s="21">
        <v>94895</v>
      </c>
      <c r="G276" s="3" t="s">
        <v>30</v>
      </c>
      <c r="H276" s="3">
        <v>40</v>
      </c>
      <c r="I276" s="3" t="str">
        <f>IF(Salaires!D276=References!$B$4,References!$C$4,References!$C$5)</f>
        <v>Madame</v>
      </c>
    </row>
    <row r="277" spans="1:9" x14ac:dyDescent="0.3">
      <c r="A277" s="3">
        <v>877603056</v>
      </c>
      <c r="B277" s="4">
        <v>23643</v>
      </c>
      <c r="C277" s="3">
        <f ca="1">ROUND((References!$C$3-Salaires!B277)/365,0)</f>
        <v>61</v>
      </c>
      <c r="D277" s="3" t="s">
        <v>91</v>
      </c>
      <c r="E277" s="3" t="s">
        <v>13</v>
      </c>
      <c r="F277" s="21">
        <v>100183</v>
      </c>
      <c r="G277" s="3" t="s">
        <v>30</v>
      </c>
      <c r="H277" s="3">
        <v>40</v>
      </c>
      <c r="I277" s="3" t="str">
        <f>IF(Salaires!D277=References!$B$4,References!$C$4,References!$C$5)</f>
        <v>Madame</v>
      </c>
    </row>
    <row r="278" spans="1:9" x14ac:dyDescent="0.3">
      <c r="A278" s="3">
        <v>712121674</v>
      </c>
      <c r="B278" s="4">
        <v>29530</v>
      </c>
      <c r="C278" s="3">
        <f ca="1">ROUND((References!$C$3-Salaires!B278)/365,0)</f>
        <v>45</v>
      </c>
      <c r="D278" s="3" t="s">
        <v>91</v>
      </c>
      <c r="E278" s="3" t="s">
        <v>13</v>
      </c>
      <c r="F278" s="21">
        <v>63097</v>
      </c>
      <c r="G278" s="3" t="s">
        <v>30</v>
      </c>
      <c r="H278" s="3">
        <v>40</v>
      </c>
      <c r="I278" s="3" t="str">
        <f>IF(Salaires!D278=References!$B$4,References!$C$4,References!$C$5)</f>
        <v>Madame</v>
      </c>
    </row>
    <row r="279" spans="1:9" x14ac:dyDescent="0.3">
      <c r="A279" s="3">
        <v>877502733</v>
      </c>
      <c r="B279" s="4">
        <v>21096</v>
      </c>
      <c r="C279" s="3">
        <f ca="1">ROUND((References!$C$3-Salaires!B279)/365,0)</f>
        <v>68</v>
      </c>
      <c r="D279" s="3" t="s">
        <v>91</v>
      </c>
      <c r="E279" s="3" t="s">
        <v>13</v>
      </c>
      <c r="F279" s="21">
        <v>100183</v>
      </c>
      <c r="G279" s="3" t="s">
        <v>30</v>
      </c>
      <c r="H279" s="3">
        <v>40</v>
      </c>
      <c r="I279" s="3" t="str">
        <f>IF(Salaires!D279=References!$B$4,References!$C$4,References!$C$5)</f>
        <v>Madame</v>
      </c>
    </row>
    <row r="280" spans="1:9" x14ac:dyDescent="0.3">
      <c r="A280" s="3">
        <v>712120277</v>
      </c>
      <c r="B280" s="4">
        <v>28075</v>
      </c>
      <c r="C280" s="3">
        <f ca="1">ROUND((References!$C$3-Salaires!B280)/365,0)</f>
        <v>49</v>
      </c>
      <c r="D280" s="3" t="s">
        <v>91</v>
      </c>
      <c r="E280" s="3" t="s">
        <v>13</v>
      </c>
      <c r="F280" s="21">
        <v>65748</v>
      </c>
      <c r="G280" s="3" t="s">
        <v>30</v>
      </c>
      <c r="H280" s="3">
        <v>40</v>
      </c>
      <c r="I280" s="3" t="str">
        <f>IF(Salaires!D280=References!$B$4,References!$C$4,References!$C$5)</f>
        <v>Madame</v>
      </c>
    </row>
    <row r="281" spans="1:9" x14ac:dyDescent="0.3">
      <c r="A281" s="3">
        <v>877703448</v>
      </c>
      <c r="B281" s="4">
        <v>24729</v>
      </c>
      <c r="C281" s="3">
        <f ca="1">ROUND((References!$C$3-Salaires!B281)/365,0)</f>
        <v>58</v>
      </c>
      <c r="D281" s="3" t="s">
        <v>91</v>
      </c>
      <c r="E281" s="3" t="s">
        <v>13</v>
      </c>
      <c r="F281" s="21">
        <v>81663</v>
      </c>
      <c r="G281" s="3" t="s">
        <v>30</v>
      </c>
      <c r="H281" s="3">
        <v>40</v>
      </c>
      <c r="I281" s="3" t="str">
        <f>IF(Salaires!D281=References!$B$4,References!$C$4,References!$C$5)</f>
        <v>Madame</v>
      </c>
    </row>
    <row r="282" spans="1:9" x14ac:dyDescent="0.3">
      <c r="A282" s="3">
        <v>712122472</v>
      </c>
      <c r="B282" s="4">
        <v>30272</v>
      </c>
      <c r="C282" s="3">
        <f ca="1">ROUND((References!$C$3-Salaires!B282)/365,0)</f>
        <v>43</v>
      </c>
      <c r="D282" s="3" t="s">
        <v>91</v>
      </c>
      <c r="E282" s="3" t="s">
        <v>13</v>
      </c>
      <c r="F282" s="21">
        <v>63097</v>
      </c>
      <c r="G282" s="3" t="s">
        <v>30</v>
      </c>
      <c r="H282" s="3">
        <v>40</v>
      </c>
      <c r="I282" s="3" t="str">
        <f>IF(Salaires!D282=References!$B$4,References!$C$4,References!$C$5)</f>
        <v>Madame</v>
      </c>
    </row>
    <row r="283" spans="1:9" x14ac:dyDescent="0.3">
      <c r="A283" s="3">
        <v>877502577</v>
      </c>
      <c r="B283" s="4">
        <v>23789</v>
      </c>
      <c r="C283" s="3">
        <f ca="1">ROUND((References!$C$3-Salaires!B283)/365,0)</f>
        <v>61</v>
      </c>
      <c r="D283" s="3" t="s">
        <v>91</v>
      </c>
      <c r="E283" s="3" t="s">
        <v>13</v>
      </c>
      <c r="F283" s="21">
        <v>94895</v>
      </c>
      <c r="G283" s="3" t="s">
        <v>30</v>
      </c>
      <c r="H283" s="3">
        <v>40</v>
      </c>
      <c r="I283" s="3" t="str">
        <f>IF(Salaires!D283=References!$B$4,References!$C$4,References!$C$5)</f>
        <v>Madame</v>
      </c>
    </row>
    <row r="284" spans="1:9" x14ac:dyDescent="0.3">
      <c r="A284" s="3">
        <v>877502554</v>
      </c>
      <c r="B284" s="4">
        <v>22352</v>
      </c>
      <c r="C284" s="3">
        <f ca="1">ROUND((References!$C$3-Salaires!B284)/365,0)</f>
        <v>65</v>
      </c>
      <c r="D284" s="3" t="s">
        <v>91</v>
      </c>
      <c r="E284" s="3" t="s">
        <v>13</v>
      </c>
      <c r="F284" s="21">
        <v>87917</v>
      </c>
      <c r="G284" s="3" t="s">
        <v>30</v>
      </c>
      <c r="H284" s="3">
        <v>40</v>
      </c>
      <c r="I284" s="3" t="str">
        <f>IF(Salaires!D284=References!$B$4,References!$C$4,References!$C$5)</f>
        <v>Madame</v>
      </c>
    </row>
    <row r="285" spans="1:9" x14ac:dyDescent="0.3">
      <c r="A285" s="3">
        <v>877502760</v>
      </c>
      <c r="B285" s="4">
        <v>21660</v>
      </c>
      <c r="C285" s="3">
        <f ca="1">ROUND((References!$C$3-Salaires!B285)/365,0)</f>
        <v>66</v>
      </c>
      <c r="D285" s="3" t="s">
        <v>91</v>
      </c>
      <c r="E285" s="3" t="s">
        <v>13</v>
      </c>
      <c r="F285" s="21">
        <v>100183</v>
      </c>
      <c r="G285" s="3" t="s">
        <v>30</v>
      </c>
      <c r="H285" s="3">
        <v>40</v>
      </c>
      <c r="I285" s="3" t="str">
        <f>IF(Salaires!D285=References!$B$4,References!$C$4,References!$C$5)</f>
        <v>Madame</v>
      </c>
    </row>
    <row r="286" spans="1:9" x14ac:dyDescent="0.3">
      <c r="A286" s="3">
        <v>712120245</v>
      </c>
      <c r="B286" s="4">
        <v>22189</v>
      </c>
      <c r="C286" s="3">
        <f ca="1">ROUND((References!$C$3-Salaires!B286)/365,0)</f>
        <v>65</v>
      </c>
      <c r="D286" s="3" t="s">
        <v>91</v>
      </c>
      <c r="E286" s="3" t="s">
        <v>13</v>
      </c>
      <c r="F286" s="21">
        <v>80062</v>
      </c>
      <c r="G286" s="3" t="s">
        <v>30</v>
      </c>
      <c r="H286" s="3">
        <v>40</v>
      </c>
      <c r="I286" s="3" t="str">
        <f>IF(Salaires!D286=References!$B$4,References!$C$4,References!$C$5)</f>
        <v>Madame</v>
      </c>
    </row>
    <row r="287" spans="1:9" x14ac:dyDescent="0.3">
      <c r="A287" s="3">
        <v>877502722</v>
      </c>
      <c r="B287" s="4">
        <v>21405</v>
      </c>
      <c r="C287" s="3">
        <f ca="1">ROUND((References!$C$3-Salaires!B287)/365,0)</f>
        <v>67</v>
      </c>
      <c r="D287" s="3" t="s">
        <v>91</v>
      </c>
      <c r="E287" s="3" t="s">
        <v>13</v>
      </c>
      <c r="F287" s="21">
        <v>94895</v>
      </c>
      <c r="G287" s="3" t="s">
        <v>30</v>
      </c>
      <c r="H287" s="3">
        <v>40</v>
      </c>
      <c r="I287" s="3" t="str">
        <f>IF(Salaires!D287=References!$B$4,References!$C$4,References!$C$5)</f>
        <v>Madame</v>
      </c>
    </row>
    <row r="288" spans="1:9" x14ac:dyDescent="0.3">
      <c r="A288" s="3">
        <v>877502881</v>
      </c>
      <c r="B288" s="4">
        <v>25622</v>
      </c>
      <c r="C288" s="3">
        <f ca="1">ROUND((References!$C$3-Salaires!B288)/365,0)</f>
        <v>56</v>
      </c>
      <c r="D288" s="3" t="s">
        <v>91</v>
      </c>
      <c r="E288" s="3" t="s">
        <v>13</v>
      </c>
      <c r="F288" s="21">
        <v>89607</v>
      </c>
      <c r="G288" s="3" t="s">
        <v>30</v>
      </c>
      <c r="H288" s="3">
        <v>40</v>
      </c>
      <c r="I288" s="3" t="str">
        <f>IF(Salaires!D288=References!$B$4,References!$C$4,References!$C$5)</f>
        <v>Madame</v>
      </c>
    </row>
    <row r="289" spans="1:9" x14ac:dyDescent="0.3">
      <c r="A289" s="3">
        <v>877502548</v>
      </c>
      <c r="B289" s="4">
        <v>19020</v>
      </c>
      <c r="C289" s="3">
        <f ca="1">ROUND((References!$C$3-Salaires!B289)/365,0)</f>
        <v>74</v>
      </c>
      <c r="D289" s="3" t="s">
        <v>91</v>
      </c>
      <c r="E289" s="3" t="s">
        <v>13</v>
      </c>
      <c r="F289" s="21">
        <v>100183</v>
      </c>
      <c r="G289" s="3" t="s">
        <v>30</v>
      </c>
      <c r="H289" s="3">
        <v>40</v>
      </c>
      <c r="I289" s="3" t="str">
        <f>IF(Salaires!D289=References!$B$4,References!$C$4,References!$C$5)</f>
        <v>Madame</v>
      </c>
    </row>
    <row r="290" spans="1:9" x14ac:dyDescent="0.3">
      <c r="A290" s="3">
        <v>877503147</v>
      </c>
      <c r="B290" s="4">
        <v>21208</v>
      </c>
      <c r="C290" s="3">
        <f ca="1">ROUND((References!$C$3-Salaires!B290)/365,0)</f>
        <v>68</v>
      </c>
      <c r="D290" s="3" t="s">
        <v>91</v>
      </c>
      <c r="E290" s="3" t="s">
        <v>13</v>
      </c>
      <c r="F290" s="21">
        <v>77842</v>
      </c>
      <c r="G290" s="3" t="s">
        <v>30</v>
      </c>
      <c r="H290" s="3">
        <v>40</v>
      </c>
      <c r="I290" s="3" t="str">
        <f>IF(Salaires!D290=References!$B$4,References!$C$4,References!$C$5)</f>
        <v>Madame</v>
      </c>
    </row>
    <row r="291" spans="1:9" x14ac:dyDescent="0.3">
      <c r="A291" s="3">
        <v>877703377</v>
      </c>
      <c r="B291" s="4">
        <v>24861</v>
      </c>
      <c r="C291" s="3">
        <f ca="1">ROUND((References!$C$3-Salaires!B291)/365,0)</f>
        <v>58</v>
      </c>
      <c r="D291" s="3" t="s">
        <v>91</v>
      </c>
      <c r="E291" s="3" t="s">
        <v>13</v>
      </c>
      <c r="F291" s="21">
        <v>71052</v>
      </c>
      <c r="G291" s="3" t="s">
        <v>30</v>
      </c>
      <c r="H291" s="3">
        <v>40</v>
      </c>
      <c r="I291" s="3" t="str">
        <f>IF(Salaires!D291=References!$B$4,References!$C$4,References!$C$5)</f>
        <v>Madame</v>
      </c>
    </row>
    <row r="292" spans="1:9" x14ac:dyDescent="0.3">
      <c r="A292" s="3">
        <v>877501458</v>
      </c>
      <c r="B292" s="4">
        <v>23804</v>
      </c>
      <c r="C292" s="3">
        <f ca="1">ROUND((References!$C$3-Salaires!B292)/365,0)</f>
        <v>61</v>
      </c>
      <c r="D292" s="3" t="s">
        <v>91</v>
      </c>
      <c r="E292" s="3" t="s">
        <v>13</v>
      </c>
      <c r="F292" s="21">
        <v>72915</v>
      </c>
      <c r="G292" s="3" t="s">
        <v>30</v>
      </c>
      <c r="H292" s="3">
        <v>40</v>
      </c>
      <c r="I292" s="3" t="str">
        <f>IF(Salaires!D292=References!$B$4,References!$C$4,References!$C$5)</f>
        <v>Madame</v>
      </c>
    </row>
    <row r="293" spans="1:9" x14ac:dyDescent="0.3">
      <c r="A293" s="3">
        <v>712121856</v>
      </c>
      <c r="B293" s="4">
        <v>30838</v>
      </c>
      <c r="C293" s="3">
        <f ca="1">ROUND((References!$C$3-Salaires!B293)/365,0)</f>
        <v>41</v>
      </c>
      <c r="D293" s="3" t="s">
        <v>91</v>
      </c>
      <c r="E293" s="3" t="s">
        <v>13</v>
      </c>
      <c r="F293" s="21">
        <v>60444</v>
      </c>
      <c r="G293" s="3" t="s">
        <v>30</v>
      </c>
      <c r="H293" s="3">
        <v>40</v>
      </c>
      <c r="I293" s="3" t="str">
        <f>IF(Salaires!D293=References!$B$4,References!$C$4,References!$C$5)</f>
        <v>Madame</v>
      </c>
    </row>
    <row r="294" spans="1:9" x14ac:dyDescent="0.3">
      <c r="A294" s="3">
        <v>877502515</v>
      </c>
      <c r="B294" s="4">
        <v>20312</v>
      </c>
      <c r="C294" s="3">
        <f ca="1">ROUND((References!$C$3-Salaires!B294)/365,0)</f>
        <v>70</v>
      </c>
      <c r="D294" s="3" t="s">
        <v>91</v>
      </c>
      <c r="E294" s="3" t="s">
        <v>13</v>
      </c>
      <c r="F294" s="21">
        <v>86339</v>
      </c>
      <c r="G294" s="3" t="s">
        <v>30</v>
      </c>
      <c r="H294" s="3">
        <v>40</v>
      </c>
      <c r="I294" s="3" t="str">
        <f>IF(Salaires!D294=References!$B$4,References!$C$4,References!$C$5)</f>
        <v>Madame</v>
      </c>
    </row>
    <row r="295" spans="1:9" x14ac:dyDescent="0.3">
      <c r="A295" s="3">
        <v>877502535</v>
      </c>
      <c r="B295" s="4">
        <v>20429</v>
      </c>
      <c r="C295" s="3">
        <f ca="1">ROUND((References!$C$3-Salaires!B295)/365,0)</f>
        <v>70</v>
      </c>
      <c r="D295" s="3" t="s">
        <v>91</v>
      </c>
      <c r="E295" s="3" t="s">
        <v>13</v>
      </c>
      <c r="F295" s="21">
        <v>100183</v>
      </c>
      <c r="G295" s="3" t="s">
        <v>30</v>
      </c>
      <c r="H295" s="3">
        <v>40</v>
      </c>
      <c r="I295" s="3" t="str">
        <f>IF(Salaires!D295=References!$B$4,References!$C$4,References!$C$5)</f>
        <v>Madame</v>
      </c>
    </row>
    <row r="296" spans="1:9" x14ac:dyDescent="0.3">
      <c r="A296" s="3">
        <v>877502377</v>
      </c>
      <c r="B296" s="4">
        <v>21223</v>
      </c>
      <c r="C296" s="3">
        <f ca="1">ROUND((References!$C$3-Salaires!B296)/365,0)</f>
        <v>68</v>
      </c>
      <c r="D296" s="3" t="s">
        <v>91</v>
      </c>
      <c r="E296" s="3" t="s">
        <v>13</v>
      </c>
      <c r="F296" s="21">
        <v>97539</v>
      </c>
      <c r="G296" s="3" t="s">
        <v>30</v>
      </c>
      <c r="H296" s="3">
        <v>40</v>
      </c>
      <c r="I296" s="3" t="str">
        <f>IF(Salaires!D296=References!$B$4,References!$C$4,References!$C$5)</f>
        <v>Madame</v>
      </c>
    </row>
    <row r="297" spans="1:9" x14ac:dyDescent="0.3">
      <c r="A297" s="3">
        <v>877502757</v>
      </c>
      <c r="B297" s="4">
        <v>20795</v>
      </c>
      <c r="C297" s="3">
        <f ca="1">ROUND((References!$C$3-Salaires!B297)/365,0)</f>
        <v>69</v>
      </c>
      <c r="D297" s="3" t="s">
        <v>91</v>
      </c>
      <c r="E297" s="3" t="s">
        <v>13</v>
      </c>
      <c r="F297" s="21">
        <v>100183</v>
      </c>
      <c r="G297" s="3" t="s">
        <v>30</v>
      </c>
      <c r="H297" s="3">
        <v>40</v>
      </c>
      <c r="I297" s="3" t="str">
        <f>IF(Salaires!D297=References!$B$4,References!$C$4,References!$C$5)</f>
        <v>Madame</v>
      </c>
    </row>
    <row r="298" spans="1:9" x14ac:dyDescent="0.3">
      <c r="A298" s="3">
        <v>877702826</v>
      </c>
      <c r="B298" s="4">
        <v>25954</v>
      </c>
      <c r="C298" s="3">
        <f ca="1">ROUND((References!$C$3-Salaires!B298)/365,0)</f>
        <v>55</v>
      </c>
      <c r="D298" s="3" t="s">
        <v>91</v>
      </c>
      <c r="E298" s="3" t="s">
        <v>13</v>
      </c>
      <c r="F298" s="21">
        <v>86960</v>
      </c>
      <c r="G298" s="3" t="s">
        <v>30</v>
      </c>
      <c r="H298" s="3">
        <v>40</v>
      </c>
      <c r="I298" s="3" t="str">
        <f>IF(Salaires!D298=References!$B$4,References!$C$4,References!$C$5)</f>
        <v>Madame</v>
      </c>
    </row>
    <row r="299" spans="1:9" x14ac:dyDescent="0.3">
      <c r="A299" s="3">
        <v>712121326</v>
      </c>
      <c r="B299" s="4">
        <v>26727</v>
      </c>
      <c r="C299" s="3">
        <f ca="1">ROUND((References!$C$3-Salaires!B299)/365,0)</f>
        <v>53</v>
      </c>
      <c r="D299" s="3" t="s">
        <v>91</v>
      </c>
      <c r="E299" s="3" t="s">
        <v>13</v>
      </c>
      <c r="F299" s="21">
        <v>71052</v>
      </c>
      <c r="G299" s="3" t="s">
        <v>30</v>
      </c>
      <c r="H299" s="3">
        <v>40</v>
      </c>
      <c r="I299" s="3" t="str">
        <f>IF(Salaires!D299=References!$B$4,References!$C$4,References!$C$5)</f>
        <v>Madame</v>
      </c>
    </row>
    <row r="300" spans="1:9" x14ac:dyDescent="0.3">
      <c r="A300" s="3">
        <v>877503352</v>
      </c>
      <c r="B300" s="4">
        <v>25095</v>
      </c>
      <c r="C300" s="3">
        <f ca="1">ROUND((References!$C$3-Salaires!B300)/365,0)</f>
        <v>57</v>
      </c>
      <c r="D300" s="3" t="s">
        <v>91</v>
      </c>
      <c r="E300" s="3" t="s">
        <v>13</v>
      </c>
      <c r="F300" s="21">
        <v>97539</v>
      </c>
      <c r="G300" s="3" t="s">
        <v>30</v>
      </c>
      <c r="H300" s="3">
        <v>40</v>
      </c>
      <c r="I300" s="3" t="str">
        <f>IF(Salaires!D300=References!$B$4,References!$C$4,References!$C$5)</f>
        <v>Madame</v>
      </c>
    </row>
    <row r="301" spans="1:9" x14ac:dyDescent="0.3">
      <c r="A301" s="3">
        <v>712121284</v>
      </c>
      <c r="B301" s="4">
        <v>21993</v>
      </c>
      <c r="C301" s="3">
        <f ca="1">ROUND((References!$C$3-Salaires!B301)/365,0)</f>
        <v>65</v>
      </c>
      <c r="D301" s="3" t="s">
        <v>91</v>
      </c>
      <c r="E301" s="3" t="s">
        <v>13</v>
      </c>
      <c r="F301" s="21">
        <v>92250</v>
      </c>
      <c r="G301" s="3" t="s">
        <v>30</v>
      </c>
      <c r="H301" s="3">
        <v>40</v>
      </c>
      <c r="I301" s="3" t="str">
        <f>IF(Salaires!D301=References!$B$4,References!$C$4,References!$C$5)</f>
        <v>Madame</v>
      </c>
    </row>
    <row r="302" spans="1:9" x14ac:dyDescent="0.3">
      <c r="A302" s="3">
        <v>877503345</v>
      </c>
      <c r="B302" s="4">
        <v>23358</v>
      </c>
      <c r="C302" s="3">
        <f ca="1">ROUND((References!$C$3-Salaires!B302)/365,0)</f>
        <v>62</v>
      </c>
      <c r="D302" s="3" t="s">
        <v>91</v>
      </c>
      <c r="E302" s="3" t="s">
        <v>13</v>
      </c>
      <c r="F302" s="21">
        <v>89607</v>
      </c>
      <c r="G302" s="3" t="s">
        <v>30</v>
      </c>
      <c r="H302" s="3">
        <v>40</v>
      </c>
      <c r="I302" s="3" t="str">
        <f>IF(Salaires!D302=References!$B$4,References!$C$4,References!$C$5)</f>
        <v>Madame</v>
      </c>
    </row>
    <row r="303" spans="1:9" x14ac:dyDescent="0.3">
      <c r="A303" s="3">
        <v>712120236</v>
      </c>
      <c r="B303" s="4">
        <v>19214</v>
      </c>
      <c r="C303" s="3">
        <f ca="1">ROUND((References!$C$3-Salaires!B303)/365,0)</f>
        <v>73</v>
      </c>
      <c r="D303" s="3" t="s">
        <v>91</v>
      </c>
      <c r="E303" s="3" t="s">
        <v>13</v>
      </c>
      <c r="F303" s="21">
        <v>73705</v>
      </c>
      <c r="G303" s="3" t="s">
        <v>30</v>
      </c>
      <c r="H303" s="3">
        <v>40</v>
      </c>
      <c r="I303" s="3" t="str">
        <f>IF(Salaires!D303=References!$B$4,References!$C$4,References!$C$5)</f>
        <v>Madame</v>
      </c>
    </row>
    <row r="304" spans="1:9" x14ac:dyDescent="0.3">
      <c r="A304" s="3">
        <v>877802824</v>
      </c>
      <c r="B304" s="4">
        <v>27157</v>
      </c>
      <c r="C304" s="3">
        <f ca="1">ROUND((References!$C$3-Salaires!B304)/365,0)</f>
        <v>51</v>
      </c>
      <c r="D304" s="3" t="s">
        <v>91</v>
      </c>
      <c r="E304" s="3" t="s">
        <v>13</v>
      </c>
      <c r="F304" s="21">
        <v>84317</v>
      </c>
      <c r="G304" s="3" t="s">
        <v>30</v>
      </c>
      <c r="H304" s="3">
        <v>40</v>
      </c>
      <c r="I304" s="3" t="str">
        <f>IF(Salaires!D304=References!$B$4,References!$C$4,References!$C$5)</f>
        <v>Madame</v>
      </c>
    </row>
    <row r="305" spans="1:9" x14ac:dyDescent="0.3">
      <c r="A305" s="3">
        <v>877502650</v>
      </c>
      <c r="B305" s="4">
        <v>21925</v>
      </c>
      <c r="C305" s="3">
        <f ca="1">ROUND((References!$C$3-Salaires!B305)/365,0)</f>
        <v>66</v>
      </c>
      <c r="D305" s="3" t="s">
        <v>91</v>
      </c>
      <c r="E305" s="3" t="s">
        <v>13</v>
      </c>
      <c r="F305" s="21">
        <v>100183</v>
      </c>
      <c r="G305" s="3" t="s">
        <v>30</v>
      </c>
      <c r="H305" s="3">
        <v>40</v>
      </c>
      <c r="I305" s="3" t="str">
        <f>IF(Salaires!D305=References!$B$4,References!$C$4,References!$C$5)</f>
        <v>Madame</v>
      </c>
    </row>
    <row r="306" spans="1:9" x14ac:dyDescent="0.3">
      <c r="A306" s="3">
        <v>877872407</v>
      </c>
      <c r="B306" s="4">
        <v>24408</v>
      </c>
      <c r="C306" s="3">
        <f ca="1">ROUND((References!$C$3-Salaires!B306)/365,0)</f>
        <v>59</v>
      </c>
      <c r="D306" s="3" t="s">
        <v>91</v>
      </c>
      <c r="E306" s="3" t="s">
        <v>13</v>
      </c>
      <c r="F306" s="21">
        <v>94895</v>
      </c>
      <c r="G306" s="3" t="s">
        <v>30</v>
      </c>
      <c r="H306" s="3">
        <v>40</v>
      </c>
      <c r="I306" s="3" t="str">
        <f>IF(Salaires!D306=References!$B$4,References!$C$4,References!$C$5)</f>
        <v>Madame</v>
      </c>
    </row>
    <row r="307" spans="1:9" x14ac:dyDescent="0.3">
      <c r="A307" s="3">
        <v>877502522</v>
      </c>
      <c r="B307" s="4">
        <v>23421</v>
      </c>
      <c r="C307" s="3">
        <f ca="1">ROUND((References!$C$3-Salaires!B307)/365,0)</f>
        <v>62</v>
      </c>
      <c r="D307" s="3" t="s">
        <v>91</v>
      </c>
      <c r="E307" s="3" t="s">
        <v>13</v>
      </c>
      <c r="F307" s="21">
        <v>100183</v>
      </c>
      <c r="G307" s="3" t="s">
        <v>30</v>
      </c>
      <c r="H307" s="3">
        <v>40</v>
      </c>
      <c r="I307" s="3" t="str">
        <f>IF(Salaires!D307=References!$B$4,References!$C$4,References!$C$5)</f>
        <v>Madame</v>
      </c>
    </row>
    <row r="308" spans="1:9" x14ac:dyDescent="0.3">
      <c r="A308" s="3">
        <v>712121728</v>
      </c>
      <c r="B308" s="4">
        <v>24894</v>
      </c>
      <c r="C308" s="3">
        <f ca="1">ROUND((References!$C$3-Salaires!B308)/365,0)</f>
        <v>58</v>
      </c>
      <c r="D308" s="3" t="s">
        <v>91</v>
      </c>
      <c r="E308" s="3" t="s">
        <v>13</v>
      </c>
      <c r="F308" s="21">
        <v>71052</v>
      </c>
      <c r="G308" s="3" t="s">
        <v>30</v>
      </c>
      <c r="H308" s="3">
        <v>40</v>
      </c>
      <c r="I308" s="3" t="str">
        <f>IF(Salaires!D308=References!$B$4,References!$C$4,References!$C$5)</f>
        <v>Madame</v>
      </c>
    </row>
    <row r="309" spans="1:9" x14ac:dyDescent="0.3">
      <c r="A309" s="3">
        <v>872011665</v>
      </c>
      <c r="B309" s="4">
        <v>20196</v>
      </c>
      <c r="C309" s="3">
        <f ca="1">ROUND((References!$C$3-Salaires!B309)/365,0)</f>
        <v>70</v>
      </c>
      <c r="D309" s="3" t="s">
        <v>91</v>
      </c>
      <c r="E309" s="3" t="s">
        <v>13</v>
      </c>
      <c r="F309" s="21">
        <v>100183</v>
      </c>
      <c r="G309" s="3" t="s">
        <v>30</v>
      </c>
      <c r="H309" s="3">
        <v>40</v>
      </c>
      <c r="I309" s="3" t="str">
        <f>IF(Salaires!D309=References!$B$4,References!$C$4,References!$C$5)</f>
        <v>Madame</v>
      </c>
    </row>
    <row r="310" spans="1:9" x14ac:dyDescent="0.3">
      <c r="A310" s="3">
        <v>877502353</v>
      </c>
      <c r="B310" s="4">
        <v>21125</v>
      </c>
      <c r="C310" s="3">
        <f ca="1">ROUND((References!$C$3-Salaires!B310)/365,0)</f>
        <v>68</v>
      </c>
      <c r="D310" s="3" t="s">
        <v>91</v>
      </c>
      <c r="E310" s="3" t="s">
        <v>13</v>
      </c>
      <c r="F310" s="21">
        <v>100183</v>
      </c>
      <c r="G310" s="3" t="s">
        <v>30</v>
      </c>
      <c r="H310" s="3">
        <v>40</v>
      </c>
      <c r="I310" s="3" t="str">
        <f>IF(Salaires!D310=References!$B$4,References!$C$4,References!$C$5)</f>
        <v>Madame</v>
      </c>
    </row>
    <row r="311" spans="1:9" x14ac:dyDescent="0.3">
      <c r="A311" s="3">
        <v>877502817</v>
      </c>
      <c r="B311" s="4">
        <v>23685</v>
      </c>
      <c r="C311" s="3">
        <f ca="1">ROUND((References!$C$3-Salaires!B311)/365,0)</f>
        <v>61</v>
      </c>
      <c r="D311" s="3" t="s">
        <v>91</v>
      </c>
      <c r="E311" s="3" t="s">
        <v>13</v>
      </c>
      <c r="F311" s="21">
        <v>100183</v>
      </c>
      <c r="G311" s="3" t="s">
        <v>30</v>
      </c>
      <c r="H311" s="3">
        <v>40</v>
      </c>
      <c r="I311" s="3" t="str">
        <f>IF(Salaires!D311=References!$B$4,References!$C$4,References!$C$5)</f>
        <v>Madame</v>
      </c>
    </row>
    <row r="312" spans="1:9" x14ac:dyDescent="0.3">
      <c r="A312" s="3">
        <v>877502385</v>
      </c>
      <c r="B312" s="4">
        <v>20868</v>
      </c>
      <c r="C312" s="3">
        <f ca="1">ROUND((References!$C$3-Salaires!B312)/365,0)</f>
        <v>69</v>
      </c>
      <c r="D312" s="3" t="s">
        <v>91</v>
      </c>
      <c r="E312" s="3" t="s">
        <v>13</v>
      </c>
      <c r="F312" s="21">
        <v>100183</v>
      </c>
      <c r="G312" s="3" t="s">
        <v>30</v>
      </c>
      <c r="H312" s="3">
        <v>40</v>
      </c>
      <c r="I312" s="3" t="str">
        <f>IF(Salaires!D312=References!$B$4,References!$C$4,References!$C$5)</f>
        <v>Madame</v>
      </c>
    </row>
    <row r="313" spans="1:9" x14ac:dyDescent="0.3">
      <c r="A313" s="3">
        <v>877503148</v>
      </c>
      <c r="B313" s="4">
        <v>23355</v>
      </c>
      <c r="C313" s="3">
        <f ca="1">ROUND((References!$C$3-Salaires!B313)/365,0)</f>
        <v>62</v>
      </c>
      <c r="D313" s="3" t="s">
        <v>91</v>
      </c>
      <c r="E313" s="3" t="s">
        <v>13</v>
      </c>
      <c r="F313" s="21">
        <v>100183</v>
      </c>
      <c r="G313" s="3" t="s">
        <v>30</v>
      </c>
      <c r="H313" s="3">
        <v>40</v>
      </c>
      <c r="I313" s="3" t="str">
        <f>IF(Salaires!D313=References!$B$4,References!$C$4,References!$C$5)</f>
        <v>Madame</v>
      </c>
    </row>
    <row r="314" spans="1:9" x14ac:dyDescent="0.3">
      <c r="A314" s="3">
        <v>712120621</v>
      </c>
      <c r="B314" s="4">
        <v>29818</v>
      </c>
      <c r="C314" s="3">
        <f ca="1">ROUND((References!$C$3-Salaires!B314)/365,0)</f>
        <v>44</v>
      </c>
      <c r="D314" s="3" t="s">
        <v>91</v>
      </c>
      <c r="E314" s="3" t="s">
        <v>13</v>
      </c>
      <c r="F314" s="21">
        <v>68401</v>
      </c>
      <c r="G314" s="3" t="s">
        <v>30</v>
      </c>
      <c r="H314" s="3">
        <v>40</v>
      </c>
      <c r="I314" s="3" t="str">
        <f>IF(Salaires!D314=References!$B$4,References!$C$4,References!$C$5)</f>
        <v>Madame</v>
      </c>
    </row>
    <row r="315" spans="1:9" x14ac:dyDescent="0.3">
      <c r="A315" s="3">
        <v>712120853</v>
      </c>
      <c r="B315" s="4">
        <v>25890</v>
      </c>
      <c r="C315" s="3">
        <f ca="1">ROUND((References!$C$3-Salaires!B315)/365,0)</f>
        <v>55</v>
      </c>
      <c r="D315" s="3" t="s">
        <v>91</v>
      </c>
      <c r="E315" s="3" t="s">
        <v>13</v>
      </c>
      <c r="F315" s="21">
        <v>57791</v>
      </c>
      <c r="G315" s="3" t="s">
        <v>30</v>
      </c>
      <c r="H315" s="3">
        <v>40</v>
      </c>
      <c r="I315" s="3" t="str">
        <f>IF(Salaires!D315=References!$B$4,References!$C$4,References!$C$5)</f>
        <v>Madame</v>
      </c>
    </row>
    <row r="316" spans="1:9" x14ac:dyDescent="0.3">
      <c r="A316" s="3">
        <v>872126811</v>
      </c>
      <c r="B316" s="4">
        <v>20896</v>
      </c>
      <c r="C316" s="3">
        <f ca="1">ROUND((References!$C$3-Salaires!B316)/365,0)</f>
        <v>68</v>
      </c>
      <c r="D316" s="3" t="s">
        <v>91</v>
      </c>
      <c r="E316" s="3" t="s">
        <v>13</v>
      </c>
      <c r="F316" s="21">
        <v>81663</v>
      </c>
      <c r="G316" s="3" t="s">
        <v>30</v>
      </c>
      <c r="H316" s="3">
        <v>40</v>
      </c>
      <c r="I316" s="3" t="str">
        <f>IF(Salaires!D316=References!$B$4,References!$C$4,References!$C$5)</f>
        <v>Madame</v>
      </c>
    </row>
    <row r="317" spans="1:9" x14ac:dyDescent="0.3">
      <c r="A317" s="3">
        <v>877802557</v>
      </c>
      <c r="B317" s="4">
        <v>26269</v>
      </c>
      <c r="C317" s="3">
        <f ca="1">ROUND((References!$C$3-Salaires!B317)/365,0)</f>
        <v>54</v>
      </c>
      <c r="D317" s="3" t="s">
        <v>92</v>
      </c>
      <c r="E317" s="3" t="s">
        <v>13</v>
      </c>
      <c r="F317" s="21">
        <v>84317</v>
      </c>
      <c r="G317" s="3" t="s">
        <v>30</v>
      </c>
      <c r="H317" s="3">
        <v>40</v>
      </c>
      <c r="I317" s="3" t="str">
        <f>IF(Salaires!D317=References!$B$4,References!$C$4,References!$C$5)</f>
        <v>Monsieur</v>
      </c>
    </row>
    <row r="318" spans="1:9" x14ac:dyDescent="0.3">
      <c r="A318" s="3">
        <v>877502387</v>
      </c>
      <c r="B318" s="4">
        <v>20724</v>
      </c>
      <c r="C318" s="3">
        <f ca="1">ROUND((References!$C$3-Salaires!B318)/365,0)</f>
        <v>69</v>
      </c>
      <c r="D318" s="3" t="s">
        <v>92</v>
      </c>
      <c r="E318" s="3" t="s">
        <v>13</v>
      </c>
      <c r="F318" s="21">
        <v>100183</v>
      </c>
      <c r="G318" s="3" t="s">
        <v>30</v>
      </c>
      <c r="H318" s="3">
        <v>40</v>
      </c>
      <c r="I318" s="3" t="str">
        <f>IF(Salaires!D318=References!$B$4,References!$C$4,References!$C$5)</f>
        <v>Monsieur</v>
      </c>
    </row>
    <row r="319" spans="1:9" x14ac:dyDescent="0.3">
      <c r="A319" s="3">
        <v>877502356</v>
      </c>
      <c r="B319" s="4">
        <v>23182</v>
      </c>
      <c r="C319" s="3">
        <f ca="1">ROUND((References!$C$3-Salaires!B319)/365,0)</f>
        <v>62</v>
      </c>
      <c r="D319" s="3" t="s">
        <v>92</v>
      </c>
      <c r="E319" s="3" t="s">
        <v>13</v>
      </c>
      <c r="F319" s="21">
        <v>100183</v>
      </c>
      <c r="G319" s="3" t="s">
        <v>30</v>
      </c>
      <c r="H319" s="3">
        <v>40</v>
      </c>
      <c r="I319" s="3" t="str">
        <f>IF(Salaires!D319=References!$B$4,References!$C$4,References!$C$5)</f>
        <v>Monsieur</v>
      </c>
    </row>
    <row r="320" spans="1:9" x14ac:dyDescent="0.3">
      <c r="A320" s="3">
        <v>877512768</v>
      </c>
      <c r="B320" s="4">
        <v>21080</v>
      </c>
      <c r="C320" s="3">
        <f ca="1">ROUND((References!$C$3-Salaires!B320)/365,0)</f>
        <v>68</v>
      </c>
      <c r="D320" s="3" t="s">
        <v>92</v>
      </c>
      <c r="E320" s="3" t="s">
        <v>13</v>
      </c>
      <c r="F320" s="21">
        <v>100183</v>
      </c>
      <c r="G320" s="3" t="s">
        <v>30</v>
      </c>
      <c r="H320" s="3">
        <v>40</v>
      </c>
      <c r="I320" s="3" t="str">
        <f>IF(Salaires!D320=References!$B$4,References!$C$4,References!$C$5)</f>
        <v>Monsieur</v>
      </c>
    </row>
    <row r="321" spans="1:9" x14ac:dyDescent="0.3">
      <c r="A321" s="3">
        <v>877502550</v>
      </c>
      <c r="B321" s="4">
        <v>20652</v>
      </c>
      <c r="C321" s="3">
        <f ca="1">ROUND((References!$C$3-Salaires!B321)/365,0)</f>
        <v>69</v>
      </c>
      <c r="D321" s="3" t="s">
        <v>92</v>
      </c>
      <c r="E321" s="3" t="s">
        <v>13</v>
      </c>
      <c r="F321" s="21">
        <v>94895</v>
      </c>
      <c r="G321" s="3" t="s">
        <v>30</v>
      </c>
      <c r="H321" s="3">
        <v>40</v>
      </c>
      <c r="I321" s="3" t="str">
        <f>IF(Salaires!D321=References!$B$4,References!$C$4,References!$C$5)</f>
        <v>Monsieur</v>
      </c>
    </row>
    <row r="322" spans="1:9" x14ac:dyDescent="0.3">
      <c r="A322" s="3">
        <v>877703777</v>
      </c>
      <c r="B322" s="4">
        <v>25397</v>
      </c>
      <c r="C322" s="3">
        <f ca="1">ROUND((References!$C$3-Salaires!B322)/365,0)</f>
        <v>56</v>
      </c>
      <c r="D322" s="3" t="s">
        <v>92</v>
      </c>
      <c r="E322" s="3" t="s">
        <v>13</v>
      </c>
      <c r="F322" s="21">
        <v>86960</v>
      </c>
      <c r="G322" s="3" t="s">
        <v>30</v>
      </c>
      <c r="H322" s="3">
        <v>40</v>
      </c>
      <c r="I322" s="3" t="str">
        <f>IF(Salaires!D322=References!$B$4,References!$C$4,References!$C$5)</f>
        <v>Monsieur</v>
      </c>
    </row>
    <row r="323" spans="1:9" x14ac:dyDescent="0.3">
      <c r="A323" s="3">
        <v>877712758</v>
      </c>
      <c r="B323" s="4">
        <v>26500</v>
      </c>
      <c r="C323" s="3">
        <f ca="1">ROUND((References!$C$3-Salaires!B323)/365,0)</f>
        <v>53</v>
      </c>
      <c r="D323" s="3" t="s">
        <v>92</v>
      </c>
      <c r="E323" s="3" t="s">
        <v>13</v>
      </c>
      <c r="F323" s="21">
        <v>86960</v>
      </c>
      <c r="G323" s="3" t="s">
        <v>30</v>
      </c>
      <c r="H323" s="3">
        <v>40</v>
      </c>
      <c r="I323" s="3" t="str">
        <f>IF(Salaires!D323=References!$B$4,References!$C$4,References!$C$5)</f>
        <v>Monsieur</v>
      </c>
    </row>
    <row r="324" spans="1:9" x14ac:dyDescent="0.3">
      <c r="A324" s="3">
        <v>877603141</v>
      </c>
      <c r="B324" s="4">
        <v>25702</v>
      </c>
      <c r="C324" s="3">
        <f ca="1">ROUND((References!$C$3-Salaires!B324)/365,0)</f>
        <v>55</v>
      </c>
      <c r="D324" s="3" t="s">
        <v>92</v>
      </c>
      <c r="E324" s="3" t="s">
        <v>13</v>
      </c>
      <c r="F324" s="21">
        <v>86960</v>
      </c>
      <c r="G324" s="3" t="s">
        <v>30</v>
      </c>
      <c r="H324" s="3">
        <v>40</v>
      </c>
      <c r="I324" s="3" t="str">
        <f>IF(Salaires!D324=References!$B$4,References!$C$4,References!$C$5)</f>
        <v>Monsieur</v>
      </c>
    </row>
    <row r="325" spans="1:9" x14ac:dyDescent="0.3">
      <c r="A325" s="3">
        <v>877701187</v>
      </c>
      <c r="B325" s="4">
        <v>20561</v>
      </c>
      <c r="C325" s="3">
        <f ca="1">ROUND((References!$C$3-Salaires!B325)/365,0)</f>
        <v>69</v>
      </c>
      <c r="D325" s="3" t="s">
        <v>92</v>
      </c>
      <c r="E325" s="3" t="s">
        <v>13</v>
      </c>
      <c r="F325" s="21">
        <v>100183</v>
      </c>
      <c r="G325" s="3" t="s">
        <v>30</v>
      </c>
      <c r="H325" s="3">
        <v>40</v>
      </c>
      <c r="I325" s="3" t="str">
        <f>IF(Salaires!D325=References!$B$4,References!$C$4,References!$C$5)</f>
        <v>Monsieur</v>
      </c>
    </row>
    <row r="326" spans="1:9" x14ac:dyDescent="0.3">
      <c r="A326" s="3">
        <v>877502878</v>
      </c>
      <c r="B326" s="4">
        <v>25619</v>
      </c>
      <c r="C326" s="3">
        <f ca="1">ROUND((References!$C$3-Salaires!B326)/365,0)</f>
        <v>56</v>
      </c>
      <c r="D326" s="3" t="s">
        <v>92</v>
      </c>
      <c r="E326" s="3" t="s">
        <v>13</v>
      </c>
      <c r="F326" s="21">
        <v>89607</v>
      </c>
      <c r="G326" s="3" t="s">
        <v>30</v>
      </c>
      <c r="H326" s="3">
        <v>40</v>
      </c>
      <c r="I326" s="3" t="str">
        <f>IF(Salaires!D326=References!$B$4,References!$C$4,References!$C$5)</f>
        <v>Monsieur</v>
      </c>
    </row>
    <row r="327" spans="1:9" x14ac:dyDescent="0.3">
      <c r="A327" s="3">
        <v>877502412</v>
      </c>
      <c r="B327" s="4">
        <v>22919</v>
      </c>
      <c r="C327" s="3">
        <f ca="1">ROUND((References!$C$3-Salaires!B327)/365,0)</f>
        <v>63</v>
      </c>
      <c r="D327" s="3" t="s">
        <v>92</v>
      </c>
      <c r="E327" s="3" t="s">
        <v>13</v>
      </c>
      <c r="F327" s="21">
        <v>100183</v>
      </c>
      <c r="G327" s="3" t="s">
        <v>30</v>
      </c>
      <c r="H327" s="3">
        <v>40</v>
      </c>
      <c r="I327" s="3" t="str">
        <f>IF(Salaires!D327=References!$B$4,References!$C$4,References!$C$5)</f>
        <v>Monsieur</v>
      </c>
    </row>
    <row r="328" spans="1:9" x14ac:dyDescent="0.3">
      <c r="A328" s="3">
        <v>712121277</v>
      </c>
      <c r="B328" s="4">
        <v>27321</v>
      </c>
      <c r="C328" s="3">
        <f ca="1">ROUND((References!$C$3-Salaires!B328)/365,0)</f>
        <v>51</v>
      </c>
      <c r="D328" s="3" t="s">
        <v>92</v>
      </c>
      <c r="E328" s="3" t="s">
        <v>13</v>
      </c>
      <c r="F328" s="21">
        <v>76358</v>
      </c>
      <c r="G328" s="3" t="s">
        <v>30</v>
      </c>
      <c r="H328" s="3">
        <v>40</v>
      </c>
      <c r="I328" s="3" t="str">
        <f>IF(Salaires!D328=References!$B$4,References!$C$4,References!$C$5)</f>
        <v>Monsieur</v>
      </c>
    </row>
    <row r="329" spans="1:9" x14ac:dyDescent="0.3">
      <c r="A329" s="3">
        <v>712120265</v>
      </c>
      <c r="B329" s="4">
        <v>27456</v>
      </c>
      <c r="C329" s="3">
        <f ca="1">ROUND((References!$C$3-Salaires!B329)/365,0)</f>
        <v>51</v>
      </c>
      <c r="D329" s="3" t="s">
        <v>92</v>
      </c>
      <c r="E329" s="3" t="s">
        <v>13</v>
      </c>
      <c r="F329" s="21">
        <v>79010</v>
      </c>
      <c r="G329" s="3" t="s">
        <v>30</v>
      </c>
      <c r="H329" s="3">
        <v>40</v>
      </c>
      <c r="I329" s="3" t="str">
        <f>IF(Salaires!D329=References!$B$4,References!$C$4,References!$C$5)</f>
        <v>Monsieur</v>
      </c>
    </row>
    <row r="330" spans="1:9" x14ac:dyDescent="0.3">
      <c r="A330" s="3">
        <v>872122220</v>
      </c>
      <c r="B330" s="4">
        <v>23203</v>
      </c>
      <c r="C330" s="3">
        <f ca="1">ROUND((References!$C$3-Salaires!B330)/365,0)</f>
        <v>62</v>
      </c>
      <c r="D330" s="3" t="s">
        <v>92</v>
      </c>
      <c r="E330" s="3" t="s">
        <v>13</v>
      </c>
      <c r="F330" s="21">
        <v>94895</v>
      </c>
      <c r="G330" s="3" t="s">
        <v>30</v>
      </c>
      <c r="H330" s="3">
        <v>40</v>
      </c>
      <c r="I330" s="3" t="str">
        <f>IF(Salaires!D330=References!$B$4,References!$C$4,References!$C$5)</f>
        <v>Monsieur</v>
      </c>
    </row>
    <row r="331" spans="1:9" x14ac:dyDescent="0.3">
      <c r="A331" s="3">
        <v>877502534</v>
      </c>
      <c r="B331" s="4">
        <v>21609</v>
      </c>
      <c r="C331" s="3">
        <f ca="1">ROUND((References!$C$3-Salaires!B331)/365,0)</f>
        <v>67</v>
      </c>
      <c r="D331" s="3" t="s">
        <v>92</v>
      </c>
      <c r="E331" s="3" t="s">
        <v>13</v>
      </c>
      <c r="F331" s="21">
        <v>100183</v>
      </c>
      <c r="G331" s="3" t="s">
        <v>30</v>
      </c>
      <c r="H331" s="3">
        <v>40</v>
      </c>
      <c r="I331" s="3" t="str">
        <f>IF(Salaires!D331=References!$B$4,References!$C$4,References!$C$5)</f>
        <v>Monsieur</v>
      </c>
    </row>
    <row r="332" spans="1:9" x14ac:dyDescent="0.3">
      <c r="A332" s="3">
        <v>877502675</v>
      </c>
      <c r="B332" s="4">
        <v>13161</v>
      </c>
      <c r="C332" s="3">
        <f ca="1">ROUND((References!$C$3-Salaires!B332)/365,0)</f>
        <v>90</v>
      </c>
      <c r="D332" s="3" t="s">
        <v>92</v>
      </c>
      <c r="E332" s="3" t="s">
        <v>13</v>
      </c>
      <c r="F332" s="21">
        <v>100183</v>
      </c>
      <c r="G332" s="3" t="s">
        <v>30</v>
      </c>
      <c r="H332" s="3">
        <v>40</v>
      </c>
      <c r="I332" s="3" t="str">
        <f>IF(Salaires!D332=References!$B$4,References!$C$4,References!$C$5)</f>
        <v>Monsieur</v>
      </c>
    </row>
    <row r="333" spans="1:9" x14ac:dyDescent="0.3">
      <c r="A333" s="3">
        <v>877503145</v>
      </c>
      <c r="B333" s="4">
        <v>18104</v>
      </c>
      <c r="C333" s="3">
        <f ca="1">ROUND((References!$C$3-Salaires!B333)/365,0)</f>
        <v>76</v>
      </c>
      <c r="D333" s="3" t="s">
        <v>92</v>
      </c>
      <c r="E333" s="3" t="s">
        <v>13</v>
      </c>
      <c r="F333" s="21">
        <v>100183</v>
      </c>
      <c r="G333" s="3" t="s">
        <v>30</v>
      </c>
      <c r="H333" s="3">
        <v>40</v>
      </c>
      <c r="I333" s="3" t="str">
        <f>IF(Salaires!D333=References!$B$4,References!$C$4,References!$C$5)</f>
        <v>Monsieur</v>
      </c>
    </row>
    <row r="334" spans="1:9" x14ac:dyDescent="0.3">
      <c r="A334" s="3">
        <v>877502651</v>
      </c>
      <c r="B334" s="4">
        <v>23605</v>
      </c>
      <c r="C334" s="3">
        <f ca="1">ROUND((References!$C$3-Salaires!B334)/365,0)</f>
        <v>61</v>
      </c>
      <c r="D334" s="3" t="s">
        <v>92</v>
      </c>
      <c r="E334" s="3" t="s">
        <v>13</v>
      </c>
      <c r="F334" s="21">
        <v>94895</v>
      </c>
      <c r="G334" s="3" t="s">
        <v>30</v>
      </c>
      <c r="H334" s="3">
        <v>40</v>
      </c>
      <c r="I334" s="3" t="str">
        <f>IF(Salaires!D334=References!$B$4,References!$C$4,References!$C$5)</f>
        <v>Monsieur</v>
      </c>
    </row>
    <row r="335" spans="1:9" x14ac:dyDescent="0.3">
      <c r="A335" s="3">
        <v>877870523</v>
      </c>
      <c r="B335" s="4">
        <v>26768</v>
      </c>
      <c r="C335" s="3">
        <f ca="1">ROUND((References!$C$3-Salaires!B335)/365,0)</f>
        <v>52</v>
      </c>
      <c r="D335" s="3" t="s">
        <v>92</v>
      </c>
      <c r="E335" s="3" t="s">
        <v>13</v>
      </c>
      <c r="F335" s="21">
        <v>68401</v>
      </c>
      <c r="G335" s="3" t="s">
        <v>30</v>
      </c>
      <c r="H335" s="3">
        <v>40</v>
      </c>
      <c r="I335" s="3" t="str">
        <f>IF(Salaires!D335=References!$B$4,References!$C$4,References!$C$5)</f>
        <v>Monsieur</v>
      </c>
    </row>
    <row r="336" spans="1:9" x14ac:dyDescent="0.3">
      <c r="A336" s="3">
        <v>877502724</v>
      </c>
      <c r="B336" s="4">
        <v>23117</v>
      </c>
      <c r="C336" s="3">
        <f ca="1">ROUND((References!$C$3-Salaires!B336)/365,0)</f>
        <v>62</v>
      </c>
      <c r="D336" s="3" t="s">
        <v>92</v>
      </c>
      <c r="E336" s="3" t="s">
        <v>13</v>
      </c>
      <c r="F336" s="21">
        <v>97539</v>
      </c>
      <c r="G336" s="3" t="s">
        <v>30</v>
      </c>
      <c r="H336" s="3">
        <v>40</v>
      </c>
      <c r="I336" s="3" t="str">
        <f>IF(Salaires!D336=References!$B$4,References!$C$4,References!$C$5)</f>
        <v>Monsieur</v>
      </c>
    </row>
    <row r="337" spans="1:9" x14ac:dyDescent="0.3">
      <c r="A337" s="3">
        <v>877702806</v>
      </c>
      <c r="B337" s="4">
        <v>21593</v>
      </c>
      <c r="C337" s="3">
        <f ca="1">ROUND((References!$C$3-Salaires!B337)/365,0)</f>
        <v>67</v>
      </c>
      <c r="D337" s="3" t="s">
        <v>92</v>
      </c>
      <c r="E337" s="3" t="s">
        <v>13</v>
      </c>
      <c r="F337" s="21">
        <v>92250</v>
      </c>
      <c r="G337" s="3" t="s">
        <v>30</v>
      </c>
      <c r="H337" s="3">
        <v>40</v>
      </c>
      <c r="I337" s="3" t="str">
        <f>IF(Salaires!D337=References!$B$4,References!$C$4,References!$C$5)</f>
        <v>Monsieur</v>
      </c>
    </row>
    <row r="338" spans="1:9" x14ac:dyDescent="0.3">
      <c r="A338" s="3">
        <v>877502671</v>
      </c>
      <c r="B338" s="4">
        <v>22409</v>
      </c>
      <c r="C338" s="3">
        <f ca="1">ROUND((References!$C$3-Salaires!B338)/365,0)</f>
        <v>64</v>
      </c>
      <c r="D338" s="3" t="s">
        <v>92</v>
      </c>
      <c r="E338" s="3" t="s">
        <v>13</v>
      </c>
      <c r="F338" s="21">
        <v>100183</v>
      </c>
      <c r="G338" s="3" t="s">
        <v>30</v>
      </c>
      <c r="H338" s="3">
        <v>40</v>
      </c>
      <c r="I338" s="3" t="str">
        <f>IF(Salaires!D338=References!$B$4,References!$C$4,References!$C$5)</f>
        <v>Monsieur</v>
      </c>
    </row>
    <row r="339" spans="1:9" x14ac:dyDescent="0.3">
      <c r="A339" s="3">
        <v>712121527</v>
      </c>
      <c r="B339" s="4">
        <v>27144</v>
      </c>
      <c r="C339" s="3">
        <f ca="1">ROUND((References!$C$3-Salaires!B339)/365,0)</f>
        <v>51</v>
      </c>
      <c r="D339" s="3" t="s">
        <v>92</v>
      </c>
      <c r="E339" s="3" t="s">
        <v>13</v>
      </c>
      <c r="F339" s="21">
        <v>71052</v>
      </c>
      <c r="G339" s="3" t="s">
        <v>30</v>
      </c>
      <c r="H339" s="3">
        <v>40</v>
      </c>
      <c r="I339" s="3" t="str">
        <f>IF(Salaires!D339=References!$B$4,References!$C$4,References!$C$5)</f>
        <v>Monsieur</v>
      </c>
    </row>
    <row r="340" spans="1:9" x14ac:dyDescent="0.3">
      <c r="A340" s="3">
        <v>877502882</v>
      </c>
      <c r="B340" s="4">
        <v>25328</v>
      </c>
      <c r="C340" s="3">
        <f ca="1">ROUND((References!$C$3-Salaires!B340)/365,0)</f>
        <v>56</v>
      </c>
      <c r="D340" s="3" t="s">
        <v>92</v>
      </c>
      <c r="E340" s="3" t="s">
        <v>13</v>
      </c>
      <c r="F340" s="21">
        <v>92250</v>
      </c>
      <c r="G340" s="3" t="s">
        <v>30</v>
      </c>
      <c r="H340" s="3">
        <v>40</v>
      </c>
      <c r="I340" s="3" t="str">
        <f>IF(Salaires!D340=References!$B$4,References!$C$4,References!$C$5)</f>
        <v>Monsieur</v>
      </c>
    </row>
    <row r="341" spans="1:9" x14ac:dyDescent="0.3">
      <c r="A341" s="3">
        <v>872128734</v>
      </c>
      <c r="B341" s="4">
        <v>26809</v>
      </c>
      <c r="C341" s="3">
        <f ca="1">ROUND((References!$C$3-Salaires!B341)/365,0)</f>
        <v>52</v>
      </c>
      <c r="D341" s="3" t="s">
        <v>92</v>
      </c>
      <c r="E341" s="3" t="s">
        <v>13</v>
      </c>
      <c r="F341" s="21">
        <v>81663</v>
      </c>
      <c r="G341" s="3" t="s">
        <v>30</v>
      </c>
      <c r="H341" s="3">
        <v>40</v>
      </c>
      <c r="I341" s="3" t="str">
        <f>IF(Salaires!D341=References!$B$4,References!$C$4,References!$C$5)</f>
        <v>Monsieur</v>
      </c>
    </row>
    <row r="342" spans="1:9" x14ac:dyDescent="0.3">
      <c r="A342" s="3">
        <v>877502406</v>
      </c>
      <c r="B342" s="4">
        <v>20904</v>
      </c>
      <c r="C342" s="3">
        <f ca="1">ROUND((References!$C$3-Salaires!B342)/365,0)</f>
        <v>68</v>
      </c>
      <c r="D342" s="3" t="s">
        <v>92</v>
      </c>
      <c r="E342" s="3" t="s">
        <v>13</v>
      </c>
      <c r="F342" s="21">
        <v>100183</v>
      </c>
      <c r="G342" s="3" t="s">
        <v>30</v>
      </c>
      <c r="H342" s="3">
        <v>40</v>
      </c>
      <c r="I342" s="3" t="str">
        <f>IF(Salaires!D342=References!$B$4,References!$C$4,References!$C$5)</f>
        <v>Monsieur</v>
      </c>
    </row>
    <row r="343" spans="1:9" x14ac:dyDescent="0.3">
      <c r="A343" s="3">
        <v>877502587</v>
      </c>
      <c r="B343" s="4">
        <v>22160</v>
      </c>
      <c r="C343" s="3">
        <f ca="1">ROUND((References!$C$3-Salaires!B343)/365,0)</f>
        <v>65</v>
      </c>
      <c r="D343" s="3" t="s">
        <v>92</v>
      </c>
      <c r="E343" s="3" t="s">
        <v>13</v>
      </c>
      <c r="F343" s="21">
        <v>100183</v>
      </c>
      <c r="G343" s="3" t="s">
        <v>30</v>
      </c>
      <c r="H343" s="3">
        <v>40</v>
      </c>
      <c r="I343" s="3" t="str">
        <f>IF(Salaires!D343=References!$B$4,References!$C$4,References!$C$5)</f>
        <v>Monsieur</v>
      </c>
    </row>
    <row r="344" spans="1:9" x14ac:dyDescent="0.3">
      <c r="A344" s="3">
        <v>877503027</v>
      </c>
      <c r="B344" s="4">
        <v>26424</v>
      </c>
      <c r="C344" s="3">
        <f ca="1">ROUND((References!$C$3-Salaires!B344)/365,0)</f>
        <v>53</v>
      </c>
      <c r="D344" s="3" t="s">
        <v>92</v>
      </c>
      <c r="E344" s="3" t="s">
        <v>13</v>
      </c>
      <c r="F344" s="21">
        <v>89607</v>
      </c>
      <c r="G344" s="3" t="s">
        <v>30</v>
      </c>
      <c r="H344" s="3">
        <v>40</v>
      </c>
      <c r="I344" s="3" t="str">
        <f>IF(Salaires!D344=References!$B$4,References!$C$4,References!$C$5)</f>
        <v>Monsieur</v>
      </c>
    </row>
    <row r="345" spans="1:9" x14ac:dyDescent="0.3">
      <c r="A345" s="3">
        <v>712121310</v>
      </c>
      <c r="B345" s="4">
        <v>31205</v>
      </c>
      <c r="C345" s="3">
        <f ca="1">ROUND((References!$C$3-Salaires!B345)/365,0)</f>
        <v>40</v>
      </c>
      <c r="D345" s="3" t="s">
        <v>92</v>
      </c>
      <c r="E345" s="3" t="s">
        <v>13</v>
      </c>
      <c r="F345" s="21">
        <v>65748</v>
      </c>
      <c r="G345" s="3" t="s">
        <v>30</v>
      </c>
      <c r="H345" s="3">
        <v>40</v>
      </c>
      <c r="I345" s="3" t="str">
        <f>IF(Salaires!D345=References!$B$4,References!$C$4,References!$C$5)</f>
        <v>Monsieur</v>
      </c>
    </row>
    <row r="346" spans="1:9" x14ac:dyDescent="0.3">
      <c r="A346" s="3">
        <v>877502376</v>
      </c>
      <c r="B346" s="4">
        <v>21347</v>
      </c>
      <c r="C346" s="3">
        <f ca="1">ROUND((References!$C$3-Salaires!B346)/365,0)</f>
        <v>67</v>
      </c>
      <c r="D346" s="3" t="s">
        <v>92</v>
      </c>
      <c r="E346" s="3" t="s">
        <v>13</v>
      </c>
      <c r="F346" s="21">
        <v>94895</v>
      </c>
      <c r="G346" s="3" t="s">
        <v>30</v>
      </c>
      <c r="H346" s="3">
        <v>40</v>
      </c>
      <c r="I346" s="3" t="str">
        <f>IF(Salaires!D346=References!$B$4,References!$C$4,References!$C$5)</f>
        <v>Monsieur</v>
      </c>
    </row>
    <row r="347" spans="1:9" x14ac:dyDescent="0.3">
      <c r="A347" s="3">
        <v>712121302</v>
      </c>
      <c r="B347" s="4">
        <v>19191</v>
      </c>
      <c r="C347" s="3">
        <f ca="1">ROUND((References!$C$3-Salaires!B347)/365,0)</f>
        <v>73</v>
      </c>
      <c r="D347" s="3" t="s">
        <v>92</v>
      </c>
      <c r="E347" s="3" t="s">
        <v>13</v>
      </c>
      <c r="F347" s="21">
        <v>92250</v>
      </c>
      <c r="G347" s="3" t="s">
        <v>30</v>
      </c>
      <c r="H347" s="3">
        <v>40</v>
      </c>
      <c r="I347" s="3" t="str">
        <f>IF(Salaires!D347=References!$B$4,References!$C$4,References!$C$5)</f>
        <v>Monsieur</v>
      </c>
    </row>
    <row r="348" spans="1:9" x14ac:dyDescent="0.3">
      <c r="A348" s="3">
        <v>877503364</v>
      </c>
      <c r="B348" s="4">
        <v>23517</v>
      </c>
      <c r="C348" s="3">
        <f ca="1">ROUND((References!$C$3-Salaires!B348)/365,0)</f>
        <v>61</v>
      </c>
      <c r="D348" s="3" t="s">
        <v>92</v>
      </c>
      <c r="E348" s="3" t="s">
        <v>13</v>
      </c>
      <c r="F348" s="21">
        <v>100183</v>
      </c>
      <c r="G348" s="3" t="s">
        <v>30</v>
      </c>
      <c r="H348" s="3">
        <v>40</v>
      </c>
      <c r="I348" s="3" t="str">
        <f>IF(Salaires!D348=References!$B$4,References!$C$4,References!$C$5)</f>
        <v>Monsieur</v>
      </c>
    </row>
    <row r="349" spans="1:9" x14ac:dyDescent="0.3">
      <c r="A349" s="3">
        <v>877502336</v>
      </c>
      <c r="B349" s="4">
        <v>24432</v>
      </c>
      <c r="C349" s="3">
        <f ca="1">ROUND((References!$C$3-Salaires!B349)/365,0)</f>
        <v>59</v>
      </c>
      <c r="D349" s="3" t="s">
        <v>92</v>
      </c>
      <c r="E349" s="3" t="s">
        <v>13</v>
      </c>
      <c r="F349" s="21">
        <v>92250</v>
      </c>
      <c r="G349" s="3" t="s">
        <v>30</v>
      </c>
      <c r="H349" s="3">
        <v>40</v>
      </c>
      <c r="I349" s="3" t="str">
        <f>IF(Salaires!D349=References!$B$4,References!$C$4,References!$C$5)</f>
        <v>Monsieur</v>
      </c>
    </row>
    <row r="350" spans="1:9" x14ac:dyDescent="0.3">
      <c r="A350" s="3">
        <v>877502737</v>
      </c>
      <c r="B350" s="4">
        <v>21650</v>
      </c>
      <c r="C350" s="3">
        <f ca="1">ROUND((References!$C$3-Salaires!B350)/365,0)</f>
        <v>66</v>
      </c>
      <c r="D350" s="3" t="s">
        <v>92</v>
      </c>
      <c r="E350" s="3" t="s">
        <v>13</v>
      </c>
      <c r="F350" s="21">
        <v>100183</v>
      </c>
      <c r="G350" s="3" t="s">
        <v>30</v>
      </c>
      <c r="H350" s="3">
        <v>40</v>
      </c>
      <c r="I350" s="3" t="str">
        <f>IF(Salaires!D350=References!$B$4,References!$C$4,References!$C$5)</f>
        <v>Monsieur</v>
      </c>
    </row>
    <row r="351" spans="1:9" x14ac:dyDescent="0.3">
      <c r="A351" s="3">
        <v>872128756</v>
      </c>
      <c r="B351" s="4">
        <v>21958</v>
      </c>
      <c r="C351" s="3">
        <f ca="1">ROUND((References!$C$3-Salaires!B351)/365,0)</f>
        <v>66</v>
      </c>
      <c r="D351" s="3" t="s">
        <v>92</v>
      </c>
      <c r="E351" s="3" t="s">
        <v>13</v>
      </c>
      <c r="F351" s="21">
        <v>92250</v>
      </c>
      <c r="G351" s="3" t="s">
        <v>30</v>
      </c>
      <c r="H351" s="3">
        <v>40</v>
      </c>
      <c r="I351" s="3" t="str">
        <f>IF(Salaires!D351=References!$B$4,References!$C$4,References!$C$5)</f>
        <v>Monsieur</v>
      </c>
    </row>
    <row r="352" spans="1:9" x14ac:dyDescent="0.3">
      <c r="A352" s="3">
        <v>877503208</v>
      </c>
      <c r="B352" s="4">
        <v>24169</v>
      </c>
      <c r="C352" s="3">
        <f ca="1">ROUND((References!$C$3-Salaires!B352)/365,0)</f>
        <v>60</v>
      </c>
      <c r="D352" s="3" t="s">
        <v>92</v>
      </c>
      <c r="E352" s="3" t="s">
        <v>13</v>
      </c>
      <c r="F352" s="21">
        <v>80062</v>
      </c>
      <c r="G352" s="3" t="s">
        <v>30</v>
      </c>
      <c r="H352" s="3">
        <v>40</v>
      </c>
      <c r="I352" s="3" t="str">
        <f>IF(Salaires!D352=References!$B$4,References!$C$4,References!$C$5)</f>
        <v>Monsieur</v>
      </c>
    </row>
    <row r="353" spans="1:9" x14ac:dyDescent="0.3">
      <c r="A353" s="3">
        <v>712121242</v>
      </c>
      <c r="B353" s="4">
        <v>27719</v>
      </c>
      <c r="C353" s="3">
        <f ca="1">ROUND((References!$C$3-Salaires!B353)/365,0)</f>
        <v>50</v>
      </c>
      <c r="D353" s="3" t="s">
        <v>92</v>
      </c>
      <c r="E353" s="3" t="s">
        <v>13</v>
      </c>
      <c r="F353" s="21">
        <v>68401</v>
      </c>
      <c r="G353" s="3" t="s">
        <v>30</v>
      </c>
      <c r="H353" s="3">
        <v>40</v>
      </c>
      <c r="I353" s="3" t="str">
        <f>IF(Salaires!D353=References!$B$4,References!$C$4,References!$C$5)</f>
        <v>Monsieur</v>
      </c>
    </row>
    <row r="354" spans="1:9" x14ac:dyDescent="0.3">
      <c r="A354" s="3">
        <v>877502607</v>
      </c>
      <c r="B354" s="4">
        <v>21963</v>
      </c>
      <c r="C354" s="3">
        <f ca="1">ROUND((References!$C$3-Salaires!B354)/365,0)</f>
        <v>66</v>
      </c>
      <c r="D354" s="3" t="s">
        <v>92</v>
      </c>
      <c r="E354" s="3" t="s">
        <v>13</v>
      </c>
      <c r="F354" s="21">
        <v>100183</v>
      </c>
      <c r="G354" s="3" t="s">
        <v>30</v>
      </c>
      <c r="H354" s="3">
        <v>40</v>
      </c>
      <c r="I354" s="3" t="str">
        <f>IF(Salaires!D354=References!$B$4,References!$C$4,References!$C$5)</f>
        <v>Monsieur</v>
      </c>
    </row>
    <row r="355" spans="1:9" x14ac:dyDescent="0.3">
      <c r="A355" s="3">
        <v>877502334</v>
      </c>
      <c r="B355" s="4">
        <v>14783</v>
      </c>
      <c r="C355" s="3">
        <f ca="1">ROUND((References!$C$3-Salaires!B355)/365,0)</f>
        <v>85</v>
      </c>
      <c r="D355" s="3" t="s">
        <v>92</v>
      </c>
      <c r="E355" s="3" t="s">
        <v>13</v>
      </c>
      <c r="F355" s="21">
        <v>100183</v>
      </c>
      <c r="G355" s="3" t="s">
        <v>30</v>
      </c>
      <c r="H355" s="3">
        <v>40</v>
      </c>
      <c r="I355" s="3" t="str">
        <f>IF(Salaires!D355=References!$B$4,References!$C$4,References!$C$5)</f>
        <v>Monsieur</v>
      </c>
    </row>
    <row r="356" spans="1:9" x14ac:dyDescent="0.3">
      <c r="A356" s="3">
        <v>877503375</v>
      </c>
      <c r="B356" s="4">
        <v>20158</v>
      </c>
      <c r="C356" s="3">
        <f ca="1">ROUND((References!$C$3-Salaires!B356)/365,0)</f>
        <v>71</v>
      </c>
      <c r="D356" s="3" t="s">
        <v>92</v>
      </c>
      <c r="E356" s="3" t="s">
        <v>13</v>
      </c>
      <c r="F356" s="21">
        <v>100183</v>
      </c>
      <c r="G356" s="3" t="s">
        <v>30</v>
      </c>
      <c r="H356" s="3">
        <v>40</v>
      </c>
      <c r="I356" s="3" t="str">
        <f>IF(Salaires!D356=References!$B$4,References!$C$4,References!$C$5)</f>
        <v>Monsieur</v>
      </c>
    </row>
    <row r="357" spans="1:9" x14ac:dyDescent="0.3">
      <c r="A357" s="3">
        <v>712121675</v>
      </c>
      <c r="B357" s="4">
        <v>26149</v>
      </c>
      <c r="C357" s="3">
        <f ca="1">ROUND((References!$C$3-Salaires!B357)/365,0)</f>
        <v>54</v>
      </c>
      <c r="D357" s="3" t="s">
        <v>92</v>
      </c>
      <c r="E357" s="3" t="s">
        <v>13</v>
      </c>
      <c r="F357" s="21">
        <v>65748</v>
      </c>
      <c r="G357" s="3" t="s">
        <v>30</v>
      </c>
      <c r="H357" s="3">
        <v>40</v>
      </c>
      <c r="I357" s="3" t="str">
        <f>IF(Salaires!D357=References!$B$4,References!$C$4,References!$C$5)</f>
        <v>Monsieur</v>
      </c>
    </row>
    <row r="358" spans="1:9" x14ac:dyDescent="0.3">
      <c r="A358" s="3">
        <v>712120676</v>
      </c>
      <c r="B358" s="4">
        <v>25324</v>
      </c>
      <c r="C358" s="3">
        <f ca="1">ROUND((References!$C$3-Salaires!B358)/365,0)</f>
        <v>56</v>
      </c>
      <c r="D358" s="3" t="s">
        <v>92</v>
      </c>
      <c r="E358" s="3" t="s">
        <v>13</v>
      </c>
      <c r="F358" s="21">
        <v>97539</v>
      </c>
      <c r="G358" s="3" t="s">
        <v>30</v>
      </c>
      <c r="H358" s="3">
        <v>40</v>
      </c>
      <c r="I358" s="3" t="str">
        <f>IF(Salaires!D358=References!$B$4,References!$C$4,References!$C$5)</f>
        <v>Monsieur</v>
      </c>
    </row>
    <row r="359" spans="1:9" x14ac:dyDescent="0.3">
      <c r="A359" s="3">
        <v>707153873</v>
      </c>
      <c r="B359" s="4">
        <v>25630</v>
      </c>
      <c r="C359" s="3">
        <f ca="1">ROUND((References!$C$3-Salaires!B359)/365,0)</f>
        <v>56</v>
      </c>
      <c r="D359" s="3" t="s">
        <v>92</v>
      </c>
      <c r="E359" s="3" t="s">
        <v>13</v>
      </c>
      <c r="F359" s="21">
        <v>63097</v>
      </c>
      <c r="G359" s="3" t="s">
        <v>30</v>
      </c>
      <c r="H359" s="3">
        <v>40</v>
      </c>
      <c r="I359" s="3" t="str">
        <f>IF(Salaires!D359=References!$B$4,References!$C$4,References!$C$5)</f>
        <v>Monsieur</v>
      </c>
    </row>
    <row r="360" spans="1:9" x14ac:dyDescent="0.3">
      <c r="A360" s="3">
        <v>877502407</v>
      </c>
      <c r="B360" s="4">
        <v>19132</v>
      </c>
      <c r="C360" s="3">
        <f ca="1">ROUND((References!$C$3-Salaires!B360)/365,0)</f>
        <v>73</v>
      </c>
      <c r="D360" s="3" t="s">
        <v>92</v>
      </c>
      <c r="E360" s="3" t="s">
        <v>13</v>
      </c>
      <c r="F360" s="21">
        <v>100183</v>
      </c>
      <c r="G360" s="3" t="s">
        <v>30</v>
      </c>
      <c r="H360" s="3">
        <v>40</v>
      </c>
      <c r="I360" s="3" t="str">
        <f>IF(Salaires!D360=References!$B$4,References!$C$4,References!$C$5)</f>
        <v>Monsieur</v>
      </c>
    </row>
    <row r="361" spans="1:9" x14ac:dyDescent="0.3">
      <c r="A361" s="3">
        <v>712121576</v>
      </c>
      <c r="B361" s="4">
        <v>27674</v>
      </c>
      <c r="C361" s="3">
        <f ca="1">ROUND((References!$C$3-Salaires!B361)/365,0)</f>
        <v>50</v>
      </c>
      <c r="D361" s="3" t="s">
        <v>92</v>
      </c>
      <c r="E361" s="3" t="s">
        <v>13</v>
      </c>
      <c r="F361" s="21">
        <v>68401</v>
      </c>
      <c r="G361" s="3" t="s">
        <v>30</v>
      </c>
      <c r="H361" s="3">
        <v>40</v>
      </c>
      <c r="I361" s="3" t="str">
        <f>IF(Salaires!D361=References!$B$4,References!$C$4,References!$C$5)</f>
        <v>Monsieur</v>
      </c>
    </row>
    <row r="362" spans="1:9" x14ac:dyDescent="0.3">
      <c r="A362" s="3">
        <v>712122418</v>
      </c>
      <c r="B362" s="4">
        <v>28458</v>
      </c>
      <c r="C362" s="3">
        <f ca="1">ROUND((References!$C$3-Salaires!B362)/365,0)</f>
        <v>48</v>
      </c>
      <c r="D362" s="3" t="s">
        <v>91</v>
      </c>
      <c r="E362" s="3" t="s">
        <v>14</v>
      </c>
      <c r="F362" s="21">
        <v>40677</v>
      </c>
      <c r="G362" s="3" t="s">
        <v>94</v>
      </c>
      <c r="H362" s="3">
        <v>35</v>
      </c>
      <c r="I362" s="3" t="str">
        <f>IF(Salaires!D362=References!$B$4,References!$C$4,References!$C$5)</f>
        <v>Madame</v>
      </c>
    </row>
    <row r="363" spans="1:9" x14ac:dyDescent="0.3">
      <c r="A363" s="3">
        <v>707141647</v>
      </c>
      <c r="B363" s="4">
        <v>31620</v>
      </c>
      <c r="C363" s="3">
        <f ca="1">ROUND((References!$C$3-Salaires!B363)/365,0)</f>
        <v>39</v>
      </c>
      <c r="D363" s="3" t="s">
        <v>91</v>
      </c>
      <c r="E363" s="3" t="s">
        <v>14</v>
      </c>
      <c r="F363" s="21">
        <v>35326.199999999997</v>
      </c>
      <c r="G363" s="3" t="s">
        <v>94</v>
      </c>
      <c r="H363" s="3">
        <v>35</v>
      </c>
      <c r="I363" s="3" t="str">
        <f>IF(Salaires!D363=References!$B$4,References!$C$4,References!$C$5)</f>
        <v>Madame</v>
      </c>
    </row>
    <row r="364" spans="1:9" x14ac:dyDescent="0.3">
      <c r="A364" s="3">
        <v>707145580</v>
      </c>
      <c r="B364" s="4">
        <v>23424</v>
      </c>
      <c r="C364" s="3">
        <f ca="1">ROUND((References!$C$3-Salaires!B364)/365,0)</f>
        <v>62</v>
      </c>
      <c r="D364" s="3" t="s">
        <v>91</v>
      </c>
      <c r="E364" s="3" t="s">
        <v>14</v>
      </c>
      <c r="F364" s="21">
        <v>51324</v>
      </c>
      <c r="G364" s="3" t="s">
        <v>94</v>
      </c>
      <c r="H364" s="3">
        <v>35</v>
      </c>
      <c r="I364" s="3" t="str">
        <f>IF(Salaires!D364=References!$B$4,References!$C$4,References!$C$5)</f>
        <v>Madame</v>
      </c>
    </row>
    <row r="365" spans="1:9" x14ac:dyDescent="0.3">
      <c r="A365" s="3">
        <v>707144666</v>
      </c>
      <c r="B365" s="4">
        <v>24907</v>
      </c>
      <c r="C365" s="3">
        <f ca="1">ROUND((References!$C$3-Salaires!B365)/365,0)</f>
        <v>58</v>
      </c>
      <c r="D365" s="3" t="s">
        <v>91</v>
      </c>
      <c r="E365" s="3" t="s">
        <v>14</v>
      </c>
      <c r="F365" s="21">
        <v>35326.199999999997</v>
      </c>
      <c r="G365" s="3" t="s">
        <v>94</v>
      </c>
      <c r="H365" s="3">
        <v>35</v>
      </c>
      <c r="I365" s="3" t="str">
        <f>IF(Salaires!D365=References!$B$4,References!$C$4,References!$C$5)</f>
        <v>Madame</v>
      </c>
    </row>
    <row r="366" spans="1:9" x14ac:dyDescent="0.3">
      <c r="A366" s="3">
        <v>112023072</v>
      </c>
      <c r="B366" s="4">
        <v>27189</v>
      </c>
      <c r="C366" s="3">
        <f ca="1">ROUND((References!$C$3-Salaires!B366)/365,0)</f>
        <v>51</v>
      </c>
      <c r="D366" s="3" t="s">
        <v>91</v>
      </c>
      <c r="E366" s="3" t="s">
        <v>14</v>
      </c>
      <c r="F366" s="21">
        <v>51324</v>
      </c>
      <c r="G366" s="3" t="s">
        <v>94</v>
      </c>
      <c r="H366" s="3">
        <v>35</v>
      </c>
      <c r="I366" s="3" t="str">
        <f>IF(Salaires!D366=References!$B$4,References!$C$4,References!$C$5)</f>
        <v>Madame</v>
      </c>
    </row>
    <row r="367" spans="1:9" x14ac:dyDescent="0.3">
      <c r="A367" s="3">
        <v>712120487</v>
      </c>
      <c r="B367" s="4">
        <v>19531</v>
      </c>
      <c r="C367" s="3">
        <f ca="1">ROUND((References!$C$3-Salaires!B367)/365,0)</f>
        <v>72</v>
      </c>
      <c r="D367" s="3" t="s">
        <v>91</v>
      </c>
      <c r="E367" s="3" t="s">
        <v>14</v>
      </c>
      <c r="F367" s="21">
        <v>54509</v>
      </c>
      <c r="G367" s="3" t="s">
        <v>94</v>
      </c>
      <c r="H367" s="3">
        <v>35</v>
      </c>
      <c r="I367" s="3" t="str">
        <f>IF(Salaires!D367=References!$B$4,References!$C$4,References!$C$5)</f>
        <v>Madame</v>
      </c>
    </row>
    <row r="368" spans="1:9" x14ac:dyDescent="0.3">
      <c r="A368" s="3">
        <v>712121836</v>
      </c>
      <c r="B368" s="4">
        <v>24739</v>
      </c>
      <c r="C368" s="3">
        <f ca="1">ROUND((References!$C$3-Salaires!B368)/365,0)</f>
        <v>58</v>
      </c>
      <c r="D368" s="3" t="s">
        <v>91</v>
      </c>
      <c r="E368" s="3" t="s">
        <v>14</v>
      </c>
      <c r="F368" s="21">
        <v>40112.800000000003</v>
      </c>
      <c r="G368" s="3" t="s">
        <v>94</v>
      </c>
      <c r="H368" s="3">
        <v>35</v>
      </c>
      <c r="I368" s="3" t="str">
        <f>IF(Salaires!D368=References!$B$4,References!$C$4,References!$C$5)</f>
        <v>Madame</v>
      </c>
    </row>
    <row r="369" spans="1:9" x14ac:dyDescent="0.3">
      <c r="A369" s="3">
        <v>712120577</v>
      </c>
      <c r="B369" s="4">
        <v>21378</v>
      </c>
      <c r="C369" s="3">
        <f ca="1">ROUND((References!$C$3-Salaires!B369)/365,0)</f>
        <v>67</v>
      </c>
      <c r="D369" s="3" t="s">
        <v>92</v>
      </c>
      <c r="E369" s="3" t="s">
        <v>14</v>
      </c>
      <c r="F369" s="21">
        <v>51324</v>
      </c>
      <c r="G369" s="3" t="s">
        <v>94</v>
      </c>
      <c r="H369" s="3">
        <v>35</v>
      </c>
      <c r="I369" s="3" t="str">
        <f>IF(Salaires!D369=References!$B$4,References!$C$4,References!$C$5)</f>
        <v>Monsieur</v>
      </c>
    </row>
    <row r="370" spans="1:9" x14ac:dyDescent="0.3">
      <c r="A370" s="3">
        <v>707125372</v>
      </c>
      <c r="B370" s="4">
        <v>22984</v>
      </c>
      <c r="C370" s="3">
        <f ca="1">ROUND((References!$C$3-Salaires!B370)/365,0)</f>
        <v>63</v>
      </c>
      <c r="D370" s="3" t="s">
        <v>92</v>
      </c>
      <c r="E370" s="3" t="s">
        <v>14</v>
      </c>
      <c r="F370" s="21">
        <v>48903.4</v>
      </c>
      <c r="G370" s="3" t="s">
        <v>94</v>
      </c>
      <c r="H370" s="3">
        <v>35</v>
      </c>
      <c r="I370" s="3" t="str">
        <f>IF(Salaires!D370=References!$B$4,References!$C$4,References!$C$5)</f>
        <v>Monsieur</v>
      </c>
    </row>
    <row r="371" spans="1:9" x14ac:dyDescent="0.3">
      <c r="A371" s="3">
        <v>712121040</v>
      </c>
      <c r="B371" s="4">
        <v>31507</v>
      </c>
      <c r="C371" s="3">
        <f ca="1">ROUND((References!$C$3-Salaires!B371)/365,0)</f>
        <v>39</v>
      </c>
      <c r="D371" s="3" t="s">
        <v>92</v>
      </c>
      <c r="E371" s="3" t="s">
        <v>14</v>
      </c>
      <c r="F371" s="21">
        <v>51324</v>
      </c>
      <c r="G371" s="3" t="s">
        <v>94</v>
      </c>
      <c r="H371" s="3">
        <v>35</v>
      </c>
      <c r="I371" s="3" t="str">
        <f>IF(Salaires!D371=References!$B$4,References!$C$4,References!$C$5)</f>
        <v>Monsieur</v>
      </c>
    </row>
    <row r="372" spans="1:9" x14ac:dyDescent="0.3">
      <c r="A372" s="3">
        <v>712121777</v>
      </c>
      <c r="B372" s="4">
        <v>26070</v>
      </c>
      <c r="C372" s="3">
        <f ca="1">ROUND((References!$C$3-Salaires!B372)/365,0)</f>
        <v>54</v>
      </c>
      <c r="D372" s="3" t="s">
        <v>92</v>
      </c>
      <c r="E372" s="3" t="s">
        <v>14</v>
      </c>
      <c r="F372" s="21">
        <v>52617</v>
      </c>
      <c r="G372" s="3" t="s">
        <v>84</v>
      </c>
      <c r="H372" s="3">
        <v>44</v>
      </c>
      <c r="I372" s="3" t="str">
        <f>IF(Salaires!D372=References!$B$4,References!$C$4,References!$C$5)</f>
        <v>Monsieur</v>
      </c>
    </row>
    <row r="373" spans="1:9" x14ac:dyDescent="0.3">
      <c r="A373" s="3">
        <v>712120183</v>
      </c>
      <c r="B373" s="4">
        <v>21829</v>
      </c>
      <c r="C373" s="3">
        <f ca="1">ROUND((References!$C$3-Salaires!B373)/365,0)</f>
        <v>66</v>
      </c>
      <c r="D373" s="3" t="s">
        <v>92</v>
      </c>
      <c r="E373" s="3" t="s">
        <v>14</v>
      </c>
      <c r="F373" s="21">
        <v>78850</v>
      </c>
      <c r="G373" s="3" t="s">
        <v>84</v>
      </c>
      <c r="H373" s="3">
        <v>44</v>
      </c>
      <c r="I373" s="3" t="str">
        <f>IF(Salaires!D373=References!$B$4,References!$C$4,References!$C$5)</f>
        <v>Monsieur</v>
      </c>
    </row>
  </sheetData>
  <autoFilter ref="A1:I1" xr:uid="{1DED5EF4-EFA6-494D-B017-0CD8B2ECBB00}"/>
  <sortState xmlns:xlrd2="http://schemas.microsoft.com/office/spreadsheetml/2017/richdata2" ref="A2:I373">
    <sortCondition ref="E2:E373"/>
    <sortCondition ref="G2:G373"/>
    <sortCondition ref="D2:D373"/>
  </sortState>
  <pageMargins left="0.78740157499999996" right="0.78740157499999996" top="0.984251969" bottom="0.984251969" header="0.4921259845" footer="0.492125984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1A7A-CA6C-4B4D-B7FC-EB08F4021AC8}">
  <sheetPr>
    <tabColor theme="4" tint="0.39997558519241921"/>
  </sheetPr>
  <dimension ref="A1:G30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5546875" defaultRowHeight="14.4" x14ac:dyDescent="0.3"/>
  <cols>
    <col min="1" max="1" width="15.21875" style="5" customWidth="1"/>
    <col min="2" max="2" width="20.77734375" style="5" customWidth="1"/>
    <col min="3" max="3" width="23.44140625" style="6" customWidth="1"/>
    <col min="4" max="4" width="14" style="6" customWidth="1"/>
    <col min="5" max="5" width="31" style="6" customWidth="1"/>
    <col min="6" max="6" width="9.6640625" style="6" customWidth="1"/>
    <col min="7" max="7" width="13" style="6" customWidth="1"/>
    <col min="8" max="16384" width="11.5546875" style="6"/>
  </cols>
  <sheetData>
    <row r="1" spans="1:7" ht="18" customHeight="1" x14ac:dyDescent="0.3">
      <c r="A1" s="13" t="s">
        <v>87</v>
      </c>
      <c r="B1" s="13" t="s">
        <v>0</v>
      </c>
      <c r="C1" s="14" t="s">
        <v>1</v>
      </c>
      <c r="D1" s="14" t="s">
        <v>2</v>
      </c>
      <c r="E1" s="13" t="s">
        <v>86</v>
      </c>
      <c r="F1" s="14" t="s">
        <v>3</v>
      </c>
      <c r="G1" s="14" t="s">
        <v>98</v>
      </c>
    </row>
    <row r="2" spans="1:7" x14ac:dyDescent="0.3">
      <c r="A2" s="7">
        <v>109910978</v>
      </c>
      <c r="B2" s="8" t="s">
        <v>78</v>
      </c>
      <c r="C2" s="7" t="s">
        <v>5</v>
      </c>
      <c r="D2" s="22">
        <v>35.35</v>
      </c>
      <c r="E2" s="9">
        <v>43827</v>
      </c>
      <c r="F2" s="7">
        <v>7.5</v>
      </c>
      <c r="G2" s="22">
        <f>ROUND(D2*F2*References!$C$6,2)</f>
        <v>397.69</v>
      </c>
    </row>
    <row r="3" spans="1:7" x14ac:dyDescent="0.3">
      <c r="A3" s="7">
        <v>109910978</v>
      </c>
      <c r="B3" s="8" t="s">
        <v>79</v>
      </c>
      <c r="C3" s="7" t="s">
        <v>5</v>
      </c>
      <c r="D3" s="22">
        <v>35.35</v>
      </c>
      <c r="E3" s="9">
        <v>43828</v>
      </c>
      <c r="F3" s="7">
        <v>7.5</v>
      </c>
      <c r="G3" s="22">
        <f>ROUND(D3*F3*References!$C$6,2)</f>
        <v>397.69</v>
      </c>
    </row>
    <row r="4" spans="1:7" x14ac:dyDescent="0.3">
      <c r="A4" s="7">
        <v>109910978</v>
      </c>
      <c r="B4" s="8" t="s">
        <v>99</v>
      </c>
      <c r="C4" s="7" t="s">
        <v>5</v>
      </c>
      <c r="D4" s="22">
        <v>35.35</v>
      </c>
      <c r="E4" s="9">
        <v>43829</v>
      </c>
      <c r="F4" s="7">
        <v>7.5</v>
      </c>
      <c r="G4" s="22">
        <f>ROUND(D4*F4*References!$C$6,2)</f>
        <v>397.69</v>
      </c>
    </row>
    <row r="5" spans="1:7" x14ac:dyDescent="0.3">
      <c r="A5" s="7">
        <v>109902362</v>
      </c>
      <c r="B5" s="8">
        <v>3100</v>
      </c>
      <c r="C5" s="7" t="s">
        <v>83</v>
      </c>
      <c r="D5" s="22">
        <v>32.28</v>
      </c>
      <c r="E5" s="9">
        <v>43580</v>
      </c>
      <c r="F5" s="7">
        <v>7.5</v>
      </c>
      <c r="G5" s="22">
        <f>ROUND(D5*F5*References!$C$6,2)</f>
        <v>363.15</v>
      </c>
    </row>
    <row r="6" spans="1:7" x14ac:dyDescent="0.3">
      <c r="A6" s="7">
        <v>109903597</v>
      </c>
      <c r="B6" s="8">
        <v>3100</v>
      </c>
      <c r="C6" s="7" t="s">
        <v>83</v>
      </c>
      <c r="D6" s="22">
        <v>32.28</v>
      </c>
      <c r="E6" s="9">
        <v>43581</v>
      </c>
      <c r="F6" s="7">
        <v>9.75</v>
      </c>
      <c r="G6" s="22">
        <f>ROUND(D6*F6*References!$C$6,2)</f>
        <v>472.1</v>
      </c>
    </row>
    <row r="7" spans="1:7" x14ac:dyDescent="0.3">
      <c r="A7" s="7">
        <v>109904832</v>
      </c>
      <c r="B7" s="8">
        <v>3100</v>
      </c>
      <c r="C7" s="7" t="s">
        <v>83</v>
      </c>
      <c r="D7" s="22">
        <v>32.28</v>
      </c>
      <c r="E7" s="9">
        <v>43582</v>
      </c>
      <c r="F7" s="7">
        <v>9</v>
      </c>
      <c r="G7" s="22">
        <f>ROUND(D7*F7*References!$C$6,2)</f>
        <v>435.78</v>
      </c>
    </row>
    <row r="8" spans="1:7" x14ac:dyDescent="0.3">
      <c r="A8" s="7">
        <v>109906067</v>
      </c>
      <c r="B8" s="8">
        <v>3100</v>
      </c>
      <c r="C8" s="7" t="s">
        <v>83</v>
      </c>
      <c r="D8" s="22">
        <v>32.28</v>
      </c>
      <c r="E8" s="9">
        <v>43583</v>
      </c>
      <c r="F8" s="7">
        <v>3</v>
      </c>
      <c r="G8" s="22">
        <f>ROUND(D8*F8*References!$C$6,2)</f>
        <v>145.26</v>
      </c>
    </row>
    <row r="9" spans="1:7" x14ac:dyDescent="0.3">
      <c r="A9" s="7">
        <v>109907302</v>
      </c>
      <c r="B9" s="8">
        <v>3100</v>
      </c>
      <c r="C9" s="7" t="s">
        <v>83</v>
      </c>
      <c r="D9" s="22">
        <v>32.28</v>
      </c>
      <c r="E9" s="9">
        <v>43584</v>
      </c>
      <c r="F9" s="7">
        <v>3</v>
      </c>
      <c r="G9" s="22">
        <f>ROUND(D9*F9*References!$C$6,2)</f>
        <v>145.26</v>
      </c>
    </row>
    <row r="10" spans="1:7" x14ac:dyDescent="0.3">
      <c r="A10" s="7">
        <v>109908537</v>
      </c>
      <c r="B10" s="8">
        <v>3100</v>
      </c>
      <c r="C10" s="7" t="s">
        <v>83</v>
      </c>
      <c r="D10" s="22">
        <v>32.28</v>
      </c>
      <c r="E10" s="9">
        <v>43585</v>
      </c>
      <c r="F10" s="7">
        <v>4.5</v>
      </c>
      <c r="G10" s="22">
        <f>ROUND(D10*F10*References!$C$6,2)</f>
        <v>217.89</v>
      </c>
    </row>
    <row r="11" spans="1:7" x14ac:dyDescent="0.3">
      <c r="A11" s="7">
        <v>109909772</v>
      </c>
      <c r="B11" s="8">
        <v>3100</v>
      </c>
      <c r="C11" s="7" t="s">
        <v>83</v>
      </c>
      <c r="D11" s="22">
        <v>32.28</v>
      </c>
      <c r="E11" s="9">
        <v>43586</v>
      </c>
      <c r="F11" s="7">
        <v>13</v>
      </c>
      <c r="G11" s="22">
        <f>ROUND(D11*F11*References!$C$6,2)</f>
        <v>629.46</v>
      </c>
    </row>
    <row r="12" spans="1:7" x14ac:dyDescent="0.3">
      <c r="A12" s="7">
        <v>109911007</v>
      </c>
      <c r="B12" s="8">
        <v>3100</v>
      </c>
      <c r="C12" s="7" t="s">
        <v>83</v>
      </c>
      <c r="D12" s="22">
        <v>32.28</v>
      </c>
      <c r="E12" s="9">
        <v>43587</v>
      </c>
      <c r="F12" s="7">
        <v>11.25</v>
      </c>
      <c r="G12" s="22">
        <f>ROUND(D12*F12*References!$C$6,2)</f>
        <v>544.73</v>
      </c>
    </row>
    <row r="13" spans="1:7" x14ac:dyDescent="0.3">
      <c r="A13" s="7">
        <v>109912242</v>
      </c>
      <c r="B13" s="8">
        <v>3100</v>
      </c>
      <c r="C13" s="7" t="s">
        <v>83</v>
      </c>
      <c r="D13" s="22">
        <v>32.28</v>
      </c>
      <c r="E13" s="9">
        <v>43598</v>
      </c>
      <c r="F13" s="7">
        <v>2.25</v>
      </c>
      <c r="G13" s="22">
        <f>ROUND(D13*F13*References!$C$6,2)</f>
        <v>108.95</v>
      </c>
    </row>
    <row r="14" spans="1:7" x14ac:dyDescent="0.3">
      <c r="A14" s="7">
        <v>109913477</v>
      </c>
      <c r="B14" s="8">
        <v>3100</v>
      </c>
      <c r="C14" s="7" t="s">
        <v>83</v>
      </c>
      <c r="D14" s="22">
        <v>32.28</v>
      </c>
      <c r="E14" s="9">
        <v>43603</v>
      </c>
      <c r="F14" s="7">
        <v>2.25</v>
      </c>
      <c r="G14" s="22">
        <f>ROUND(D14*F14*References!$C$6,2)</f>
        <v>108.95</v>
      </c>
    </row>
    <row r="15" spans="1:7" x14ac:dyDescent="0.3">
      <c r="A15" s="7">
        <v>109914712</v>
      </c>
      <c r="B15" s="8">
        <v>3100</v>
      </c>
      <c r="C15" s="7" t="s">
        <v>83</v>
      </c>
      <c r="D15" s="22">
        <v>32.28</v>
      </c>
      <c r="E15" s="9">
        <v>43610</v>
      </c>
      <c r="F15" s="7">
        <v>6</v>
      </c>
      <c r="G15" s="22">
        <f>ROUND(D15*F15*References!$C$6,2)</f>
        <v>290.52</v>
      </c>
    </row>
    <row r="16" spans="1:7" x14ac:dyDescent="0.3">
      <c r="A16" s="7">
        <v>109915947</v>
      </c>
      <c r="B16" s="8">
        <v>3100</v>
      </c>
      <c r="C16" s="7" t="s">
        <v>83</v>
      </c>
      <c r="D16" s="22">
        <v>32.28</v>
      </c>
      <c r="E16" s="9">
        <v>43617</v>
      </c>
      <c r="F16" s="7">
        <v>5.25</v>
      </c>
      <c r="G16" s="22">
        <f>ROUND(D16*F16*References!$C$6,2)</f>
        <v>254.21</v>
      </c>
    </row>
    <row r="17" spans="1:7" x14ac:dyDescent="0.3">
      <c r="A17" s="7">
        <v>109917182</v>
      </c>
      <c r="B17" s="8">
        <v>3100</v>
      </c>
      <c r="C17" s="7" t="s">
        <v>83</v>
      </c>
      <c r="D17" s="22">
        <v>32.28</v>
      </c>
      <c r="E17" s="9">
        <v>43618</v>
      </c>
      <c r="F17" s="7">
        <v>3</v>
      </c>
      <c r="G17" s="22">
        <f>ROUND(D17*F17*References!$C$6,2)</f>
        <v>145.26</v>
      </c>
    </row>
    <row r="18" spans="1:7" x14ac:dyDescent="0.3">
      <c r="A18" s="7">
        <v>109918417</v>
      </c>
      <c r="B18" s="8">
        <v>3100</v>
      </c>
      <c r="C18" s="7" t="s">
        <v>83</v>
      </c>
      <c r="D18" s="22">
        <v>32.28</v>
      </c>
      <c r="E18" s="9">
        <v>43619</v>
      </c>
      <c r="F18" s="7">
        <v>1.5</v>
      </c>
      <c r="G18" s="22">
        <f>ROUND(D18*F18*References!$C$6,2)</f>
        <v>72.63</v>
      </c>
    </row>
    <row r="19" spans="1:7" x14ac:dyDescent="0.3">
      <c r="A19" s="7">
        <v>109919652</v>
      </c>
      <c r="B19" s="8">
        <v>3100</v>
      </c>
      <c r="C19" s="7" t="s">
        <v>83</v>
      </c>
      <c r="D19" s="22">
        <v>32.28</v>
      </c>
      <c r="E19" s="9">
        <v>43622</v>
      </c>
      <c r="F19" s="7">
        <v>3</v>
      </c>
      <c r="G19" s="22">
        <f>ROUND(D19*F19*References!$C$6,2)</f>
        <v>145.26</v>
      </c>
    </row>
    <row r="20" spans="1:7" x14ac:dyDescent="0.3">
      <c r="A20" s="7">
        <v>109920887</v>
      </c>
      <c r="B20" s="8">
        <v>3100</v>
      </c>
      <c r="C20" s="7" t="s">
        <v>83</v>
      </c>
      <c r="D20" s="22">
        <v>35.35</v>
      </c>
      <c r="E20" s="9">
        <v>43813</v>
      </c>
      <c r="F20" s="7">
        <v>4.5</v>
      </c>
      <c r="G20" s="22">
        <f>ROUND(D20*F20*References!$C$6,2)</f>
        <v>238.61</v>
      </c>
    </row>
    <row r="21" spans="1:7" x14ac:dyDescent="0.3">
      <c r="A21" s="7">
        <v>109922122</v>
      </c>
      <c r="B21" s="8">
        <v>3100</v>
      </c>
      <c r="C21" s="7" t="s">
        <v>83</v>
      </c>
      <c r="D21" s="22">
        <v>35.35</v>
      </c>
      <c r="E21" s="9">
        <v>43814</v>
      </c>
      <c r="F21" s="7">
        <v>5.25</v>
      </c>
      <c r="G21" s="22">
        <f>ROUND(D21*F21*References!$C$6,2)</f>
        <v>278.38</v>
      </c>
    </row>
    <row r="22" spans="1:7" x14ac:dyDescent="0.3">
      <c r="A22" s="7">
        <v>109923357</v>
      </c>
      <c r="B22" s="8">
        <v>3100</v>
      </c>
      <c r="C22" s="7" t="s">
        <v>83</v>
      </c>
      <c r="D22" s="22">
        <v>35.35</v>
      </c>
      <c r="E22" s="9">
        <v>43815</v>
      </c>
      <c r="F22" s="7">
        <v>5.25</v>
      </c>
      <c r="G22" s="22">
        <f>ROUND(D22*F22*References!$C$6,2)</f>
        <v>278.38</v>
      </c>
    </row>
    <row r="23" spans="1:7" x14ac:dyDescent="0.3">
      <c r="A23" s="7">
        <v>109924592</v>
      </c>
      <c r="B23" s="8">
        <v>3100</v>
      </c>
      <c r="C23" s="7" t="s">
        <v>83</v>
      </c>
      <c r="D23" s="22">
        <v>35.35</v>
      </c>
      <c r="E23" s="9">
        <v>43816</v>
      </c>
      <c r="F23" s="7">
        <v>16.5</v>
      </c>
      <c r="G23" s="22">
        <f>ROUND(D23*F23*References!$C$6,2)</f>
        <v>874.91</v>
      </c>
    </row>
    <row r="24" spans="1:7" x14ac:dyDescent="0.3">
      <c r="A24" s="7">
        <v>109925827</v>
      </c>
      <c r="B24" s="8">
        <v>3100</v>
      </c>
      <c r="C24" s="7" t="s">
        <v>83</v>
      </c>
      <c r="D24" s="22">
        <v>35.35</v>
      </c>
      <c r="E24" s="9">
        <v>43817</v>
      </c>
      <c r="F24" s="7">
        <v>28</v>
      </c>
      <c r="G24" s="22">
        <f>ROUND(D24*F24*References!$C$6,2)</f>
        <v>1484.7</v>
      </c>
    </row>
    <row r="25" spans="1:7" x14ac:dyDescent="0.3">
      <c r="A25" s="7">
        <v>109927062</v>
      </c>
      <c r="B25" s="8">
        <v>3100</v>
      </c>
      <c r="C25" s="7" t="s">
        <v>83</v>
      </c>
      <c r="D25" s="22">
        <v>35.35</v>
      </c>
      <c r="E25" s="9">
        <v>43818</v>
      </c>
      <c r="F25" s="7">
        <v>9</v>
      </c>
      <c r="G25" s="22">
        <f>ROUND(D25*F25*References!$C$6,2)</f>
        <v>477.23</v>
      </c>
    </row>
    <row r="26" spans="1:7" x14ac:dyDescent="0.3">
      <c r="A26" s="7">
        <v>109928297</v>
      </c>
      <c r="B26" s="8">
        <v>3100</v>
      </c>
      <c r="C26" s="7" t="s">
        <v>83</v>
      </c>
      <c r="D26" s="22">
        <v>35.35</v>
      </c>
      <c r="E26" s="9">
        <v>43820</v>
      </c>
      <c r="F26" s="7">
        <v>6</v>
      </c>
      <c r="G26" s="22">
        <f>ROUND(D26*F26*References!$C$6,2)</f>
        <v>318.14999999999998</v>
      </c>
    </row>
    <row r="27" spans="1:7" x14ac:dyDescent="0.3">
      <c r="A27" s="7">
        <v>109929532</v>
      </c>
      <c r="B27" s="8">
        <v>3100</v>
      </c>
      <c r="C27" s="7" t="s">
        <v>83</v>
      </c>
      <c r="D27" s="22">
        <v>35.35</v>
      </c>
      <c r="E27" s="9">
        <v>43469</v>
      </c>
      <c r="F27" s="7">
        <v>1.5</v>
      </c>
      <c r="G27" s="22">
        <f>ROUND(D27*F27*References!$C$6,2)</f>
        <v>79.540000000000006</v>
      </c>
    </row>
    <row r="28" spans="1:7" x14ac:dyDescent="0.3">
      <c r="A28" s="7">
        <v>109930767</v>
      </c>
      <c r="B28" s="8">
        <v>3100</v>
      </c>
      <c r="C28" s="7" t="s">
        <v>83</v>
      </c>
      <c r="D28" s="22">
        <v>35.35</v>
      </c>
      <c r="E28" s="9">
        <v>43473</v>
      </c>
      <c r="F28" s="7">
        <v>4.5</v>
      </c>
      <c r="G28" s="22">
        <f>ROUND(D28*F28*References!$C$6,2)</f>
        <v>238.61</v>
      </c>
    </row>
    <row r="29" spans="1:7" x14ac:dyDescent="0.3">
      <c r="A29" s="7">
        <v>109932002</v>
      </c>
      <c r="B29" s="8">
        <v>3100</v>
      </c>
      <c r="C29" s="7" t="s">
        <v>83</v>
      </c>
      <c r="D29" s="22">
        <v>35.35</v>
      </c>
      <c r="E29" s="9">
        <v>43474</v>
      </c>
      <c r="F29" s="7">
        <v>3</v>
      </c>
      <c r="G29" s="22">
        <f>ROUND(D29*F29*References!$C$6,2)</f>
        <v>159.08000000000001</v>
      </c>
    </row>
    <row r="30" spans="1:7" x14ac:dyDescent="0.3">
      <c r="A30" s="7">
        <v>109933237</v>
      </c>
      <c r="B30" s="8">
        <v>3100</v>
      </c>
      <c r="C30" s="7" t="s">
        <v>83</v>
      </c>
      <c r="D30" s="22">
        <v>35.35</v>
      </c>
      <c r="E30" s="9">
        <v>43475</v>
      </c>
      <c r="F30" s="7">
        <v>0.75</v>
      </c>
      <c r="G30" s="22">
        <f>ROUND(D30*F30*References!$C$6,2)</f>
        <v>39.770000000000003</v>
      </c>
    </row>
    <row r="31" spans="1:7" x14ac:dyDescent="0.3">
      <c r="A31" s="7">
        <v>109934472</v>
      </c>
      <c r="B31" s="8">
        <v>3100</v>
      </c>
      <c r="C31" s="7" t="s">
        <v>83</v>
      </c>
      <c r="D31" s="22">
        <v>35.35</v>
      </c>
      <c r="E31" s="9">
        <v>43476</v>
      </c>
      <c r="F31" s="7">
        <v>6</v>
      </c>
      <c r="G31" s="22">
        <f>ROUND(D31*F31*References!$C$6,2)</f>
        <v>318.14999999999998</v>
      </c>
    </row>
    <row r="32" spans="1:7" x14ac:dyDescent="0.3">
      <c r="A32" s="7">
        <v>109935707</v>
      </c>
      <c r="B32" s="8">
        <v>3100</v>
      </c>
      <c r="C32" s="7" t="s">
        <v>83</v>
      </c>
      <c r="D32" s="22">
        <v>35.35</v>
      </c>
      <c r="E32" s="9">
        <v>43477</v>
      </c>
      <c r="F32" s="7">
        <v>6</v>
      </c>
      <c r="G32" s="22">
        <f>ROUND(D32*F32*References!$C$6,2)</f>
        <v>318.14999999999998</v>
      </c>
    </row>
    <row r="33" spans="1:7" x14ac:dyDescent="0.3">
      <c r="A33" s="7">
        <v>109936942</v>
      </c>
      <c r="B33" s="8">
        <v>3100</v>
      </c>
      <c r="C33" s="7" t="s">
        <v>83</v>
      </c>
      <c r="D33" s="22">
        <v>35.35</v>
      </c>
      <c r="E33" s="9">
        <v>43481</v>
      </c>
      <c r="F33" s="7">
        <v>1.5</v>
      </c>
      <c r="G33" s="22">
        <f>ROUND(D33*F33*References!$C$6,2)</f>
        <v>79.540000000000006</v>
      </c>
    </row>
    <row r="34" spans="1:7" x14ac:dyDescent="0.3">
      <c r="A34" s="7">
        <v>109938177</v>
      </c>
      <c r="B34" s="8">
        <v>3100</v>
      </c>
      <c r="C34" s="7" t="s">
        <v>83</v>
      </c>
      <c r="D34" s="22">
        <v>35.35</v>
      </c>
      <c r="E34" s="9">
        <v>43482</v>
      </c>
      <c r="F34" s="7">
        <v>1.5</v>
      </c>
      <c r="G34" s="22">
        <f>ROUND(D34*F34*References!$C$6,2)</f>
        <v>79.540000000000006</v>
      </c>
    </row>
    <row r="35" spans="1:7" x14ac:dyDescent="0.3">
      <c r="A35" s="7">
        <v>109939412</v>
      </c>
      <c r="B35" s="8">
        <v>3100</v>
      </c>
      <c r="C35" s="7" t="s">
        <v>83</v>
      </c>
      <c r="D35" s="22">
        <v>35.35</v>
      </c>
      <c r="E35" s="9">
        <v>43483</v>
      </c>
      <c r="F35" s="7">
        <v>1.5</v>
      </c>
      <c r="G35" s="22">
        <f>ROUND(D35*F35*References!$C$6,2)</f>
        <v>79.540000000000006</v>
      </c>
    </row>
    <row r="36" spans="1:7" x14ac:dyDescent="0.3">
      <c r="A36" s="7">
        <v>109940647</v>
      </c>
      <c r="B36" s="8">
        <v>3100</v>
      </c>
      <c r="C36" s="7" t="s">
        <v>83</v>
      </c>
      <c r="D36" s="22">
        <v>35.35</v>
      </c>
      <c r="E36" s="9">
        <v>43484</v>
      </c>
      <c r="F36" s="7">
        <v>1.5</v>
      </c>
      <c r="G36" s="22">
        <f>ROUND(D36*F36*References!$C$6,2)</f>
        <v>79.540000000000006</v>
      </c>
    </row>
    <row r="37" spans="1:7" x14ac:dyDescent="0.3">
      <c r="A37" s="7">
        <v>109941882</v>
      </c>
      <c r="B37" s="8">
        <v>3100</v>
      </c>
      <c r="C37" s="7" t="s">
        <v>83</v>
      </c>
      <c r="D37" s="22">
        <v>32.28</v>
      </c>
      <c r="E37" s="9">
        <v>43708</v>
      </c>
      <c r="F37" s="7">
        <v>143.55000000000001</v>
      </c>
      <c r="G37" s="22">
        <f>ROUND(D37*F37*References!$C$6,2)</f>
        <v>6950.69</v>
      </c>
    </row>
    <row r="38" spans="1:7" x14ac:dyDescent="0.3">
      <c r="A38" s="7">
        <v>109943117</v>
      </c>
      <c r="B38" s="8">
        <v>3100</v>
      </c>
      <c r="C38" s="7" t="s">
        <v>83</v>
      </c>
      <c r="D38" s="22">
        <v>34.28</v>
      </c>
      <c r="E38" s="9">
        <v>43538</v>
      </c>
      <c r="F38" s="7">
        <v>90.75</v>
      </c>
      <c r="G38" s="22">
        <f>ROUND(D38*F38*References!$C$6,2)</f>
        <v>4666.37</v>
      </c>
    </row>
    <row r="39" spans="1:7" x14ac:dyDescent="0.3">
      <c r="A39" s="7">
        <v>109944352</v>
      </c>
      <c r="B39" s="8">
        <v>3100</v>
      </c>
      <c r="C39" s="7" t="s">
        <v>83</v>
      </c>
      <c r="D39" s="22">
        <v>30.3</v>
      </c>
      <c r="E39" s="9">
        <v>43583</v>
      </c>
      <c r="F39" s="7">
        <v>4.5</v>
      </c>
      <c r="G39" s="22">
        <f>ROUND(D39*F39*References!$C$6,2)</f>
        <v>204.53</v>
      </c>
    </row>
    <row r="40" spans="1:7" x14ac:dyDescent="0.3">
      <c r="A40" s="7">
        <v>109945587</v>
      </c>
      <c r="B40" s="8">
        <v>3100</v>
      </c>
      <c r="C40" s="7" t="s">
        <v>83</v>
      </c>
      <c r="D40" s="22">
        <v>30.3</v>
      </c>
      <c r="E40" s="9">
        <v>43611</v>
      </c>
      <c r="F40" s="7">
        <v>5.25</v>
      </c>
      <c r="G40" s="22">
        <f>ROUND(D40*F40*References!$C$6,2)</f>
        <v>238.61</v>
      </c>
    </row>
    <row r="41" spans="1:7" x14ac:dyDescent="0.3">
      <c r="A41" s="7">
        <v>109946822</v>
      </c>
      <c r="B41" s="8">
        <v>3100</v>
      </c>
      <c r="C41" s="7" t="s">
        <v>83</v>
      </c>
      <c r="D41" s="22">
        <v>31.24</v>
      </c>
      <c r="E41" s="9">
        <v>43659</v>
      </c>
      <c r="F41" s="7">
        <v>1.5</v>
      </c>
      <c r="G41" s="22">
        <f>ROUND(D41*F41*References!$C$6,2)</f>
        <v>70.290000000000006</v>
      </c>
    </row>
    <row r="42" spans="1:7" x14ac:dyDescent="0.3">
      <c r="A42" s="7">
        <v>109948057</v>
      </c>
      <c r="B42" s="8">
        <v>3100</v>
      </c>
      <c r="C42" s="7" t="s">
        <v>83</v>
      </c>
      <c r="D42" s="22">
        <v>31.4</v>
      </c>
      <c r="E42" s="9">
        <v>43744</v>
      </c>
      <c r="F42" s="7">
        <v>9.75</v>
      </c>
      <c r="G42" s="22">
        <f>ROUND(D42*F42*References!$C$6,2)</f>
        <v>459.23</v>
      </c>
    </row>
    <row r="43" spans="1:7" x14ac:dyDescent="0.3">
      <c r="A43" s="7">
        <v>109949292</v>
      </c>
      <c r="B43" s="8">
        <v>3100</v>
      </c>
      <c r="C43" s="7" t="s">
        <v>83</v>
      </c>
      <c r="D43" s="22">
        <v>31.4</v>
      </c>
      <c r="E43" s="9">
        <v>43828</v>
      </c>
      <c r="F43" s="7">
        <v>7.5</v>
      </c>
      <c r="G43" s="22">
        <f>ROUND(D43*F43*References!$C$6,2)</f>
        <v>353.25</v>
      </c>
    </row>
    <row r="44" spans="1:7" x14ac:dyDescent="0.3">
      <c r="A44" s="7">
        <v>109950527</v>
      </c>
      <c r="B44" s="8">
        <v>3100</v>
      </c>
      <c r="C44" s="7" t="s">
        <v>83</v>
      </c>
      <c r="D44" s="22">
        <v>31.4</v>
      </c>
      <c r="E44" s="9">
        <v>43829</v>
      </c>
      <c r="F44" s="7">
        <v>7.5</v>
      </c>
      <c r="G44" s="22">
        <f>ROUND(D44*F44*References!$C$6,2)</f>
        <v>353.25</v>
      </c>
    </row>
    <row r="45" spans="1:7" x14ac:dyDescent="0.3">
      <c r="A45" s="7">
        <v>109951762</v>
      </c>
      <c r="B45" s="8">
        <v>3100</v>
      </c>
      <c r="C45" s="7" t="s">
        <v>83</v>
      </c>
      <c r="D45" s="22">
        <v>32.340000000000003</v>
      </c>
      <c r="E45" s="9">
        <v>43483</v>
      </c>
      <c r="F45" s="7">
        <v>2.25</v>
      </c>
      <c r="G45" s="22">
        <f>ROUND(D45*F45*References!$C$6,2)</f>
        <v>109.15</v>
      </c>
    </row>
    <row r="46" spans="1:7" x14ac:dyDescent="0.3">
      <c r="A46" s="7">
        <v>109952997</v>
      </c>
      <c r="B46" s="8">
        <v>3100</v>
      </c>
      <c r="C46" s="7" t="s">
        <v>83</v>
      </c>
      <c r="D46" s="22">
        <v>32.340000000000003</v>
      </c>
      <c r="E46" s="9">
        <v>43538</v>
      </c>
      <c r="F46" s="7">
        <v>1.5</v>
      </c>
      <c r="G46" s="22">
        <f>ROUND(D46*F46*References!$C$6,2)</f>
        <v>72.77</v>
      </c>
    </row>
    <row r="47" spans="1:7" x14ac:dyDescent="0.3">
      <c r="A47" s="7">
        <v>109954232</v>
      </c>
      <c r="B47" s="8">
        <v>3100</v>
      </c>
      <c r="C47" s="7" t="s">
        <v>83</v>
      </c>
      <c r="D47" s="22">
        <v>32.340000000000003</v>
      </c>
      <c r="E47" s="9">
        <v>43539</v>
      </c>
      <c r="F47" s="7">
        <v>1.25</v>
      </c>
      <c r="G47" s="22">
        <f>ROUND(D47*F47*References!$C$6,2)</f>
        <v>60.64</v>
      </c>
    </row>
    <row r="48" spans="1:7" x14ac:dyDescent="0.3">
      <c r="A48" s="7">
        <v>109955467</v>
      </c>
      <c r="B48" s="8">
        <v>3100</v>
      </c>
      <c r="C48" s="7" t="s">
        <v>83</v>
      </c>
      <c r="D48" s="22">
        <v>25.49</v>
      </c>
      <c r="E48" s="9">
        <v>43642</v>
      </c>
      <c r="F48" s="7">
        <v>6</v>
      </c>
      <c r="G48" s="22">
        <f>ROUND(D48*F48*References!$C$6,2)</f>
        <v>229.41</v>
      </c>
    </row>
    <row r="49" spans="1:7" x14ac:dyDescent="0.3">
      <c r="A49" s="7">
        <v>109956702</v>
      </c>
      <c r="B49" s="8">
        <v>3100</v>
      </c>
      <c r="C49" s="7" t="s">
        <v>83</v>
      </c>
      <c r="D49" s="22">
        <v>25.49</v>
      </c>
      <c r="E49" s="9">
        <v>43656</v>
      </c>
      <c r="F49" s="7">
        <v>6</v>
      </c>
      <c r="G49" s="22">
        <f>ROUND(D49*F49*References!$C$6,2)</f>
        <v>229.41</v>
      </c>
    </row>
    <row r="50" spans="1:7" x14ac:dyDescent="0.3">
      <c r="A50" s="7">
        <v>109957937</v>
      </c>
      <c r="B50" s="8">
        <v>3100</v>
      </c>
      <c r="C50" s="7" t="s">
        <v>83</v>
      </c>
      <c r="D50" s="22">
        <v>24.38</v>
      </c>
      <c r="E50" s="9">
        <v>43609</v>
      </c>
      <c r="F50" s="7">
        <v>1.5</v>
      </c>
      <c r="G50" s="22">
        <f>ROUND(D50*F50*References!$C$6,2)</f>
        <v>54.86</v>
      </c>
    </row>
    <row r="51" spans="1:7" x14ac:dyDescent="0.3">
      <c r="A51" s="7">
        <v>109959172</v>
      </c>
      <c r="B51" s="8">
        <v>3100</v>
      </c>
      <c r="C51" s="7" t="s">
        <v>83</v>
      </c>
      <c r="D51" s="22">
        <v>24.38</v>
      </c>
      <c r="E51" s="9">
        <v>43610</v>
      </c>
      <c r="F51" s="7">
        <v>3</v>
      </c>
      <c r="G51" s="22">
        <f>ROUND(D51*F51*References!$C$6,2)</f>
        <v>109.71</v>
      </c>
    </row>
    <row r="52" spans="1:7" x14ac:dyDescent="0.3">
      <c r="A52" s="7">
        <v>109960407</v>
      </c>
      <c r="B52" s="8">
        <v>3100</v>
      </c>
      <c r="C52" s="7" t="s">
        <v>83</v>
      </c>
      <c r="D52" s="22">
        <v>24.38</v>
      </c>
      <c r="E52" s="9">
        <v>43615</v>
      </c>
      <c r="F52" s="7">
        <v>1.5</v>
      </c>
      <c r="G52" s="22">
        <f>ROUND(D52*F52*References!$C$6,2)</f>
        <v>54.86</v>
      </c>
    </row>
    <row r="53" spans="1:7" x14ac:dyDescent="0.3">
      <c r="A53" s="7">
        <v>109961642</v>
      </c>
      <c r="B53" s="8">
        <v>3100</v>
      </c>
      <c r="C53" s="7" t="s">
        <v>83</v>
      </c>
      <c r="D53" s="22">
        <v>24.38</v>
      </c>
      <c r="E53" s="9">
        <v>43618</v>
      </c>
      <c r="F53" s="7">
        <v>1.5</v>
      </c>
      <c r="G53" s="22">
        <f>ROUND(D53*F53*References!$C$6,2)</f>
        <v>54.86</v>
      </c>
    </row>
    <row r="54" spans="1:7" x14ac:dyDescent="0.3">
      <c r="A54" s="7">
        <v>109962877</v>
      </c>
      <c r="B54" s="8">
        <v>3100</v>
      </c>
      <c r="C54" s="7" t="s">
        <v>83</v>
      </c>
      <c r="D54" s="22">
        <v>24.38</v>
      </c>
      <c r="E54" s="9">
        <v>43619</v>
      </c>
      <c r="F54" s="7">
        <v>1.5</v>
      </c>
      <c r="G54" s="22">
        <f>ROUND(D54*F54*References!$C$6,2)</f>
        <v>54.86</v>
      </c>
    </row>
    <row r="55" spans="1:7" x14ac:dyDescent="0.3">
      <c r="A55" s="7">
        <v>109964112</v>
      </c>
      <c r="B55" s="8">
        <v>3100</v>
      </c>
      <c r="C55" s="7" t="s">
        <v>83</v>
      </c>
      <c r="D55" s="22">
        <v>24.5</v>
      </c>
      <c r="E55" s="9">
        <v>43714</v>
      </c>
      <c r="F55" s="7">
        <v>2.75</v>
      </c>
      <c r="G55" s="22">
        <f>ROUND(D55*F55*References!$C$6,2)</f>
        <v>101.06</v>
      </c>
    </row>
    <row r="56" spans="1:7" x14ac:dyDescent="0.3">
      <c r="A56" s="7">
        <v>109965347</v>
      </c>
      <c r="B56" s="8">
        <v>3100</v>
      </c>
      <c r="C56" s="7" t="s">
        <v>83</v>
      </c>
      <c r="D56" s="22">
        <v>24.5</v>
      </c>
      <c r="E56" s="9">
        <v>43715</v>
      </c>
      <c r="F56" s="7">
        <v>2.25</v>
      </c>
      <c r="G56" s="22">
        <f>ROUND(D56*F56*References!$C$6,2)</f>
        <v>82.69</v>
      </c>
    </row>
    <row r="57" spans="1:7" x14ac:dyDescent="0.3">
      <c r="A57" s="7">
        <v>109966582</v>
      </c>
      <c r="B57" s="8">
        <v>3100</v>
      </c>
      <c r="C57" s="7" t="s">
        <v>83</v>
      </c>
      <c r="D57" s="22">
        <v>24.5</v>
      </c>
      <c r="E57" s="9">
        <v>43716</v>
      </c>
      <c r="F57" s="7">
        <v>2.25</v>
      </c>
      <c r="G57" s="22">
        <f>ROUND(D57*F57*References!$C$6,2)</f>
        <v>82.69</v>
      </c>
    </row>
    <row r="58" spans="1:7" x14ac:dyDescent="0.3">
      <c r="A58" s="7">
        <v>109967817</v>
      </c>
      <c r="B58" s="8">
        <v>3100</v>
      </c>
      <c r="C58" s="7" t="s">
        <v>83</v>
      </c>
      <c r="D58" s="22">
        <v>24.5</v>
      </c>
      <c r="E58" s="9">
        <v>43717</v>
      </c>
      <c r="F58" s="7">
        <v>2.25</v>
      </c>
      <c r="G58" s="22">
        <f>ROUND(D58*F58*References!$C$6,2)</f>
        <v>82.69</v>
      </c>
    </row>
    <row r="59" spans="1:7" x14ac:dyDescent="0.3">
      <c r="A59" s="7">
        <v>109969052</v>
      </c>
      <c r="B59" s="8">
        <v>3100</v>
      </c>
      <c r="C59" s="7" t="s">
        <v>83</v>
      </c>
      <c r="D59" s="22">
        <v>24.5</v>
      </c>
      <c r="E59" s="9">
        <v>43720</v>
      </c>
      <c r="F59" s="7">
        <v>0.75</v>
      </c>
      <c r="G59" s="22">
        <f>ROUND(D59*F59*References!$C$6,2)</f>
        <v>27.56</v>
      </c>
    </row>
    <row r="60" spans="1:7" x14ac:dyDescent="0.3">
      <c r="A60" s="7">
        <v>109970287</v>
      </c>
      <c r="B60" s="8">
        <v>3100</v>
      </c>
      <c r="C60" s="7" t="s">
        <v>83</v>
      </c>
      <c r="D60" s="22">
        <v>26.37</v>
      </c>
      <c r="E60" s="9">
        <v>43828</v>
      </c>
      <c r="F60" s="7">
        <v>7.5</v>
      </c>
      <c r="G60" s="22">
        <f>ROUND(D60*F60*References!$C$6,2)</f>
        <v>296.66000000000003</v>
      </c>
    </row>
    <row r="61" spans="1:7" x14ac:dyDescent="0.3">
      <c r="A61" s="7">
        <v>109971522</v>
      </c>
      <c r="B61" s="8">
        <v>3100</v>
      </c>
      <c r="C61" s="7" t="s">
        <v>83</v>
      </c>
      <c r="D61" s="22">
        <v>24.03</v>
      </c>
      <c r="E61" s="9">
        <v>43602</v>
      </c>
      <c r="F61" s="7">
        <v>4.5</v>
      </c>
      <c r="G61" s="22">
        <f>ROUND(D61*F61*References!$C$6,2)</f>
        <v>162.19999999999999</v>
      </c>
    </row>
    <row r="62" spans="1:7" x14ac:dyDescent="0.3">
      <c r="A62" s="7">
        <v>109972757</v>
      </c>
      <c r="B62" s="8">
        <v>3100</v>
      </c>
      <c r="C62" s="7" t="s">
        <v>83</v>
      </c>
      <c r="D62" s="22">
        <v>24.76</v>
      </c>
      <c r="E62" s="9">
        <v>43659</v>
      </c>
      <c r="F62" s="7">
        <v>1.5</v>
      </c>
      <c r="G62" s="22">
        <f>ROUND(D62*F62*References!$C$6,2)</f>
        <v>55.71</v>
      </c>
    </row>
    <row r="63" spans="1:7" x14ac:dyDescent="0.3">
      <c r="A63" s="7">
        <v>109973992</v>
      </c>
      <c r="B63" s="8">
        <v>3100</v>
      </c>
      <c r="C63" s="7" t="s">
        <v>83</v>
      </c>
      <c r="D63" s="22">
        <v>24.76</v>
      </c>
      <c r="E63" s="9">
        <v>43673</v>
      </c>
      <c r="F63" s="7">
        <v>0.75</v>
      </c>
      <c r="G63" s="22">
        <f>ROUND(D63*F63*References!$C$6,2)</f>
        <v>27.86</v>
      </c>
    </row>
    <row r="64" spans="1:7" x14ac:dyDescent="0.3">
      <c r="A64" s="7">
        <v>109975227</v>
      </c>
      <c r="B64" s="8">
        <v>3100</v>
      </c>
      <c r="C64" s="7" t="s">
        <v>83</v>
      </c>
      <c r="D64" s="22">
        <v>24.76</v>
      </c>
      <c r="E64" s="9">
        <v>43675</v>
      </c>
      <c r="F64" s="7">
        <v>1.5</v>
      </c>
      <c r="G64" s="22">
        <f>ROUND(D64*F64*References!$C$6,2)</f>
        <v>55.71</v>
      </c>
    </row>
    <row r="65" spans="1:7" x14ac:dyDescent="0.3">
      <c r="A65" s="7">
        <v>109976462</v>
      </c>
      <c r="B65" s="8">
        <v>3100</v>
      </c>
      <c r="C65" s="7" t="s">
        <v>83</v>
      </c>
      <c r="D65" s="22">
        <v>24.76</v>
      </c>
      <c r="E65" s="9">
        <v>43705</v>
      </c>
      <c r="F65" s="7">
        <v>13.5</v>
      </c>
      <c r="G65" s="22">
        <f>ROUND(D65*F65*References!$C$6,2)</f>
        <v>501.39</v>
      </c>
    </row>
    <row r="66" spans="1:7" x14ac:dyDescent="0.3">
      <c r="A66" s="7">
        <v>109977697</v>
      </c>
      <c r="B66" s="8">
        <v>3100</v>
      </c>
      <c r="C66" s="7" t="s">
        <v>83</v>
      </c>
      <c r="D66" s="22">
        <v>24.88</v>
      </c>
      <c r="E66" s="9">
        <v>43715</v>
      </c>
      <c r="F66" s="7">
        <v>3</v>
      </c>
      <c r="G66" s="22">
        <f>ROUND(D66*F66*References!$C$6,2)</f>
        <v>111.96</v>
      </c>
    </row>
    <row r="67" spans="1:7" x14ac:dyDescent="0.3">
      <c r="A67" s="7">
        <v>109978932</v>
      </c>
      <c r="B67" s="8">
        <v>3100</v>
      </c>
      <c r="C67" s="7" t="s">
        <v>83</v>
      </c>
      <c r="D67" s="22">
        <v>24.88</v>
      </c>
      <c r="E67" s="9">
        <v>43729</v>
      </c>
      <c r="F67" s="7">
        <v>4.5</v>
      </c>
      <c r="G67" s="22">
        <f>ROUND(D67*F67*References!$C$6,2)</f>
        <v>167.94</v>
      </c>
    </row>
    <row r="68" spans="1:7" x14ac:dyDescent="0.3">
      <c r="A68" s="7">
        <v>109980167</v>
      </c>
      <c r="B68" s="8">
        <v>3100</v>
      </c>
      <c r="C68" s="7" t="s">
        <v>83</v>
      </c>
      <c r="D68" s="22">
        <v>24.88</v>
      </c>
      <c r="E68" s="9">
        <v>43734</v>
      </c>
      <c r="F68" s="7">
        <v>1.5</v>
      </c>
      <c r="G68" s="22">
        <f>ROUND(D68*F68*References!$C$6,2)</f>
        <v>55.98</v>
      </c>
    </row>
    <row r="69" spans="1:7" x14ac:dyDescent="0.3">
      <c r="A69" s="7">
        <v>109981402</v>
      </c>
      <c r="B69" s="8">
        <v>3100</v>
      </c>
      <c r="C69" s="7" t="s">
        <v>83</v>
      </c>
      <c r="D69" s="22">
        <v>24.88</v>
      </c>
      <c r="E69" s="9">
        <v>43785</v>
      </c>
      <c r="F69" s="7">
        <v>5.25</v>
      </c>
      <c r="G69" s="22">
        <f>ROUND(D69*F69*References!$C$6,2)</f>
        <v>195.93</v>
      </c>
    </row>
    <row r="70" spans="1:7" x14ac:dyDescent="0.3">
      <c r="A70" s="7">
        <v>109982637</v>
      </c>
      <c r="B70" s="8">
        <v>3100</v>
      </c>
      <c r="C70" s="7" t="s">
        <v>83</v>
      </c>
      <c r="D70" s="22">
        <v>24.88</v>
      </c>
      <c r="E70" s="9">
        <v>43788</v>
      </c>
      <c r="F70" s="7">
        <v>6.75</v>
      </c>
      <c r="G70" s="22">
        <f>ROUND(D70*F70*References!$C$6,2)</f>
        <v>251.91</v>
      </c>
    </row>
    <row r="71" spans="1:7" x14ac:dyDescent="0.3">
      <c r="A71" s="7">
        <v>109983872</v>
      </c>
      <c r="B71" s="8">
        <v>3100</v>
      </c>
      <c r="C71" s="7" t="s">
        <v>83</v>
      </c>
      <c r="D71" s="22">
        <v>25.62</v>
      </c>
      <c r="E71" s="9">
        <v>43822</v>
      </c>
      <c r="F71" s="7">
        <v>7.5</v>
      </c>
      <c r="G71" s="22">
        <f>ROUND(D71*F71*References!$C$6,2)</f>
        <v>288.23</v>
      </c>
    </row>
    <row r="72" spans="1:7" x14ac:dyDescent="0.3">
      <c r="A72" s="7">
        <v>109985107</v>
      </c>
      <c r="B72" s="8">
        <v>3100</v>
      </c>
      <c r="C72" s="7" t="s">
        <v>83</v>
      </c>
      <c r="D72" s="22">
        <v>25.62</v>
      </c>
      <c r="E72" s="9">
        <v>43544</v>
      </c>
      <c r="F72" s="7">
        <v>4.5</v>
      </c>
      <c r="G72" s="22">
        <f>ROUND(D72*F72*References!$C$6,2)</f>
        <v>172.94</v>
      </c>
    </row>
    <row r="73" spans="1:7" x14ac:dyDescent="0.3">
      <c r="A73" s="7">
        <v>109986342</v>
      </c>
      <c r="B73" s="8">
        <v>3100</v>
      </c>
      <c r="C73" s="7" t="s">
        <v>83</v>
      </c>
      <c r="D73" s="22">
        <v>25.62</v>
      </c>
      <c r="E73" s="9">
        <v>43548</v>
      </c>
      <c r="F73" s="7">
        <v>7.5</v>
      </c>
      <c r="G73" s="22">
        <f>ROUND(D73*F73*References!$C$6,2)</f>
        <v>288.23</v>
      </c>
    </row>
    <row r="74" spans="1:7" x14ac:dyDescent="0.3">
      <c r="A74" s="7">
        <v>109987577</v>
      </c>
      <c r="B74" s="8">
        <v>3100</v>
      </c>
      <c r="C74" s="7" t="s">
        <v>83</v>
      </c>
      <c r="D74" s="22">
        <v>22.17</v>
      </c>
      <c r="E74" s="9">
        <v>43583</v>
      </c>
      <c r="F74" s="7">
        <v>4.5</v>
      </c>
      <c r="G74" s="22">
        <f>ROUND(D74*F74*References!$C$6,2)</f>
        <v>149.65</v>
      </c>
    </row>
    <row r="75" spans="1:7" x14ac:dyDescent="0.3">
      <c r="A75" s="7">
        <v>109988812</v>
      </c>
      <c r="B75" s="8">
        <v>3100</v>
      </c>
      <c r="C75" s="7" t="s">
        <v>83</v>
      </c>
      <c r="D75" s="22">
        <v>26.24</v>
      </c>
      <c r="E75" s="9">
        <v>43651</v>
      </c>
      <c r="F75" s="7">
        <v>1.5</v>
      </c>
      <c r="G75" s="22">
        <f>ROUND(D75*F75*References!$C$6,2)</f>
        <v>59.04</v>
      </c>
    </row>
    <row r="76" spans="1:7" x14ac:dyDescent="0.3">
      <c r="A76" s="7">
        <v>109990047</v>
      </c>
      <c r="B76" s="8">
        <v>3100</v>
      </c>
      <c r="C76" s="7" t="s">
        <v>83</v>
      </c>
      <c r="D76" s="22">
        <v>26.24</v>
      </c>
      <c r="E76" s="9">
        <v>43652</v>
      </c>
      <c r="F76" s="7">
        <v>1.5</v>
      </c>
      <c r="G76" s="22">
        <f>ROUND(D76*F76*References!$C$6,2)</f>
        <v>59.04</v>
      </c>
    </row>
    <row r="77" spans="1:7" x14ac:dyDescent="0.3">
      <c r="A77" s="7">
        <v>109991282</v>
      </c>
      <c r="B77" s="8">
        <v>3100</v>
      </c>
      <c r="C77" s="7" t="s">
        <v>83</v>
      </c>
      <c r="D77" s="22">
        <v>26.24</v>
      </c>
      <c r="E77" s="9">
        <v>43653</v>
      </c>
      <c r="F77" s="7">
        <v>1.5</v>
      </c>
      <c r="G77" s="22">
        <f>ROUND(D77*F77*References!$C$6,2)</f>
        <v>59.04</v>
      </c>
    </row>
    <row r="78" spans="1:7" x14ac:dyDescent="0.3">
      <c r="A78" s="7">
        <v>109992517</v>
      </c>
      <c r="B78" s="8">
        <v>3100</v>
      </c>
      <c r="C78" s="7" t="s">
        <v>83</v>
      </c>
      <c r="D78" s="22">
        <v>26.24</v>
      </c>
      <c r="E78" s="9">
        <v>43654</v>
      </c>
      <c r="F78" s="7">
        <v>1.25</v>
      </c>
      <c r="G78" s="22">
        <f>ROUND(D78*F78*References!$C$6,2)</f>
        <v>49.2</v>
      </c>
    </row>
    <row r="79" spans="1:7" x14ac:dyDescent="0.3">
      <c r="A79" s="7">
        <v>109993752</v>
      </c>
      <c r="B79" s="8">
        <v>3100</v>
      </c>
      <c r="C79" s="7" t="s">
        <v>83</v>
      </c>
      <c r="D79" s="22">
        <v>26.24</v>
      </c>
      <c r="E79" s="9">
        <v>43685</v>
      </c>
      <c r="F79" s="7">
        <v>3.75</v>
      </c>
      <c r="G79" s="22">
        <f>ROUND(D79*F79*References!$C$6,2)</f>
        <v>147.6</v>
      </c>
    </row>
    <row r="80" spans="1:7" x14ac:dyDescent="0.3">
      <c r="A80" s="7">
        <v>109994987</v>
      </c>
      <c r="B80" s="8">
        <v>3100</v>
      </c>
      <c r="C80" s="7" t="s">
        <v>83</v>
      </c>
      <c r="D80" s="22">
        <v>26.24</v>
      </c>
      <c r="E80" s="9">
        <v>43686</v>
      </c>
      <c r="F80" s="7">
        <v>3</v>
      </c>
      <c r="G80" s="22">
        <f>ROUND(D80*F80*References!$C$6,2)</f>
        <v>118.08</v>
      </c>
    </row>
    <row r="81" spans="1:7" x14ac:dyDescent="0.3">
      <c r="A81" s="7">
        <v>109996222</v>
      </c>
      <c r="B81" s="8">
        <v>3100</v>
      </c>
      <c r="C81" s="7" t="s">
        <v>83</v>
      </c>
      <c r="D81" s="22">
        <v>26.24</v>
      </c>
      <c r="E81" s="9">
        <v>43687</v>
      </c>
      <c r="F81" s="7">
        <v>3</v>
      </c>
      <c r="G81" s="22">
        <f>ROUND(D81*F81*References!$C$6,2)</f>
        <v>118.08</v>
      </c>
    </row>
    <row r="82" spans="1:7" x14ac:dyDescent="0.3">
      <c r="A82" s="7">
        <v>109997457</v>
      </c>
      <c r="B82" s="8">
        <v>3100</v>
      </c>
      <c r="C82" s="7" t="s">
        <v>83</v>
      </c>
      <c r="D82" s="22">
        <v>26.24</v>
      </c>
      <c r="E82" s="9">
        <v>43688</v>
      </c>
      <c r="F82" s="7">
        <v>3.75</v>
      </c>
      <c r="G82" s="22">
        <f>ROUND(D82*F82*References!$C$6,2)</f>
        <v>147.6</v>
      </c>
    </row>
    <row r="83" spans="1:7" x14ac:dyDescent="0.3">
      <c r="A83" s="7">
        <v>109998692</v>
      </c>
      <c r="B83" s="8">
        <v>3100</v>
      </c>
      <c r="C83" s="7" t="s">
        <v>83</v>
      </c>
      <c r="D83" s="22">
        <v>26.24</v>
      </c>
      <c r="E83" s="9">
        <v>43689</v>
      </c>
      <c r="F83" s="7">
        <v>0.75</v>
      </c>
      <c r="G83" s="22">
        <f>ROUND(D83*F83*References!$C$6,2)</f>
        <v>29.52</v>
      </c>
    </row>
    <row r="84" spans="1:7" x14ac:dyDescent="0.3">
      <c r="A84" s="7">
        <v>109999927</v>
      </c>
      <c r="B84" s="8">
        <v>3100</v>
      </c>
      <c r="C84" s="7" t="s">
        <v>83</v>
      </c>
      <c r="D84" s="22">
        <v>26.24</v>
      </c>
      <c r="E84" s="9">
        <v>43692</v>
      </c>
      <c r="F84" s="7">
        <v>2.25</v>
      </c>
      <c r="G84" s="22">
        <f>ROUND(D84*F84*References!$C$6,2)</f>
        <v>88.56</v>
      </c>
    </row>
    <row r="85" spans="1:7" x14ac:dyDescent="0.3">
      <c r="A85" s="7">
        <v>110001162</v>
      </c>
      <c r="B85" s="8">
        <v>3100</v>
      </c>
      <c r="C85" s="7" t="s">
        <v>83</v>
      </c>
      <c r="D85" s="22">
        <v>26.24</v>
      </c>
      <c r="E85" s="9">
        <v>43693</v>
      </c>
      <c r="F85" s="7">
        <v>2.25</v>
      </c>
      <c r="G85" s="22">
        <f>ROUND(D85*F85*References!$C$6,2)</f>
        <v>88.56</v>
      </c>
    </row>
    <row r="86" spans="1:7" x14ac:dyDescent="0.3">
      <c r="A86" s="7">
        <v>110002397</v>
      </c>
      <c r="B86" s="8">
        <v>3100</v>
      </c>
      <c r="C86" s="7" t="s">
        <v>83</v>
      </c>
      <c r="D86" s="22">
        <v>26.24</v>
      </c>
      <c r="E86" s="9">
        <v>43694</v>
      </c>
      <c r="F86" s="7">
        <v>1.5</v>
      </c>
      <c r="G86" s="22">
        <f>ROUND(D86*F86*References!$C$6,2)</f>
        <v>59.04</v>
      </c>
    </row>
    <row r="87" spans="1:7" x14ac:dyDescent="0.3">
      <c r="A87" s="7">
        <v>110003632</v>
      </c>
      <c r="B87" s="8">
        <v>3100</v>
      </c>
      <c r="C87" s="7" t="s">
        <v>83</v>
      </c>
      <c r="D87" s="22">
        <v>26.24</v>
      </c>
      <c r="E87" s="9">
        <v>43695</v>
      </c>
      <c r="F87" s="7">
        <v>3</v>
      </c>
      <c r="G87" s="22">
        <f>ROUND(D87*F87*References!$C$6,2)</f>
        <v>118.08</v>
      </c>
    </row>
    <row r="88" spans="1:7" x14ac:dyDescent="0.3">
      <c r="A88" s="7">
        <v>110004867</v>
      </c>
      <c r="B88" s="8">
        <v>3100</v>
      </c>
      <c r="C88" s="7" t="s">
        <v>83</v>
      </c>
      <c r="D88" s="22">
        <v>26.24</v>
      </c>
      <c r="E88" s="9">
        <v>43696</v>
      </c>
      <c r="F88" s="7">
        <v>0.75</v>
      </c>
      <c r="G88" s="22">
        <f>ROUND(D88*F88*References!$C$6,2)</f>
        <v>29.52</v>
      </c>
    </row>
    <row r="89" spans="1:7" x14ac:dyDescent="0.3">
      <c r="A89" s="7">
        <v>110006102</v>
      </c>
      <c r="B89" s="8" t="s">
        <v>6</v>
      </c>
      <c r="C89" s="7" t="s">
        <v>7</v>
      </c>
      <c r="D89" s="22">
        <v>32.18</v>
      </c>
      <c r="E89" s="9">
        <v>43557</v>
      </c>
      <c r="F89" s="7">
        <v>7.5</v>
      </c>
      <c r="G89" s="22">
        <f>ROUND(D89*F89*References!$C$6,2)</f>
        <v>362.03</v>
      </c>
    </row>
    <row r="90" spans="1:7" x14ac:dyDescent="0.3">
      <c r="A90" s="7">
        <v>110007337</v>
      </c>
      <c r="B90" s="8" t="s">
        <v>6</v>
      </c>
      <c r="C90" s="7" t="s">
        <v>7</v>
      </c>
      <c r="D90" s="22">
        <v>32.18</v>
      </c>
      <c r="E90" s="9">
        <v>43589</v>
      </c>
      <c r="F90" s="7">
        <v>6</v>
      </c>
      <c r="G90" s="22">
        <f>ROUND(D90*F90*References!$C$6,2)</f>
        <v>289.62</v>
      </c>
    </row>
    <row r="91" spans="1:7" x14ac:dyDescent="0.3">
      <c r="A91" s="7">
        <v>110008572</v>
      </c>
      <c r="B91" s="8" t="s">
        <v>6</v>
      </c>
      <c r="C91" s="7" t="s">
        <v>7</v>
      </c>
      <c r="D91" s="22">
        <v>32.18</v>
      </c>
      <c r="E91" s="9">
        <v>43590</v>
      </c>
      <c r="F91" s="7">
        <v>6</v>
      </c>
      <c r="G91" s="22">
        <f>ROUND(D91*F91*References!$C$6,2)</f>
        <v>289.62</v>
      </c>
    </row>
    <row r="92" spans="1:7" x14ac:dyDescent="0.3">
      <c r="A92" s="7">
        <v>110009807</v>
      </c>
      <c r="B92" s="8" t="s">
        <v>6</v>
      </c>
      <c r="C92" s="7" t="s">
        <v>7</v>
      </c>
      <c r="D92" s="22">
        <v>32.18</v>
      </c>
      <c r="E92" s="9">
        <v>43591</v>
      </c>
      <c r="F92" s="7">
        <v>6</v>
      </c>
      <c r="G92" s="22">
        <f>ROUND(D92*F92*References!$C$6,2)</f>
        <v>289.62</v>
      </c>
    </row>
    <row r="93" spans="1:7" x14ac:dyDescent="0.3">
      <c r="A93" s="7">
        <v>110011042</v>
      </c>
      <c r="B93" s="8" t="s">
        <v>6</v>
      </c>
      <c r="C93" s="7" t="s">
        <v>7</v>
      </c>
      <c r="D93" s="22">
        <v>32.18</v>
      </c>
      <c r="E93" s="9">
        <v>43592</v>
      </c>
      <c r="F93" s="7">
        <v>12</v>
      </c>
      <c r="G93" s="22">
        <f>ROUND(D93*F93*References!$C$6,2)</f>
        <v>579.24</v>
      </c>
    </row>
    <row r="94" spans="1:7" x14ac:dyDescent="0.3">
      <c r="A94" s="7">
        <v>110012277</v>
      </c>
      <c r="B94" s="8" t="s">
        <v>79</v>
      </c>
      <c r="C94" s="7" t="s">
        <v>7</v>
      </c>
      <c r="D94" s="22">
        <v>32.18</v>
      </c>
      <c r="E94" s="9">
        <v>43594</v>
      </c>
      <c r="F94" s="7">
        <v>4.5</v>
      </c>
      <c r="G94" s="22">
        <f>ROUND(D94*F94*References!$C$6,2)</f>
        <v>217.22</v>
      </c>
    </row>
    <row r="95" spans="1:7" x14ac:dyDescent="0.3">
      <c r="A95" s="7">
        <v>110013512</v>
      </c>
      <c r="B95" s="8" t="s">
        <v>4</v>
      </c>
      <c r="C95" s="7" t="s">
        <v>7</v>
      </c>
      <c r="D95" s="22">
        <v>32.18</v>
      </c>
      <c r="E95" s="9">
        <v>43595</v>
      </c>
      <c r="F95" s="7">
        <v>3</v>
      </c>
      <c r="G95" s="22">
        <f>ROUND(D95*F95*References!$C$6,2)</f>
        <v>144.81</v>
      </c>
    </row>
    <row r="96" spans="1:7" x14ac:dyDescent="0.3">
      <c r="A96" s="7">
        <v>110014747</v>
      </c>
      <c r="B96" s="8" t="s">
        <v>6</v>
      </c>
      <c r="C96" s="7" t="s">
        <v>7</v>
      </c>
      <c r="D96" s="22">
        <v>32.18</v>
      </c>
      <c r="E96" s="9">
        <v>43596</v>
      </c>
      <c r="F96" s="7">
        <v>4.5</v>
      </c>
      <c r="G96" s="22">
        <f>ROUND(D96*F96*References!$C$6,2)</f>
        <v>217.22</v>
      </c>
    </row>
    <row r="97" spans="1:7" x14ac:dyDescent="0.3">
      <c r="A97" s="7">
        <v>110015982</v>
      </c>
      <c r="B97" s="8" t="s">
        <v>6</v>
      </c>
      <c r="C97" s="7" t="s">
        <v>7</v>
      </c>
      <c r="D97" s="22">
        <v>32.18</v>
      </c>
      <c r="E97" s="9">
        <v>43597</v>
      </c>
      <c r="F97" s="7">
        <v>3</v>
      </c>
      <c r="G97" s="22">
        <f>ROUND(D97*F97*References!$C$6,2)</f>
        <v>144.81</v>
      </c>
    </row>
    <row r="98" spans="1:7" x14ac:dyDescent="0.3">
      <c r="A98" s="7">
        <v>110017217</v>
      </c>
      <c r="B98" s="8" t="s">
        <v>6</v>
      </c>
      <c r="C98" s="7" t="s">
        <v>7</v>
      </c>
      <c r="D98" s="22">
        <v>32.18</v>
      </c>
      <c r="E98" s="9">
        <v>43598</v>
      </c>
      <c r="F98" s="7">
        <v>3</v>
      </c>
      <c r="G98" s="22">
        <f>ROUND(D98*F98*References!$C$6,2)</f>
        <v>144.81</v>
      </c>
    </row>
    <row r="99" spans="1:7" x14ac:dyDescent="0.3">
      <c r="A99" s="7">
        <v>110018452</v>
      </c>
      <c r="B99" s="8" t="s">
        <v>6</v>
      </c>
      <c r="C99" s="7" t="s">
        <v>7</v>
      </c>
      <c r="D99" s="22">
        <v>32.18</v>
      </c>
      <c r="E99" s="9">
        <v>43601</v>
      </c>
      <c r="F99" s="7">
        <v>6</v>
      </c>
      <c r="G99" s="22">
        <f>ROUND(D99*F99*References!$C$6,2)</f>
        <v>289.62</v>
      </c>
    </row>
    <row r="100" spans="1:7" x14ac:dyDescent="0.3">
      <c r="A100" s="7">
        <v>110019687</v>
      </c>
      <c r="B100" s="8" t="s">
        <v>6</v>
      </c>
      <c r="C100" s="7" t="s">
        <v>7</v>
      </c>
      <c r="D100" s="22">
        <v>32.18</v>
      </c>
      <c r="E100" s="9">
        <v>43602</v>
      </c>
      <c r="F100" s="7">
        <v>4.5</v>
      </c>
      <c r="G100" s="22">
        <f>ROUND(D100*F100*References!$C$6,2)</f>
        <v>217.22</v>
      </c>
    </row>
    <row r="101" spans="1:7" x14ac:dyDescent="0.3">
      <c r="A101" s="7">
        <v>110020922</v>
      </c>
      <c r="B101" s="8" t="s">
        <v>6</v>
      </c>
      <c r="C101" s="7" t="s">
        <v>7</v>
      </c>
      <c r="D101" s="22">
        <v>32.18</v>
      </c>
      <c r="E101" s="9">
        <v>43605</v>
      </c>
      <c r="F101" s="7">
        <v>1.5</v>
      </c>
      <c r="G101" s="22">
        <f>ROUND(D101*F101*References!$C$6,2)</f>
        <v>72.41</v>
      </c>
    </row>
    <row r="102" spans="1:7" x14ac:dyDescent="0.3">
      <c r="A102" s="7">
        <v>110022157</v>
      </c>
      <c r="B102" s="8" t="s">
        <v>6</v>
      </c>
      <c r="C102" s="7" t="s">
        <v>7</v>
      </c>
      <c r="D102" s="22">
        <v>32.18</v>
      </c>
      <c r="E102" s="9">
        <v>43610</v>
      </c>
      <c r="F102" s="7">
        <v>3</v>
      </c>
      <c r="G102" s="22">
        <f>ROUND(D102*F102*References!$C$6,2)</f>
        <v>144.81</v>
      </c>
    </row>
    <row r="103" spans="1:7" x14ac:dyDescent="0.3">
      <c r="A103" s="7">
        <v>110023392</v>
      </c>
      <c r="B103" s="8" t="s">
        <v>6</v>
      </c>
      <c r="C103" s="7" t="s">
        <v>7</v>
      </c>
      <c r="D103" s="22">
        <v>32.18</v>
      </c>
      <c r="E103" s="9">
        <v>43611</v>
      </c>
      <c r="F103" s="7">
        <v>1.5</v>
      </c>
      <c r="G103" s="22">
        <f>ROUND(D103*F103*References!$C$6,2)</f>
        <v>72.41</v>
      </c>
    </row>
    <row r="104" spans="1:7" x14ac:dyDescent="0.3">
      <c r="A104" s="7">
        <v>110024627</v>
      </c>
      <c r="B104" s="8" t="s">
        <v>6</v>
      </c>
      <c r="C104" s="7" t="s">
        <v>7</v>
      </c>
      <c r="D104" s="22">
        <v>32.18</v>
      </c>
      <c r="E104" s="9">
        <v>43612</v>
      </c>
      <c r="F104" s="7">
        <v>3</v>
      </c>
      <c r="G104" s="22">
        <f>ROUND(D104*F104*References!$C$6,2)</f>
        <v>144.81</v>
      </c>
    </row>
    <row r="105" spans="1:7" x14ac:dyDescent="0.3">
      <c r="A105" s="7">
        <v>110025862</v>
      </c>
      <c r="B105" s="8" t="s">
        <v>6</v>
      </c>
      <c r="C105" s="7" t="s">
        <v>7</v>
      </c>
      <c r="D105" s="22">
        <v>32.18</v>
      </c>
      <c r="E105" s="9">
        <v>43613</v>
      </c>
      <c r="F105" s="7">
        <v>6</v>
      </c>
      <c r="G105" s="22">
        <f>ROUND(D105*F105*References!$C$6,2)</f>
        <v>289.62</v>
      </c>
    </row>
    <row r="106" spans="1:7" x14ac:dyDescent="0.3">
      <c r="A106" s="7">
        <v>110027097</v>
      </c>
      <c r="B106" s="8" t="s">
        <v>6</v>
      </c>
      <c r="C106" s="7" t="s">
        <v>7</v>
      </c>
      <c r="D106" s="22">
        <v>32.18</v>
      </c>
      <c r="E106" s="9">
        <v>43614</v>
      </c>
      <c r="F106" s="7">
        <v>6</v>
      </c>
      <c r="G106" s="22">
        <f>ROUND(D106*F106*References!$C$6,2)</f>
        <v>289.62</v>
      </c>
    </row>
    <row r="107" spans="1:7" x14ac:dyDescent="0.3">
      <c r="A107" s="7">
        <v>110028332</v>
      </c>
      <c r="B107" s="8" t="s">
        <v>6</v>
      </c>
      <c r="C107" s="7" t="s">
        <v>7</v>
      </c>
      <c r="D107" s="22">
        <v>32.18</v>
      </c>
      <c r="E107" s="9">
        <v>43615</v>
      </c>
      <c r="F107" s="7">
        <v>3</v>
      </c>
      <c r="G107" s="22">
        <f>ROUND(D107*F107*References!$C$6,2)</f>
        <v>144.81</v>
      </c>
    </row>
    <row r="108" spans="1:7" x14ac:dyDescent="0.3">
      <c r="A108" s="7">
        <v>110029567</v>
      </c>
      <c r="B108" s="8" t="s">
        <v>6</v>
      </c>
      <c r="C108" s="7" t="s">
        <v>7</v>
      </c>
      <c r="D108" s="22">
        <v>32.18</v>
      </c>
      <c r="E108" s="9">
        <v>43616</v>
      </c>
      <c r="F108" s="7">
        <v>1.5</v>
      </c>
      <c r="G108" s="22">
        <f>ROUND(D108*F108*References!$C$6,2)</f>
        <v>72.41</v>
      </c>
    </row>
    <row r="109" spans="1:7" x14ac:dyDescent="0.3">
      <c r="A109" s="7">
        <v>110030802</v>
      </c>
      <c r="B109" s="8" t="s">
        <v>6</v>
      </c>
      <c r="C109" s="7" t="s">
        <v>7</v>
      </c>
      <c r="D109" s="22">
        <v>32.18</v>
      </c>
      <c r="E109" s="9">
        <v>43617</v>
      </c>
      <c r="F109" s="7">
        <v>6</v>
      </c>
      <c r="G109" s="22">
        <f>ROUND(D109*F109*References!$C$6,2)</f>
        <v>289.62</v>
      </c>
    </row>
    <row r="110" spans="1:7" x14ac:dyDescent="0.3">
      <c r="A110" s="7">
        <v>110032037</v>
      </c>
      <c r="B110" s="8" t="s">
        <v>6</v>
      </c>
      <c r="C110" s="7" t="s">
        <v>7</v>
      </c>
      <c r="D110" s="22">
        <v>32.18</v>
      </c>
      <c r="E110" s="9">
        <v>43619</v>
      </c>
      <c r="F110" s="7">
        <v>3</v>
      </c>
      <c r="G110" s="22">
        <f>ROUND(D110*F110*References!$C$6,2)</f>
        <v>144.81</v>
      </c>
    </row>
    <row r="111" spans="1:7" x14ac:dyDescent="0.3">
      <c r="A111" s="7">
        <v>110033272</v>
      </c>
      <c r="B111" s="8" t="s">
        <v>6</v>
      </c>
      <c r="C111" s="7" t="s">
        <v>7</v>
      </c>
      <c r="D111" s="22">
        <v>32.18</v>
      </c>
      <c r="E111" s="9">
        <v>43622</v>
      </c>
      <c r="F111" s="7">
        <v>3</v>
      </c>
      <c r="G111" s="22">
        <f>ROUND(D111*F111*References!$C$6,2)</f>
        <v>144.81</v>
      </c>
    </row>
    <row r="112" spans="1:7" x14ac:dyDescent="0.3">
      <c r="A112" s="7">
        <v>110034507</v>
      </c>
      <c r="B112" s="8" t="s">
        <v>6</v>
      </c>
      <c r="C112" s="7" t="s">
        <v>7</v>
      </c>
      <c r="D112" s="22">
        <v>32.18</v>
      </c>
      <c r="E112" s="9">
        <v>43623</v>
      </c>
      <c r="F112" s="7">
        <v>3</v>
      </c>
      <c r="G112" s="22">
        <f>ROUND(D112*F112*References!$C$6,2)</f>
        <v>144.81</v>
      </c>
    </row>
    <row r="113" spans="1:7" x14ac:dyDescent="0.3">
      <c r="A113" s="7">
        <v>110035742</v>
      </c>
      <c r="B113" s="8" t="s">
        <v>6</v>
      </c>
      <c r="C113" s="7" t="s">
        <v>7</v>
      </c>
      <c r="D113" s="22">
        <v>33.14</v>
      </c>
      <c r="E113" s="9">
        <v>43625</v>
      </c>
      <c r="F113" s="7">
        <v>1.5</v>
      </c>
      <c r="G113" s="22">
        <f>ROUND(D113*F113*References!$C$6,2)</f>
        <v>74.569999999999993</v>
      </c>
    </row>
    <row r="114" spans="1:7" x14ac:dyDescent="0.3">
      <c r="A114" s="7">
        <v>110036977</v>
      </c>
      <c r="B114" s="8" t="s">
        <v>8</v>
      </c>
      <c r="C114" s="7" t="s">
        <v>9</v>
      </c>
      <c r="D114" s="22">
        <v>22.97</v>
      </c>
      <c r="E114" s="9">
        <v>43560</v>
      </c>
      <c r="F114" s="7">
        <v>0.37</v>
      </c>
      <c r="G114" s="22">
        <f>ROUND(D114*F114*References!$C$6,2)</f>
        <v>12.75</v>
      </c>
    </row>
    <row r="115" spans="1:7" x14ac:dyDescent="0.3">
      <c r="A115" s="7">
        <v>110038212</v>
      </c>
      <c r="B115" s="8" t="s">
        <v>8</v>
      </c>
      <c r="C115" s="7" t="s">
        <v>9</v>
      </c>
      <c r="D115" s="22">
        <v>22.97</v>
      </c>
      <c r="E115" s="9">
        <v>43584</v>
      </c>
      <c r="F115" s="7">
        <v>0.42</v>
      </c>
      <c r="G115" s="22">
        <f>ROUND(D115*F115*References!$C$6,2)</f>
        <v>14.47</v>
      </c>
    </row>
    <row r="116" spans="1:7" x14ac:dyDescent="0.3">
      <c r="A116" s="7">
        <v>110039447</v>
      </c>
      <c r="B116" s="8" t="s">
        <v>8</v>
      </c>
      <c r="C116" s="7" t="s">
        <v>9</v>
      </c>
      <c r="D116" s="22">
        <v>22.97</v>
      </c>
      <c r="E116" s="9">
        <v>43595</v>
      </c>
      <c r="F116" s="7">
        <v>0.42</v>
      </c>
      <c r="G116" s="22">
        <f>ROUND(D116*F116*References!$C$6,2)</f>
        <v>14.47</v>
      </c>
    </row>
    <row r="117" spans="1:7" x14ac:dyDescent="0.3">
      <c r="A117" s="7">
        <v>110040682</v>
      </c>
      <c r="B117" s="8" t="s">
        <v>8</v>
      </c>
      <c r="C117" s="7" t="s">
        <v>9</v>
      </c>
      <c r="D117" s="22">
        <v>22.97</v>
      </c>
      <c r="E117" s="9">
        <v>43596</v>
      </c>
      <c r="F117" s="7">
        <v>0.41</v>
      </c>
      <c r="G117" s="22">
        <f>ROUND(D117*F117*References!$C$6,2)</f>
        <v>14.13</v>
      </c>
    </row>
    <row r="118" spans="1:7" x14ac:dyDescent="0.3">
      <c r="A118" s="7">
        <v>110041917</v>
      </c>
      <c r="B118" s="8" t="s">
        <v>8</v>
      </c>
      <c r="C118" s="7" t="s">
        <v>9</v>
      </c>
      <c r="D118" s="22">
        <v>22.97</v>
      </c>
      <c r="E118" s="9">
        <v>43601</v>
      </c>
      <c r="F118" s="7">
        <v>0.75</v>
      </c>
      <c r="G118" s="22">
        <f>ROUND(D118*F118*References!$C$6,2)</f>
        <v>25.84</v>
      </c>
    </row>
    <row r="119" spans="1:7" x14ac:dyDescent="0.3">
      <c r="A119" s="7">
        <v>110043152</v>
      </c>
      <c r="B119" s="8" t="s">
        <v>8</v>
      </c>
      <c r="C119" s="7" t="s">
        <v>9</v>
      </c>
      <c r="D119" s="22">
        <v>22.97</v>
      </c>
      <c r="E119" s="9">
        <v>43611</v>
      </c>
      <c r="F119" s="7">
        <v>5.25</v>
      </c>
      <c r="G119" s="22">
        <f>ROUND(D119*F119*References!$C$6,2)</f>
        <v>180.89</v>
      </c>
    </row>
    <row r="120" spans="1:7" x14ac:dyDescent="0.3">
      <c r="A120" s="7">
        <v>110044387</v>
      </c>
      <c r="B120" s="8" t="s">
        <v>8</v>
      </c>
      <c r="C120" s="7" t="s">
        <v>9</v>
      </c>
      <c r="D120" s="22">
        <v>22.97</v>
      </c>
      <c r="E120" s="9">
        <v>43702</v>
      </c>
      <c r="F120" s="7">
        <v>1.25</v>
      </c>
      <c r="G120" s="22">
        <f>ROUND(D120*F120*References!$C$6,2)</f>
        <v>43.07</v>
      </c>
    </row>
    <row r="121" spans="1:7" x14ac:dyDescent="0.3">
      <c r="A121" s="7">
        <v>110045622</v>
      </c>
      <c r="B121" s="8" t="s">
        <v>8</v>
      </c>
      <c r="C121" s="7" t="s">
        <v>9</v>
      </c>
      <c r="D121" s="22">
        <v>22.97</v>
      </c>
      <c r="E121" s="9">
        <v>43707</v>
      </c>
      <c r="F121" s="7">
        <v>7.5</v>
      </c>
      <c r="G121" s="22">
        <f>ROUND(D121*F121*References!$C$6,2)</f>
        <v>258.41000000000003</v>
      </c>
    </row>
    <row r="122" spans="1:7" x14ac:dyDescent="0.3">
      <c r="A122" s="7">
        <v>110046857</v>
      </c>
      <c r="B122" s="8" t="s">
        <v>8</v>
      </c>
      <c r="C122" s="7" t="s">
        <v>9</v>
      </c>
      <c r="D122" s="22">
        <v>23.8</v>
      </c>
      <c r="E122" s="9">
        <v>43715</v>
      </c>
      <c r="F122" s="7">
        <v>6.75</v>
      </c>
      <c r="G122" s="22">
        <f>ROUND(D122*F122*References!$C$6,2)</f>
        <v>240.98</v>
      </c>
    </row>
    <row r="123" spans="1:7" x14ac:dyDescent="0.3">
      <c r="A123" s="7">
        <v>110048092</v>
      </c>
      <c r="B123" s="8" t="s">
        <v>8</v>
      </c>
      <c r="C123" s="7" t="s">
        <v>9</v>
      </c>
      <c r="D123" s="22">
        <v>23.8</v>
      </c>
      <c r="E123" s="9">
        <v>43716</v>
      </c>
      <c r="F123" s="7">
        <v>0.75</v>
      </c>
      <c r="G123" s="22">
        <f>ROUND(D123*F123*References!$C$6,2)</f>
        <v>26.78</v>
      </c>
    </row>
    <row r="124" spans="1:7" x14ac:dyDescent="0.3">
      <c r="A124" s="7">
        <v>110049327</v>
      </c>
      <c r="B124" s="8" t="s">
        <v>8</v>
      </c>
      <c r="C124" s="7" t="s">
        <v>9</v>
      </c>
      <c r="D124" s="22">
        <v>23.8</v>
      </c>
      <c r="E124" s="9">
        <v>43721</v>
      </c>
      <c r="F124" s="7">
        <v>7.5</v>
      </c>
      <c r="G124" s="22">
        <f>ROUND(D124*F124*References!$C$6,2)</f>
        <v>267.75</v>
      </c>
    </row>
    <row r="125" spans="1:7" x14ac:dyDescent="0.3">
      <c r="A125" s="7">
        <v>110050562</v>
      </c>
      <c r="B125" s="8" t="s">
        <v>8</v>
      </c>
      <c r="C125" s="7" t="s">
        <v>9</v>
      </c>
      <c r="D125" s="22">
        <v>23.8</v>
      </c>
      <c r="E125" s="9">
        <v>43722</v>
      </c>
      <c r="F125" s="7">
        <v>0.75</v>
      </c>
      <c r="G125" s="22">
        <f>ROUND(D125*F125*References!$C$6,2)</f>
        <v>26.78</v>
      </c>
    </row>
    <row r="126" spans="1:7" x14ac:dyDescent="0.3">
      <c r="A126" s="7">
        <v>110051797</v>
      </c>
      <c r="B126" s="8" t="s">
        <v>8</v>
      </c>
      <c r="C126" s="7" t="s">
        <v>9</v>
      </c>
      <c r="D126" s="22">
        <v>23.8</v>
      </c>
      <c r="E126" s="9">
        <v>43723</v>
      </c>
      <c r="F126" s="7">
        <v>7.5</v>
      </c>
      <c r="G126" s="22">
        <f>ROUND(D126*F126*References!$C$6,2)</f>
        <v>267.75</v>
      </c>
    </row>
    <row r="127" spans="1:7" x14ac:dyDescent="0.3">
      <c r="A127" s="7">
        <v>110053032</v>
      </c>
      <c r="B127" s="8" t="s">
        <v>8</v>
      </c>
      <c r="C127" s="7" t="s">
        <v>9</v>
      </c>
      <c r="D127" s="22">
        <v>23.8</v>
      </c>
      <c r="E127" s="9">
        <v>43734</v>
      </c>
      <c r="F127" s="7">
        <v>1.5</v>
      </c>
      <c r="G127" s="22">
        <f>ROUND(D127*F127*References!$C$6,2)</f>
        <v>53.55</v>
      </c>
    </row>
    <row r="128" spans="1:7" x14ac:dyDescent="0.3">
      <c r="A128" s="7">
        <v>110054267</v>
      </c>
      <c r="B128" s="8" t="s">
        <v>8</v>
      </c>
      <c r="C128" s="7" t="s">
        <v>9</v>
      </c>
      <c r="D128" s="22">
        <v>23.8</v>
      </c>
      <c r="E128" s="9">
        <v>43735</v>
      </c>
      <c r="F128" s="7">
        <v>3</v>
      </c>
      <c r="G128" s="22">
        <f>ROUND(D128*F128*References!$C$6,2)</f>
        <v>107.1</v>
      </c>
    </row>
    <row r="129" spans="1:7" x14ac:dyDescent="0.3">
      <c r="A129" s="7">
        <v>110055502</v>
      </c>
      <c r="B129" s="8" t="s">
        <v>8</v>
      </c>
      <c r="C129" s="7" t="s">
        <v>9</v>
      </c>
      <c r="D129" s="22">
        <v>23.8</v>
      </c>
      <c r="E129" s="9">
        <v>43736</v>
      </c>
      <c r="F129" s="7">
        <v>1.5</v>
      </c>
      <c r="G129" s="22">
        <f>ROUND(D129*F129*References!$C$6,2)</f>
        <v>53.55</v>
      </c>
    </row>
    <row r="130" spans="1:7" x14ac:dyDescent="0.3">
      <c r="A130" s="7">
        <v>110056737</v>
      </c>
      <c r="B130" s="8" t="s">
        <v>8</v>
      </c>
      <c r="C130" s="7" t="s">
        <v>9</v>
      </c>
      <c r="D130" s="22">
        <v>23.8</v>
      </c>
      <c r="E130" s="9">
        <v>43749</v>
      </c>
      <c r="F130" s="7">
        <v>2.25</v>
      </c>
      <c r="G130" s="22">
        <f>ROUND(D130*F130*References!$C$6,2)</f>
        <v>80.33</v>
      </c>
    </row>
    <row r="131" spans="1:7" x14ac:dyDescent="0.3">
      <c r="A131" s="7">
        <v>110057972</v>
      </c>
      <c r="B131" s="8" t="s">
        <v>8</v>
      </c>
      <c r="C131" s="7" t="s">
        <v>9</v>
      </c>
      <c r="D131" s="22">
        <v>23.8</v>
      </c>
      <c r="E131" s="9">
        <v>43751</v>
      </c>
      <c r="F131" s="7">
        <v>2.25</v>
      </c>
      <c r="G131" s="22">
        <f>ROUND(D131*F131*References!$C$6,2)</f>
        <v>80.33</v>
      </c>
    </row>
    <row r="132" spans="1:7" x14ac:dyDescent="0.3">
      <c r="A132" s="7">
        <v>110059207</v>
      </c>
      <c r="B132" s="8" t="s">
        <v>8</v>
      </c>
      <c r="C132" s="7" t="s">
        <v>9</v>
      </c>
      <c r="D132" s="22">
        <v>23.8</v>
      </c>
      <c r="E132" s="9">
        <v>43752</v>
      </c>
      <c r="F132" s="7">
        <v>1.5</v>
      </c>
      <c r="G132" s="22">
        <f>ROUND(D132*F132*References!$C$6,2)</f>
        <v>53.55</v>
      </c>
    </row>
    <row r="133" spans="1:7" x14ac:dyDescent="0.3">
      <c r="A133" s="7">
        <v>110060442</v>
      </c>
      <c r="B133" s="8" t="s">
        <v>8</v>
      </c>
      <c r="C133" s="7" t="s">
        <v>9</v>
      </c>
      <c r="D133" s="22">
        <v>23.8</v>
      </c>
      <c r="E133" s="9">
        <v>43757</v>
      </c>
      <c r="F133" s="7">
        <v>1.5</v>
      </c>
      <c r="G133" s="22">
        <f>ROUND(D133*F133*References!$C$6,2)</f>
        <v>53.55</v>
      </c>
    </row>
    <row r="134" spans="1:7" x14ac:dyDescent="0.3">
      <c r="A134" s="7">
        <v>110061677</v>
      </c>
      <c r="B134" s="8" t="s">
        <v>8</v>
      </c>
      <c r="C134" s="7" t="s">
        <v>9</v>
      </c>
      <c r="D134" s="22">
        <v>23.8</v>
      </c>
      <c r="E134" s="9">
        <v>43765</v>
      </c>
      <c r="F134" s="7">
        <v>1.24</v>
      </c>
      <c r="G134" s="22">
        <f>ROUND(D134*F134*References!$C$6,2)</f>
        <v>44.27</v>
      </c>
    </row>
    <row r="135" spans="1:7" x14ac:dyDescent="0.3">
      <c r="A135" s="7">
        <v>110062912</v>
      </c>
      <c r="B135" s="8" t="s">
        <v>8</v>
      </c>
      <c r="C135" s="7" t="s">
        <v>9</v>
      </c>
      <c r="D135" s="22">
        <v>23.8</v>
      </c>
      <c r="E135" s="9">
        <v>43772</v>
      </c>
      <c r="F135" s="7">
        <v>0.38</v>
      </c>
      <c r="G135" s="22">
        <f>ROUND(D135*F135*References!$C$6,2)</f>
        <v>13.57</v>
      </c>
    </row>
    <row r="136" spans="1:7" x14ac:dyDescent="0.3">
      <c r="A136" s="7">
        <v>110064147</v>
      </c>
      <c r="B136" s="8" t="s">
        <v>8</v>
      </c>
      <c r="C136" s="7" t="s">
        <v>9</v>
      </c>
      <c r="D136" s="22">
        <v>23.8</v>
      </c>
      <c r="E136" s="9">
        <v>43776</v>
      </c>
      <c r="F136" s="7">
        <v>0.75</v>
      </c>
      <c r="G136" s="22">
        <f>ROUND(D136*F136*References!$C$6,2)</f>
        <v>26.78</v>
      </c>
    </row>
    <row r="137" spans="1:7" x14ac:dyDescent="0.3">
      <c r="A137" s="7">
        <v>110065382</v>
      </c>
      <c r="B137" s="8" t="s">
        <v>8</v>
      </c>
      <c r="C137" s="7" t="s">
        <v>9</v>
      </c>
      <c r="D137" s="22">
        <v>23.8</v>
      </c>
      <c r="E137" s="9">
        <v>43777</v>
      </c>
      <c r="F137" s="7">
        <v>0.38</v>
      </c>
      <c r="G137" s="22">
        <f>ROUND(D137*F137*References!$C$6,2)</f>
        <v>13.57</v>
      </c>
    </row>
    <row r="138" spans="1:7" x14ac:dyDescent="0.3">
      <c r="A138" s="7">
        <v>110066617</v>
      </c>
      <c r="B138" s="8" t="s">
        <v>8</v>
      </c>
      <c r="C138" s="7" t="s">
        <v>9</v>
      </c>
      <c r="D138" s="22">
        <v>23.8</v>
      </c>
      <c r="E138" s="9">
        <v>43798</v>
      </c>
      <c r="F138" s="7">
        <v>3.75</v>
      </c>
      <c r="G138" s="22">
        <f>ROUND(D138*F138*References!$C$6,2)</f>
        <v>133.88</v>
      </c>
    </row>
    <row r="139" spans="1:7" x14ac:dyDescent="0.3">
      <c r="A139" s="7">
        <v>110067852</v>
      </c>
      <c r="B139" s="8" t="s">
        <v>8</v>
      </c>
      <c r="C139" s="7" t="s">
        <v>9</v>
      </c>
      <c r="D139" s="22">
        <v>23.8</v>
      </c>
      <c r="E139" s="9">
        <v>43799</v>
      </c>
      <c r="F139" s="7">
        <v>0.75</v>
      </c>
      <c r="G139" s="22">
        <f>ROUND(D139*F139*References!$C$6,2)</f>
        <v>26.78</v>
      </c>
    </row>
    <row r="140" spans="1:7" x14ac:dyDescent="0.3">
      <c r="A140" s="7">
        <v>110069087</v>
      </c>
      <c r="B140" s="8" t="s">
        <v>8</v>
      </c>
      <c r="C140" s="7" t="s">
        <v>9</v>
      </c>
      <c r="D140" s="22">
        <v>23.8</v>
      </c>
      <c r="E140" s="9">
        <v>43806</v>
      </c>
      <c r="F140" s="7">
        <v>3.75</v>
      </c>
      <c r="G140" s="22">
        <f>ROUND(D140*F140*References!$C$6,2)</f>
        <v>133.88</v>
      </c>
    </row>
    <row r="141" spans="1:7" x14ac:dyDescent="0.3">
      <c r="A141" s="7">
        <v>110070322</v>
      </c>
      <c r="B141" s="8" t="s">
        <v>8</v>
      </c>
      <c r="C141" s="7" t="s">
        <v>9</v>
      </c>
      <c r="D141" s="22">
        <v>23.8</v>
      </c>
      <c r="E141" s="9">
        <v>43811</v>
      </c>
      <c r="F141" s="7">
        <v>3</v>
      </c>
      <c r="G141" s="22">
        <f>ROUND(D141*F141*References!$C$6,2)</f>
        <v>107.1</v>
      </c>
    </row>
    <row r="142" spans="1:7" x14ac:dyDescent="0.3">
      <c r="A142" s="7">
        <v>110071557</v>
      </c>
      <c r="B142" s="8" t="s">
        <v>8</v>
      </c>
      <c r="C142" s="7" t="s">
        <v>9</v>
      </c>
      <c r="D142" s="22">
        <v>23.8</v>
      </c>
      <c r="E142" s="9">
        <v>43813</v>
      </c>
      <c r="F142" s="7">
        <v>3.75</v>
      </c>
      <c r="G142" s="22">
        <f>ROUND(D142*F142*References!$C$6,2)</f>
        <v>133.88</v>
      </c>
    </row>
    <row r="143" spans="1:7" x14ac:dyDescent="0.3">
      <c r="A143" s="7">
        <v>110072792</v>
      </c>
      <c r="B143" s="19" t="s">
        <v>25</v>
      </c>
      <c r="C143" s="7" t="s">
        <v>9</v>
      </c>
      <c r="D143" s="22">
        <v>24.03</v>
      </c>
      <c r="E143" s="9">
        <v>43678</v>
      </c>
      <c r="F143" s="7">
        <v>7.5</v>
      </c>
      <c r="G143" s="22">
        <f>ROUND(D143*F143*References!$C$6,2)</f>
        <v>270.33999999999997</v>
      </c>
    </row>
    <row r="144" spans="1:7" x14ac:dyDescent="0.3">
      <c r="A144" s="7">
        <v>110074027</v>
      </c>
      <c r="B144" s="19" t="s">
        <v>26</v>
      </c>
      <c r="C144" s="7" t="s">
        <v>9</v>
      </c>
      <c r="D144" s="22">
        <v>24.88</v>
      </c>
      <c r="E144" s="9">
        <v>43544</v>
      </c>
      <c r="F144" s="7">
        <v>3</v>
      </c>
      <c r="G144" s="22">
        <f>ROUND(D144*F144*References!$C$6,2)</f>
        <v>111.96</v>
      </c>
    </row>
    <row r="145" spans="1:7" x14ac:dyDescent="0.3">
      <c r="A145" s="7">
        <v>110075262</v>
      </c>
      <c r="B145" s="19" t="s">
        <v>27</v>
      </c>
      <c r="C145" s="7" t="s">
        <v>9</v>
      </c>
      <c r="D145" s="22">
        <v>35.35</v>
      </c>
      <c r="E145" s="9">
        <v>43822</v>
      </c>
      <c r="F145" s="7">
        <v>7.5</v>
      </c>
      <c r="G145" s="22">
        <f>ROUND(D145*F145*References!$C$6,2)</f>
        <v>397.69</v>
      </c>
    </row>
    <row r="146" spans="1:7" x14ac:dyDescent="0.3">
      <c r="A146" s="7">
        <v>110076497</v>
      </c>
      <c r="B146" s="19" t="s">
        <v>28</v>
      </c>
      <c r="C146" s="7" t="s">
        <v>9</v>
      </c>
      <c r="D146" s="22">
        <v>35.35</v>
      </c>
      <c r="E146" s="9">
        <v>43827</v>
      </c>
      <c r="F146" s="7">
        <v>7.5</v>
      </c>
      <c r="G146" s="22">
        <f>ROUND(D146*F146*References!$C$6,2)</f>
        <v>397.69</v>
      </c>
    </row>
    <row r="147" spans="1:7" x14ac:dyDescent="0.3">
      <c r="A147" s="7">
        <v>110077732</v>
      </c>
      <c r="B147" s="19" t="s">
        <v>29</v>
      </c>
      <c r="C147" s="7" t="s">
        <v>9</v>
      </c>
      <c r="D147" s="22">
        <v>35.35</v>
      </c>
      <c r="E147" s="9">
        <v>43828</v>
      </c>
      <c r="F147" s="7">
        <v>7.5</v>
      </c>
      <c r="G147" s="22">
        <f>ROUND(D147*F147*References!$C$6,2)</f>
        <v>397.69</v>
      </c>
    </row>
    <row r="148" spans="1:7" x14ac:dyDescent="0.3">
      <c r="A148" s="7">
        <v>110078967</v>
      </c>
      <c r="B148" s="8" t="s">
        <v>11</v>
      </c>
      <c r="C148" s="7" t="s">
        <v>10</v>
      </c>
      <c r="D148" s="22">
        <v>24.03</v>
      </c>
      <c r="E148" s="9">
        <v>43597</v>
      </c>
      <c r="F148" s="7">
        <v>4.5</v>
      </c>
      <c r="G148" s="22">
        <f>ROUND(D148*F148*References!$C$6,2)</f>
        <v>162.19999999999999</v>
      </c>
    </row>
    <row r="149" spans="1:7" x14ac:dyDescent="0.3">
      <c r="A149" s="7">
        <v>110080202</v>
      </c>
      <c r="B149" s="8" t="s">
        <v>11</v>
      </c>
      <c r="C149" s="7" t="s">
        <v>10</v>
      </c>
      <c r="D149" s="22">
        <v>24.76</v>
      </c>
      <c r="E149" s="9">
        <v>43610</v>
      </c>
      <c r="F149" s="7">
        <v>8.25</v>
      </c>
      <c r="G149" s="22">
        <f>ROUND(D149*F149*References!$C$6,2)</f>
        <v>306.41000000000003</v>
      </c>
    </row>
    <row r="150" spans="1:7" x14ac:dyDescent="0.3">
      <c r="A150" s="7">
        <v>110081437</v>
      </c>
      <c r="B150" s="8" t="s">
        <v>11</v>
      </c>
      <c r="C150" s="7" t="s">
        <v>10</v>
      </c>
      <c r="D150" s="22">
        <v>25.62</v>
      </c>
      <c r="E150" s="9">
        <v>43526</v>
      </c>
      <c r="F150" s="7">
        <v>2.25</v>
      </c>
      <c r="G150" s="22">
        <f>ROUND(D150*F150*References!$C$6,2)</f>
        <v>86.47</v>
      </c>
    </row>
    <row r="151" spans="1:7" x14ac:dyDescent="0.3">
      <c r="A151" s="7">
        <v>110082672</v>
      </c>
      <c r="B151" s="8" t="s">
        <v>11</v>
      </c>
      <c r="C151" s="7" t="s">
        <v>10</v>
      </c>
      <c r="D151" s="22">
        <v>25.62</v>
      </c>
      <c r="E151" s="9">
        <v>43527</v>
      </c>
      <c r="F151" s="7">
        <v>2.75</v>
      </c>
      <c r="G151" s="22">
        <f>ROUND(D151*F151*References!$C$6,2)</f>
        <v>105.68</v>
      </c>
    </row>
    <row r="152" spans="1:7" x14ac:dyDescent="0.3">
      <c r="A152" s="7">
        <v>110083907</v>
      </c>
      <c r="B152" s="8" t="s">
        <v>11</v>
      </c>
      <c r="C152" s="7" t="s">
        <v>10</v>
      </c>
      <c r="D152" s="22">
        <v>25.62</v>
      </c>
      <c r="E152" s="9">
        <v>43528</v>
      </c>
      <c r="F152" s="7">
        <v>1</v>
      </c>
      <c r="G152" s="22">
        <f>ROUND(D152*F152*References!$C$6,2)</f>
        <v>38.43</v>
      </c>
    </row>
    <row r="153" spans="1:7" x14ac:dyDescent="0.3">
      <c r="A153" s="7">
        <v>110085142</v>
      </c>
      <c r="B153" s="8" t="s">
        <v>11</v>
      </c>
      <c r="C153" s="7" t="s">
        <v>10</v>
      </c>
      <c r="D153" s="22">
        <v>25.62</v>
      </c>
      <c r="E153" s="9">
        <v>43531</v>
      </c>
      <c r="F153" s="7">
        <v>1.5</v>
      </c>
      <c r="G153" s="22">
        <f>ROUND(D153*F153*References!$C$6,2)</f>
        <v>57.65</v>
      </c>
    </row>
    <row r="154" spans="1:7" x14ac:dyDescent="0.3">
      <c r="A154" s="7">
        <v>110086377</v>
      </c>
      <c r="B154" s="8" t="s">
        <v>11</v>
      </c>
      <c r="C154" s="7" t="s">
        <v>10</v>
      </c>
      <c r="D154" s="22">
        <v>38.06</v>
      </c>
      <c r="E154" s="9">
        <v>43708</v>
      </c>
      <c r="F154" s="7">
        <v>15.75</v>
      </c>
      <c r="G154" s="22">
        <f>ROUND(D154*F154*References!$C$6,2)</f>
        <v>899.17</v>
      </c>
    </row>
    <row r="155" spans="1:7" x14ac:dyDescent="0.3">
      <c r="A155" s="7">
        <v>110087612</v>
      </c>
      <c r="B155" s="8" t="s">
        <v>11</v>
      </c>
      <c r="C155" s="7" t="s">
        <v>10</v>
      </c>
      <c r="D155" s="22">
        <v>38.25</v>
      </c>
      <c r="E155" s="9">
        <v>43541</v>
      </c>
      <c r="F155" s="7">
        <v>7</v>
      </c>
      <c r="G155" s="22">
        <f>ROUND(D155*F155*References!$C$6,2)</f>
        <v>401.63</v>
      </c>
    </row>
    <row r="156" spans="1:7" x14ac:dyDescent="0.3">
      <c r="A156" s="7">
        <v>110088847</v>
      </c>
      <c r="B156" s="8" t="s">
        <v>11</v>
      </c>
      <c r="C156" s="7" t="s">
        <v>10</v>
      </c>
      <c r="D156" s="22">
        <v>38.06</v>
      </c>
      <c r="E156" s="9">
        <v>43708</v>
      </c>
      <c r="F156" s="7">
        <v>66.5</v>
      </c>
      <c r="G156" s="22">
        <f>ROUND(D156*F156*References!$C$6,2)</f>
        <v>3796.49</v>
      </c>
    </row>
    <row r="157" spans="1:7" x14ac:dyDescent="0.3">
      <c r="A157" s="7">
        <v>110090082</v>
      </c>
      <c r="B157" s="8" t="s">
        <v>11</v>
      </c>
      <c r="C157" s="7" t="s">
        <v>10</v>
      </c>
      <c r="D157" s="22">
        <v>30.3</v>
      </c>
      <c r="E157" s="9">
        <v>43695</v>
      </c>
      <c r="F157" s="7">
        <v>3</v>
      </c>
      <c r="G157" s="22">
        <f>ROUND(D157*F157*References!$C$6,2)</f>
        <v>136.35</v>
      </c>
    </row>
    <row r="158" spans="1:7" x14ac:dyDescent="0.3">
      <c r="A158" s="7">
        <v>110091317</v>
      </c>
      <c r="B158" s="8" t="s">
        <v>11</v>
      </c>
      <c r="C158" s="7" t="s">
        <v>10</v>
      </c>
      <c r="D158" s="22">
        <v>30.3</v>
      </c>
      <c r="E158" s="9">
        <v>43699</v>
      </c>
      <c r="F158" s="7">
        <v>1.5</v>
      </c>
      <c r="G158" s="22">
        <f>ROUND(D158*F158*References!$C$6,2)</f>
        <v>68.180000000000007</v>
      </c>
    </row>
    <row r="159" spans="1:7" x14ac:dyDescent="0.3">
      <c r="A159" s="7">
        <v>110092552</v>
      </c>
      <c r="B159" s="8" t="s">
        <v>11</v>
      </c>
      <c r="C159" s="7" t="s">
        <v>10</v>
      </c>
      <c r="D159" s="22">
        <v>30.3</v>
      </c>
      <c r="E159" s="9">
        <v>43700</v>
      </c>
      <c r="F159" s="7">
        <v>3.75</v>
      </c>
      <c r="G159" s="22">
        <f>ROUND(D159*F159*References!$C$6,2)</f>
        <v>170.44</v>
      </c>
    </row>
    <row r="160" spans="1:7" x14ac:dyDescent="0.3">
      <c r="A160" s="7">
        <v>110093787</v>
      </c>
      <c r="B160" s="8" t="s">
        <v>11</v>
      </c>
      <c r="C160" s="7" t="s">
        <v>10</v>
      </c>
      <c r="D160" s="22">
        <v>30.3</v>
      </c>
      <c r="E160" s="9">
        <v>43701</v>
      </c>
      <c r="F160" s="7">
        <v>3.75</v>
      </c>
      <c r="G160" s="22">
        <f>ROUND(D160*F160*References!$C$6,2)</f>
        <v>170.44</v>
      </c>
    </row>
    <row r="161" spans="1:7" x14ac:dyDescent="0.3">
      <c r="A161" s="7">
        <v>110095022</v>
      </c>
      <c r="B161" s="8" t="s">
        <v>11</v>
      </c>
      <c r="C161" s="7" t="s">
        <v>10</v>
      </c>
      <c r="D161" s="22">
        <v>30.3</v>
      </c>
      <c r="E161" s="9">
        <v>43702</v>
      </c>
      <c r="F161" s="7">
        <v>1.5</v>
      </c>
      <c r="G161" s="22">
        <f>ROUND(D161*F161*References!$C$6,2)</f>
        <v>68.180000000000007</v>
      </c>
    </row>
    <row r="162" spans="1:7" x14ac:dyDescent="0.3">
      <c r="A162" s="7">
        <v>110096257</v>
      </c>
      <c r="B162" s="8" t="s">
        <v>11</v>
      </c>
      <c r="C162" s="7" t="s">
        <v>10</v>
      </c>
      <c r="D162" s="22">
        <v>30.3</v>
      </c>
      <c r="E162" s="9">
        <v>43706</v>
      </c>
      <c r="F162" s="7">
        <v>2.25</v>
      </c>
      <c r="G162" s="22">
        <f>ROUND(D162*F162*References!$C$6,2)</f>
        <v>102.26</v>
      </c>
    </row>
    <row r="163" spans="1:7" x14ac:dyDescent="0.3">
      <c r="A163" s="7">
        <v>110097492</v>
      </c>
      <c r="B163" s="8" t="s">
        <v>11</v>
      </c>
      <c r="C163" s="7" t="s">
        <v>10</v>
      </c>
      <c r="D163" s="22">
        <v>30.3</v>
      </c>
      <c r="E163" s="9">
        <v>43708</v>
      </c>
      <c r="F163" s="7">
        <v>1.5</v>
      </c>
      <c r="G163" s="22">
        <f>ROUND(D163*F163*References!$C$6,2)</f>
        <v>68.180000000000007</v>
      </c>
    </row>
    <row r="164" spans="1:7" x14ac:dyDescent="0.3">
      <c r="A164" s="7">
        <v>110098727</v>
      </c>
      <c r="B164" s="8" t="s">
        <v>11</v>
      </c>
      <c r="C164" s="7" t="s">
        <v>10</v>
      </c>
      <c r="D164" s="22">
        <v>30.45</v>
      </c>
      <c r="E164" s="9">
        <v>43709</v>
      </c>
      <c r="F164" s="7">
        <v>2.25</v>
      </c>
      <c r="G164" s="22">
        <f>ROUND(D164*F164*References!$C$6,2)</f>
        <v>102.77</v>
      </c>
    </row>
    <row r="165" spans="1:7" x14ac:dyDescent="0.3">
      <c r="A165" s="7">
        <v>110099962</v>
      </c>
      <c r="B165" s="8" t="s">
        <v>11</v>
      </c>
      <c r="C165" s="7" t="s">
        <v>10</v>
      </c>
      <c r="D165" s="22">
        <v>30.45</v>
      </c>
      <c r="E165" s="9">
        <v>43713</v>
      </c>
      <c r="F165" s="7">
        <v>3</v>
      </c>
      <c r="G165" s="22">
        <f>ROUND(D165*F165*References!$C$6,2)</f>
        <v>137.03</v>
      </c>
    </row>
    <row r="166" spans="1:7" x14ac:dyDescent="0.3">
      <c r="A166" s="7">
        <v>110101197</v>
      </c>
      <c r="B166" s="8" t="s">
        <v>11</v>
      </c>
      <c r="C166" s="7" t="s">
        <v>10</v>
      </c>
      <c r="D166" s="22">
        <v>30.45</v>
      </c>
      <c r="E166" s="9">
        <v>43714</v>
      </c>
      <c r="F166" s="7">
        <v>5.25</v>
      </c>
      <c r="G166" s="22">
        <f>ROUND(D166*F166*References!$C$6,2)</f>
        <v>239.79</v>
      </c>
    </row>
    <row r="167" spans="1:7" x14ac:dyDescent="0.3">
      <c r="A167" s="7">
        <v>110102432</v>
      </c>
      <c r="B167" s="8" t="s">
        <v>11</v>
      </c>
      <c r="C167" s="7" t="s">
        <v>10</v>
      </c>
      <c r="D167" s="22">
        <v>30.45</v>
      </c>
      <c r="E167" s="9">
        <v>43715</v>
      </c>
      <c r="F167" s="7">
        <v>5.25</v>
      </c>
      <c r="G167" s="22">
        <f>ROUND(D167*F167*References!$C$6,2)</f>
        <v>239.79</v>
      </c>
    </row>
    <row r="168" spans="1:7" x14ac:dyDescent="0.3">
      <c r="A168" s="7">
        <v>110103667</v>
      </c>
      <c r="B168" s="8" t="s">
        <v>11</v>
      </c>
      <c r="C168" s="7" t="s">
        <v>10</v>
      </c>
      <c r="D168" s="22">
        <v>30.45</v>
      </c>
      <c r="E168" s="9">
        <v>43716</v>
      </c>
      <c r="F168" s="7">
        <v>5.25</v>
      </c>
      <c r="G168" s="22">
        <f>ROUND(D168*F168*References!$C$6,2)</f>
        <v>239.79</v>
      </c>
    </row>
    <row r="169" spans="1:7" x14ac:dyDescent="0.3">
      <c r="A169" s="7">
        <v>110104902</v>
      </c>
      <c r="B169" s="8" t="s">
        <v>11</v>
      </c>
      <c r="C169" s="7" t="s">
        <v>10</v>
      </c>
      <c r="D169" s="22">
        <v>30.45</v>
      </c>
      <c r="E169" s="9">
        <v>43717</v>
      </c>
      <c r="F169" s="7">
        <v>2.25</v>
      </c>
      <c r="G169" s="22">
        <f>ROUND(D169*F169*References!$C$6,2)</f>
        <v>102.77</v>
      </c>
    </row>
    <row r="170" spans="1:7" x14ac:dyDescent="0.3">
      <c r="A170" s="7">
        <v>110106137</v>
      </c>
      <c r="B170" s="8" t="s">
        <v>11</v>
      </c>
      <c r="C170" s="7" t="s">
        <v>10</v>
      </c>
      <c r="D170" s="22">
        <v>30.45</v>
      </c>
      <c r="E170" s="9">
        <v>43718</v>
      </c>
      <c r="F170" s="7">
        <v>3.75</v>
      </c>
      <c r="G170" s="22">
        <f>ROUND(D170*F170*References!$C$6,2)</f>
        <v>171.28</v>
      </c>
    </row>
    <row r="171" spans="1:7" x14ac:dyDescent="0.3">
      <c r="A171" s="7">
        <v>110107372</v>
      </c>
      <c r="B171" s="8" t="s">
        <v>11</v>
      </c>
      <c r="C171" s="7" t="s">
        <v>10</v>
      </c>
      <c r="D171" s="22">
        <v>30.45</v>
      </c>
      <c r="E171" s="9">
        <v>43719</v>
      </c>
      <c r="F171" s="7">
        <v>2.25</v>
      </c>
      <c r="G171" s="22">
        <f>ROUND(D171*F171*References!$C$6,2)</f>
        <v>102.77</v>
      </c>
    </row>
    <row r="172" spans="1:7" x14ac:dyDescent="0.3">
      <c r="A172" s="7">
        <v>110108607</v>
      </c>
      <c r="B172" s="8" t="s">
        <v>11</v>
      </c>
      <c r="C172" s="7" t="s">
        <v>10</v>
      </c>
      <c r="D172" s="22">
        <v>30.45</v>
      </c>
      <c r="E172" s="9">
        <v>43720</v>
      </c>
      <c r="F172" s="7">
        <v>4.13</v>
      </c>
      <c r="G172" s="22">
        <f>ROUND(D172*F172*References!$C$6,2)</f>
        <v>188.64</v>
      </c>
    </row>
    <row r="173" spans="1:7" x14ac:dyDescent="0.3">
      <c r="A173" s="7">
        <v>110109842</v>
      </c>
      <c r="B173" s="8" t="s">
        <v>11</v>
      </c>
      <c r="C173" s="7" t="s">
        <v>10</v>
      </c>
      <c r="D173" s="22">
        <v>30.45</v>
      </c>
      <c r="E173" s="9">
        <v>43722</v>
      </c>
      <c r="F173" s="7">
        <v>3.75</v>
      </c>
      <c r="G173" s="22">
        <f>ROUND(D173*F173*References!$C$6,2)</f>
        <v>171.28</v>
      </c>
    </row>
    <row r="174" spans="1:7" x14ac:dyDescent="0.3">
      <c r="A174" s="7">
        <v>110111077</v>
      </c>
      <c r="B174" s="8" t="s">
        <v>11</v>
      </c>
      <c r="C174" s="7" t="s">
        <v>10</v>
      </c>
      <c r="D174" s="22">
        <v>30.45</v>
      </c>
      <c r="E174" s="9">
        <v>43729</v>
      </c>
      <c r="F174" s="7">
        <v>1.5</v>
      </c>
      <c r="G174" s="22">
        <f>ROUND(D174*F174*References!$C$6,2)</f>
        <v>68.510000000000005</v>
      </c>
    </row>
    <row r="175" spans="1:7" x14ac:dyDescent="0.3">
      <c r="A175" s="7">
        <v>110112312</v>
      </c>
      <c r="B175" s="8" t="s">
        <v>11</v>
      </c>
      <c r="C175" s="7" t="s">
        <v>10</v>
      </c>
      <c r="D175" s="22">
        <v>30.45</v>
      </c>
      <c r="E175" s="9">
        <v>43730</v>
      </c>
      <c r="F175" s="7">
        <v>4.5</v>
      </c>
      <c r="G175" s="22">
        <f>ROUND(D175*F175*References!$C$6,2)</f>
        <v>205.54</v>
      </c>
    </row>
    <row r="176" spans="1:7" x14ac:dyDescent="0.3">
      <c r="A176" s="7">
        <v>110113547</v>
      </c>
      <c r="B176" s="8" t="s">
        <v>11</v>
      </c>
      <c r="C176" s="7" t="s">
        <v>10</v>
      </c>
      <c r="D176" s="22">
        <v>30.45</v>
      </c>
      <c r="E176" s="9">
        <v>43736</v>
      </c>
      <c r="F176" s="7">
        <v>2.25</v>
      </c>
      <c r="G176" s="22">
        <f>ROUND(D176*F176*References!$C$6,2)</f>
        <v>102.77</v>
      </c>
    </row>
    <row r="177" spans="1:7" x14ac:dyDescent="0.3">
      <c r="A177" s="7">
        <v>110114782</v>
      </c>
      <c r="B177" s="8" t="s">
        <v>11</v>
      </c>
      <c r="C177" s="7" t="s">
        <v>10</v>
      </c>
      <c r="D177" s="22">
        <v>32.18</v>
      </c>
      <c r="E177" s="9">
        <v>43678</v>
      </c>
      <c r="F177" s="7">
        <v>7.5</v>
      </c>
      <c r="G177" s="22">
        <f>ROUND(D177*F177*References!$C$6,2)</f>
        <v>362.03</v>
      </c>
    </row>
    <row r="178" spans="1:7" x14ac:dyDescent="0.3">
      <c r="A178" s="7">
        <v>110116017</v>
      </c>
      <c r="B178" s="8" t="s">
        <v>11</v>
      </c>
      <c r="C178" s="7" t="s">
        <v>10</v>
      </c>
      <c r="D178" s="22">
        <v>33.14</v>
      </c>
      <c r="E178" s="9">
        <v>43708</v>
      </c>
      <c r="F178" s="7">
        <v>5</v>
      </c>
      <c r="G178" s="22">
        <f>ROUND(D178*F178*References!$C$6,2)</f>
        <v>248.55</v>
      </c>
    </row>
    <row r="179" spans="1:7" x14ac:dyDescent="0.3">
      <c r="A179" s="7">
        <v>110117252</v>
      </c>
      <c r="B179" s="8" t="s">
        <v>11</v>
      </c>
      <c r="C179" s="7" t="s">
        <v>10</v>
      </c>
      <c r="D179" s="22">
        <v>33.31</v>
      </c>
      <c r="E179" s="9">
        <v>43468</v>
      </c>
      <c r="F179" s="7">
        <v>29.25</v>
      </c>
      <c r="G179" s="22">
        <f>ROUND(D179*F179*References!$C$6,2)</f>
        <v>1461.48</v>
      </c>
    </row>
    <row r="180" spans="1:7" x14ac:dyDescent="0.3">
      <c r="A180" s="7">
        <v>110118487</v>
      </c>
      <c r="B180" s="8" t="s">
        <v>11</v>
      </c>
      <c r="C180" s="7" t="s">
        <v>10</v>
      </c>
      <c r="D180" s="22">
        <v>34.28</v>
      </c>
      <c r="E180" s="9">
        <v>43539</v>
      </c>
      <c r="F180" s="7">
        <v>6.75</v>
      </c>
      <c r="G180" s="22">
        <f>ROUND(D180*F180*References!$C$6,2)</f>
        <v>347.09</v>
      </c>
    </row>
    <row r="181" spans="1:7" x14ac:dyDescent="0.3">
      <c r="A181" s="7">
        <v>110119722</v>
      </c>
      <c r="B181" s="8" t="s">
        <v>11</v>
      </c>
      <c r="C181" s="7" t="s">
        <v>10</v>
      </c>
      <c r="D181" s="22">
        <v>33.31</v>
      </c>
      <c r="E181" s="9">
        <v>43495</v>
      </c>
      <c r="F181" s="7">
        <v>1.5</v>
      </c>
      <c r="G181" s="22">
        <f>ROUND(D181*F181*References!$C$6,2)</f>
        <v>74.95</v>
      </c>
    </row>
    <row r="182" spans="1:7" x14ac:dyDescent="0.3">
      <c r="A182" s="7">
        <v>110120957</v>
      </c>
      <c r="B182" s="8" t="s">
        <v>11</v>
      </c>
      <c r="C182" s="7" t="s">
        <v>10</v>
      </c>
      <c r="D182" s="22">
        <v>33.31</v>
      </c>
      <c r="E182" s="9">
        <v>43496</v>
      </c>
      <c r="F182" s="7">
        <v>1</v>
      </c>
      <c r="G182" s="22">
        <f>ROUND(D182*F182*References!$C$6,2)</f>
        <v>49.97</v>
      </c>
    </row>
    <row r="183" spans="1:7" x14ac:dyDescent="0.3">
      <c r="A183" s="7">
        <v>110122192</v>
      </c>
      <c r="B183" s="8" t="s">
        <v>11</v>
      </c>
      <c r="C183" s="7" t="s">
        <v>10</v>
      </c>
      <c r="D183" s="22">
        <v>33.31</v>
      </c>
      <c r="E183" s="9">
        <v>43498</v>
      </c>
      <c r="F183" s="7">
        <v>1</v>
      </c>
      <c r="G183" s="22">
        <f>ROUND(D183*F183*References!$C$6,2)</f>
        <v>49.97</v>
      </c>
    </row>
    <row r="184" spans="1:7" x14ac:dyDescent="0.3">
      <c r="A184" s="7">
        <v>110123427</v>
      </c>
      <c r="B184" s="8" t="s">
        <v>11</v>
      </c>
      <c r="C184" s="7" t="s">
        <v>10</v>
      </c>
      <c r="D184" s="22">
        <v>33.31</v>
      </c>
      <c r="E184" s="9">
        <v>43506</v>
      </c>
      <c r="F184" s="7">
        <v>1</v>
      </c>
      <c r="G184" s="22">
        <f>ROUND(D184*F184*References!$C$6,2)</f>
        <v>49.97</v>
      </c>
    </row>
    <row r="185" spans="1:7" x14ac:dyDescent="0.3">
      <c r="A185" s="7">
        <v>110124662</v>
      </c>
      <c r="B185" s="8" t="s">
        <v>11</v>
      </c>
      <c r="C185" s="7" t="s">
        <v>10</v>
      </c>
      <c r="D185" s="22">
        <v>33.31</v>
      </c>
      <c r="E185" s="9">
        <v>43512</v>
      </c>
      <c r="F185" s="7">
        <v>1</v>
      </c>
      <c r="G185" s="22">
        <f>ROUND(D185*F185*References!$C$6,2)</f>
        <v>49.97</v>
      </c>
    </row>
    <row r="186" spans="1:7" x14ac:dyDescent="0.3">
      <c r="A186" s="7">
        <v>110125897</v>
      </c>
      <c r="B186" s="8" t="s">
        <v>11</v>
      </c>
      <c r="C186" s="7" t="s">
        <v>10</v>
      </c>
      <c r="D186" s="22">
        <v>32.18</v>
      </c>
      <c r="E186" s="9">
        <v>43560</v>
      </c>
      <c r="F186" s="7">
        <v>1.5</v>
      </c>
      <c r="G186" s="22">
        <f>ROUND(D186*F186*References!$C$6,2)</f>
        <v>72.41</v>
      </c>
    </row>
    <row r="187" spans="1:7" x14ac:dyDescent="0.3">
      <c r="A187" s="7">
        <v>110127132</v>
      </c>
      <c r="B187" s="8" t="s">
        <v>11</v>
      </c>
      <c r="C187" s="7" t="s">
        <v>10</v>
      </c>
      <c r="D187" s="22">
        <v>32.18</v>
      </c>
      <c r="E187" s="9">
        <v>43561</v>
      </c>
      <c r="F187" s="7">
        <v>1.5</v>
      </c>
      <c r="G187" s="22">
        <f>ROUND(D187*F187*References!$C$6,2)</f>
        <v>72.41</v>
      </c>
    </row>
    <row r="188" spans="1:7" x14ac:dyDescent="0.3">
      <c r="A188" s="7">
        <v>110128367</v>
      </c>
      <c r="B188" s="8" t="s">
        <v>11</v>
      </c>
      <c r="C188" s="7" t="s">
        <v>10</v>
      </c>
      <c r="D188" s="22">
        <v>32.18</v>
      </c>
      <c r="E188" s="9">
        <v>43594</v>
      </c>
      <c r="F188" s="7">
        <v>3</v>
      </c>
      <c r="G188" s="22">
        <f>ROUND(D188*F188*References!$C$6,2)</f>
        <v>144.81</v>
      </c>
    </row>
    <row r="189" spans="1:7" x14ac:dyDescent="0.3">
      <c r="A189" s="7">
        <v>110129602</v>
      </c>
      <c r="B189" s="8" t="s">
        <v>11</v>
      </c>
      <c r="C189" s="7" t="s">
        <v>10</v>
      </c>
      <c r="D189" s="22">
        <v>32.18</v>
      </c>
      <c r="E189" s="9">
        <v>43595</v>
      </c>
      <c r="F189" s="7">
        <v>1.5</v>
      </c>
      <c r="G189" s="22">
        <f>ROUND(D189*F189*References!$C$6,2)</f>
        <v>72.41</v>
      </c>
    </row>
    <row r="190" spans="1:7" x14ac:dyDescent="0.3">
      <c r="A190" s="7">
        <v>110130837</v>
      </c>
      <c r="B190" s="8" t="s">
        <v>11</v>
      </c>
      <c r="C190" s="7" t="s">
        <v>10</v>
      </c>
      <c r="D190" s="22">
        <v>32.18</v>
      </c>
      <c r="E190" s="9">
        <v>43596</v>
      </c>
      <c r="F190" s="7">
        <v>1.5</v>
      </c>
      <c r="G190" s="22">
        <f>ROUND(D190*F190*References!$C$6,2)</f>
        <v>72.41</v>
      </c>
    </row>
    <row r="191" spans="1:7" x14ac:dyDescent="0.3">
      <c r="A191" s="7">
        <v>110132072</v>
      </c>
      <c r="B191" s="8" t="s">
        <v>11</v>
      </c>
      <c r="C191" s="7" t="s">
        <v>10</v>
      </c>
      <c r="D191" s="22">
        <v>32.18</v>
      </c>
      <c r="E191" s="9">
        <v>43597</v>
      </c>
      <c r="F191" s="7">
        <v>1.5</v>
      </c>
      <c r="G191" s="22">
        <f>ROUND(D191*F191*References!$C$6,2)</f>
        <v>72.41</v>
      </c>
    </row>
    <row r="192" spans="1:7" x14ac:dyDescent="0.3">
      <c r="A192" s="7">
        <v>110133307</v>
      </c>
      <c r="B192" s="8" t="s">
        <v>11</v>
      </c>
      <c r="C192" s="7" t="s">
        <v>10</v>
      </c>
      <c r="D192" s="22">
        <v>32.18</v>
      </c>
      <c r="E192" s="9">
        <v>43598</v>
      </c>
      <c r="F192" s="7">
        <v>1.5</v>
      </c>
      <c r="G192" s="22">
        <f>ROUND(D192*F192*References!$C$6,2)</f>
        <v>72.41</v>
      </c>
    </row>
    <row r="193" spans="1:7" x14ac:dyDescent="0.3">
      <c r="A193" s="7">
        <v>110134542</v>
      </c>
      <c r="B193" s="8" t="s">
        <v>11</v>
      </c>
      <c r="C193" s="7" t="s">
        <v>10</v>
      </c>
      <c r="D193" s="22">
        <v>32.18</v>
      </c>
      <c r="E193" s="9">
        <v>43615</v>
      </c>
      <c r="F193" s="7">
        <v>1.5</v>
      </c>
      <c r="G193" s="22">
        <f>ROUND(D193*F193*References!$C$6,2)</f>
        <v>72.41</v>
      </c>
    </row>
    <row r="194" spans="1:7" x14ac:dyDescent="0.3">
      <c r="A194" s="7">
        <v>110135777</v>
      </c>
      <c r="B194" s="8" t="s">
        <v>11</v>
      </c>
      <c r="C194" s="7" t="s">
        <v>10</v>
      </c>
      <c r="D194" s="22">
        <v>32.18</v>
      </c>
      <c r="E194" s="9">
        <v>43617</v>
      </c>
      <c r="F194" s="7">
        <v>1.5</v>
      </c>
      <c r="G194" s="22">
        <f>ROUND(D194*F194*References!$C$6,2)</f>
        <v>72.41</v>
      </c>
    </row>
    <row r="195" spans="1:7" x14ac:dyDescent="0.3">
      <c r="A195" s="7">
        <v>110137012</v>
      </c>
      <c r="B195" s="8" t="s">
        <v>11</v>
      </c>
      <c r="C195" s="7" t="s">
        <v>10</v>
      </c>
      <c r="D195" s="22">
        <v>32.18</v>
      </c>
      <c r="E195" s="9">
        <v>43622</v>
      </c>
      <c r="F195" s="7">
        <v>1.5</v>
      </c>
      <c r="G195" s="22">
        <f>ROUND(D195*F195*References!$C$6,2)</f>
        <v>72.41</v>
      </c>
    </row>
    <row r="196" spans="1:7" x14ac:dyDescent="0.3">
      <c r="A196" s="7">
        <v>110138247</v>
      </c>
      <c r="B196" s="8" t="s">
        <v>11</v>
      </c>
      <c r="C196" s="7" t="s">
        <v>10</v>
      </c>
      <c r="D196" s="22">
        <v>32.18</v>
      </c>
      <c r="E196" s="9">
        <v>43625</v>
      </c>
      <c r="F196" s="7">
        <v>1.5</v>
      </c>
      <c r="G196" s="22">
        <f>ROUND(D196*F196*References!$C$6,2)</f>
        <v>72.41</v>
      </c>
    </row>
    <row r="197" spans="1:7" x14ac:dyDescent="0.3">
      <c r="A197" s="7">
        <v>110139482</v>
      </c>
      <c r="B197" s="8" t="s">
        <v>11</v>
      </c>
      <c r="C197" s="7" t="s">
        <v>10</v>
      </c>
      <c r="D197" s="22">
        <v>32.18</v>
      </c>
      <c r="E197" s="9">
        <v>43666</v>
      </c>
      <c r="F197" s="7">
        <v>1.75</v>
      </c>
      <c r="G197" s="22">
        <f>ROUND(D197*F197*References!$C$6,2)</f>
        <v>84.47</v>
      </c>
    </row>
    <row r="198" spans="1:7" x14ac:dyDescent="0.3">
      <c r="A198" s="7">
        <v>110140717</v>
      </c>
      <c r="B198" s="8" t="s">
        <v>11</v>
      </c>
      <c r="C198" s="7" t="s">
        <v>10</v>
      </c>
      <c r="D198" s="22">
        <v>32.18</v>
      </c>
      <c r="E198" s="9">
        <v>43701</v>
      </c>
      <c r="F198" s="7">
        <v>0.75</v>
      </c>
      <c r="G198" s="22">
        <f>ROUND(D198*F198*References!$C$6,2)</f>
        <v>36.200000000000003</v>
      </c>
    </row>
    <row r="199" spans="1:7" x14ac:dyDescent="0.3">
      <c r="A199" s="7">
        <v>110141952</v>
      </c>
      <c r="B199" s="8" t="s">
        <v>11</v>
      </c>
      <c r="C199" s="7" t="s">
        <v>10</v>
      </c>
      <c r="D199" s="22">
        <v>32.18</v>
      </c>
      <c r="E199" s="9">
        <v>43704</v>
      </c>
      <c r="F199" s="7">
        <v>6.5</v>
      </c>
      <c r="G199" s="22">
        <f>ROUND(D199*F199*References!$C$6,2)</f>
        <v>313.76</v>
      </c>
    </row>
    <row r="200" spans="1:7" x14ac:dyDescent="0.3">
      <c r="A200" s="7">
        <v>110143187</v>
      </c>
      <c r="B200" s="8" t="s">
        <v>11</v>
      </c>
      <c r="C200" s="7" t="s">
        <v>10</v>
      </c>
      <c r="D200" s="22">
        <v>32.340000000000003</v>
      </c>
      <c r="E200" s="9">
        <v>43715</v>
      </c>
      <c r="F200" s="7">
        <v>4.5</v>
      </c>
      <c r="G200" s="22">
        <f>ROUND(D200*F200*References!$C$6,2)</f>
        <v>218.3</v>
      </c>
    </row>
    <row r="201" spans="1:7" x14ac:dyDescent="0.3">
      <c r="A201" s="7">
        <v>110144422</v>
      </c>
      <c r="B201" s="8" t="s">
        <v>11</v>
      </c>
      <c r="C201" s="7" t="s">
        <v>10</v>
      </c>
      <c r="D201" s="22">
        <v>32.340000000000003</v>
      </c>
      <c r="E201" s="9">
        <v>43721</v>
      </c>
      <c r="F201" s="7">
        <v>2.25</v>
      </c>
      <c r="G201" s="22">
        <f>ROUND(D201*F201*References!$C$6,2)</f>
        <v>109.15</v>
      </c>
    </row>
    <row r="202" spans="1:7" x14ac:dyDescent="0.3">
      <c r="A202" s="7">
        <v>110145657</v>
      </c>
      <c r="B202" s="8" t="s">
        <v>11</v>
      </c>
      <c r="C202" s="7" t="s">
        <v>10</v>
      </c>
      <c r="D202" s="22">
        <v>32.340000000000003</v>
      </c>
      <c r="E202" s="9">
        <v>43722</v>
      </c>
      <c r="F202" s="7">
        <v>1.5</v>
      </c>
      <c r="G202" s="22">
        <f>ROUND(D202*F202*References!$C$6,2)</f>
        <v>72.77</v>
      </c>
    </row>
    <row r="203" spans="1:7" x14ac:dyDescent="0.3">
      <c r="A203" s="7">
        <v>110146892</v>
      </c>
      <c r="B203" s="8" t="s">
        <v>11</v>
      </c>
      <c r="C203" s="7" t="s">
        <v>10</v>
      </c>
      <c r="D203" s="22">
        <v>32.340000000000003</v>
      </c>
      <c r="E203" s="9">
        <v>43728</v>
      </c>
      <c r="F203" s="7">
        <v>1.5</v>
      </c>
      <c r="G203" s="22">
        <f>ROUND(D203*F203*References!$C$6,2)</f>
        <v>72.77</v>
      </c>
    </row>
    <row r="204" spans="1:7" x14ac:dyDescent="0.3">
      <c r="A204" s="7">
        <v>110148127</v>
      </c>
      <c r="B204" s="8" t="s">
        <v>11</v>
      </c>
      <c r="C204" s="7" t="s">
        <v>10</v>
      </c>
      <c r="D204" s="22">
        <v>32.340000000000003</v>
      </c>
      <c r="E204" s="9">
        <v>43729</v>
      </c>
      <c r="F204" s="7">
        <v>3.75</v>
      </c>
      <c r="G204" s="22">
        <f>ROUND(D204*F204*References!$C$6,2)</f>
        <v>181.91</v>
      </c>
    </row>
    <row r="205" spans="1:7" x14ac:dyDescent="0.3">
      <c r="A205" s="7">
        <v>110149362</v>
      </c>
      <c r="B205" s="8" t="s">
        <v>11</v>
      </c>
      <c r="C205" s="7" t="s">
        <v>10</v>
      </c>
      <c r="D205" s="22">
        <v>33.31</v>
      </c>
      <c r="E205" s="9">
        <v>43749</v>
      </c>
      <c r="F205" s="7">
        <v>1.1299999999999999</v>
      </c>
      <c r="G205" s="22">
        <f>ROUND(D205*F205*References!$C$6,2)</f>
        <v>56.46</v>
      </c>
    </row>
    <row r="206" spans="1:7" x14ac:dyDescent="0.3">
      <c r="A206" s="7">
        <v>110150597</v>
      </c>
      <c r="B206" s="8" t="s">
        <v>11</v>
      </c>
      <c r="C206" s="7" t="s">
        <v>10</v>
      </c>
      <c r="D206" s="22">
        <v>33.31</v>
      </c>
      <c r="E206" s="9">
        <v>43750</v>
      </c>
      <c r="F206" s="7">
        <v>1.1299999999999999</v>
      </c>
      <c r="G206" s="22">
        <f>ROUND(D206*F206*References!$C$6,2)</f>
        <v>56.46</v>
      </c>
    </row>
    <row r="207" spans="1:7" x14ac:dyDescent="0.3">
      <c r="A207" s="7">
        <v>110151832</v>
      </c>
      <c r="B207" s="8" t="s">
        <v>11</v>
      </c>
      <c r="C207" s="7" t="s">
        <v>10</v>
      </c>
      <c r="D207" s="22">
        <v>33.31</v>
      </c>
      <c r="E207" s="9">
        <v>43759</v>
      </c>
      <c r="F207" s="7">
        <v>0.75</v>
      </c>
      <c r="G207" s="22">
        <f>ROUND(D207*F207*References!$C$6,2)</f>
        <v>37.47</v>
      </c>
    </row>
    <row r="208" spans="1:7" x14ac:dyDescent="0.3">
      <c r="A208" s="7">
        <v>110153067</v>
      </c>
      <c r="B208" s="8" t="s">
        <v>11</v>
      </c>
      <c r="C208" s="7" t="s">
        <v>10</v>
      </c>
      <c r="D208" s="22">
        <v>33.31</v>
      </c>
      <c r="E208" s="9">
        <v>43763</v>
      </c>
      <c r="F208" s="7">
        <v>0.75</v>
      </c>
      <c r="G208" s="22">
        <f>ROUND(D208*F208*References!$C$6,2)</f>
        <v>37.47</v>
      </c>
    </row>
    <row r="209" spans="1:7" x14ac:dyDescent="0.3">
      <c r="A209" s="7">
        <v>110154302</v>
      </c>
      <c r="B209" s="8" t="s">
        <v>11</v>
      </c>
      <c r="C209" s="7" t="s">
        <v>10</v>
      </c>
      <c r="D209" s="22">
        <v>33.31</v>
      </c>
      <c r="E209" s="9">
        <v>43764</v>
      </c>
      <c r="F209" s="7">
        <v>1.5</v>
      </c>
      <c r="G209" s="22">
        <f>ROUND(D209*F209*References!$C$6,2)</f>
        <v>74.95</v>
      </c>
    </row>
    <row r="210" spans="1:7" x14ac:dyDescent="0.3">
      <c r="A210" s="7">
        <v>110155537</v>
      </c>
      <c r="B210" s="8" t="s">
        <v>11</v>
      </c>
      <c r="C210" s="7" t="s">
        <v>10</v>
      </c>
      <c r="D210" s="22">
        <v>33.31</v>
      </c>
      <c r="E210" s="9">
        <v>43777</v>
      </c>
      <c r="F210" s="7">
        <v>1.1299999999999999</v>
      </c>
      <c r="G210" s="22">
        <f>ROUND(D210*F210*References!$C$6,2)</f>
        <v>56.46</v>
      </c>
    </row>
    <row r="211" spans="1:7" x14ac:dyDescent="0.3">
      <c r="A211" s="7">
        <v>110156772</v>
      </c>
      <c r="B211" s="8" t="s">
        <v>11</v>
      </c>
      <c r="C211" s="7" t="s">
        <v>10</v>
      </c>
      <c r="D211" s="22">
        <v>33.31</v>
      </c>
      <c r="E211" s="9">
        <v>43778</v>
      </c>
      <c r="F211" s="7">
        <v>1.1100000000000001</v>
      </c>
      <c r="G211" s="22">
        <f>ROUND(D211*F211*References!$C$6,2)</f>
        <v>55.46</v>
      </c>
    </row>
    <row r="212" spans="1:7" x14ac:dyDescent="0.3">
      <c r="A212" s="7">
        <v>110158007</v>
      </c>
      <c r="B212" s="8" t="s">
        <v>11</v>
      </c>
      <c r="C212" s="7" t="s">
        <v>10</v>
      </c>
      <c r="D212" s="22">
        <v>33.31</v>
      </c>
      <c r="E212" s="9">
        <v>43780</v>
      </c>
      <c r="F212" s="7">
        <v>3</v>
      </c>
      <c r="G212" s="22">
        <f>ROUND(D212*F212*References!$C$6,2)</f>
        <v>149.9</v>
      </c>
    </row>
    <row r="213" spans="1:7" x14ac:dyDescent="0.3">
      <c r="A213" s="7">
        <v>110159242</v>
      </c>
      <c r="B213" s="8" t="s">
        <v>11</v>
      </c>
      <c r="C213" s="7" t="s">
        <v>10</v>
      </c>
      <c r="D213" s="22">
        <v>33.31</v>
      </c>
      <c r="E213" s="9">
        <v>43798</v>
      </c>
      <c r="F213" s="7">
        <v>1.5</v>
      </c>
      <c r="G213" s="22">
        <f>ROUND(D213*F213*References!$C$6,2)</f>
        <v>74.95</v>
      </c>
    </row>
    <row r="214" spans="1:7" x14ac:dyDescent="0.3">
      <c r="A214" s="7">
        <v>110160477</v>
      </c>
      <c r="B214" s="8" t="s">
        <v>11</v>
      </c>
      <c r="C214" s="7" t="s">
        <v>10</v>
      </c>
      <c r="D214" s="22">
        <v>33.31</v>
      </c>
      <c r="E214" s="9">
        <v>43799</v>
      </c>
      <c r="F214" s="7">
        <v>1.5</v>
      </c>
      <c r="G214" s="22">
        <f>ROUND(D214*F214*References!$C$6,2)</f>
        <v>74.95</v>
      </c>
    </row>
    <row r="215" spans="1:7" x14ac:dyDescent="0.3">
      <c r="A215" s="7">
        <v>110161712</v>
      </c>
      <c r="B215" s="8" t="s">
        <v>11</v>
      </c>
      <c r="C215" s="7" t="s">
        <v>10</v>
      </c>
      <c r="D215" s="22">
        <v>33.31</v>
      </c>
      <c r="E215" s="9">
        <v>43800</v>
      </c>
      <c r="F215" s="7">
        <v>3</v>
      </c>
      <c r="G215" s="22">
        <f>ROUND(D215*F215*References!$C$6,2)</f>
        <v>149.9</v>
      </c>
    </row>
    <row r="216" spans="1:7" x14ac:dyDescent="0.3">
      <c r="A216" s="7">
        <v>110162947</v>
      </c>
      <c r="B216" s="8" t="s">
        <v>11</v>
      </c>
      <c r="C216" s="7" t="s">
        <v>10</v>
      </c>
      <c r="D216" s="22">
        <v>33.31</v>
      </c>
      <c r="E216" s="9">
        <v>43813</v>
      </c>
      <c r="F216" s="7">
        <v>0.75</v>
      </c>
      <c r="G216" s="22">
        <f>ROUND(D216*F216*References!$C$6,2)</f>
        <v>37.47</v>
      </c>
    </row>
    <row r="217" spans="1:7" x14ac:dyDescent="0.3">
      <c r="A217" s="7">
        <v>110164182</v>
      </c>
      <c r="B217" s="8" t="s">
        <v>11</v>
      </c>
      <c r="C217" s="7" t="s">
        <v>10</v>
      </c>
      <c r="D217" s="22">
        <v>33.31</v>
      </c>
      <c r="E217" s="9">
        <v>43819</v>
      </c>
      <c r="F217" s="7">
        <v>0.75</v>
      </c>
      <c r="G217" s="22">
        <f>ROUND(D217*F217*References!$C$6,2)</f>
        <v>37.47</v>
      </c>
    </row>
    <row r="218" spans="1:7" x14ac:dyDescent="0.3">
      <c r="A218" s="7">
        <v>110165417</v>
      </c>
      <c r="B218" s="8" t="s">
        <v>11</v>
      </c>
      <c r="C218" s="7" t="s">
        <v>10</v>
      </c>
      <c r="D218" s="22">
        <v>33.31</v>
      </c>
      <c r="E218" s="9">
        <v>43820</v>
      </c>
      <c r="F218" s="7">
        <v>7.5</v>
      </c>
      <c r="G218" s="22">
        <f>ROUND(D218*F218*References!$C$6,2)</f>
        <v>374.74</v>
      </c>
    </row>
    <row r="219" spans="1:7" x14ac:dyDescent="0.3">
      <c r="A219" s="7">
        <v>110166652</v>
      </c>
      <c r="B219" s="8" t="s">
        <v>11</v>
      </c>
      <c r="C219" s="7" t="s">
        <v>10</v>
      </c>
      <c r="D219" s="22">
        <v>33.31</v>
      </c>
      <c r="E219" s="9">
        <v>43496</v>
      </c>
      <c r="F219" s="7">
        <v>0.75</v>
      </c>
      <c r="G219" s="22">
        <f>ROUND(D219*F219*References!$C$6,2)</f>
        <v>37.47</v>
      </c>
    </row>
    <row r="220" spans="1:7" x14ac:dyDescent="0.3">
      <c r="A220" s="7">
        <v>110167887</v>
      </c>
      <c r="B220" s="8" t="s">
        <v>11</v>
      </c>
      <c r="C220" s="7" t="s">
        <v>10</v>
      </c>
      <c r="D220" s="22">
        <v>33.31</v>
      </c>
      <c r="E220" s="9">
        <v>43504</v>
      </c>
      <c r="F220" s="7">
        <v>0.75</v>
      </c>
      <c r="G220" s="22">
        <f>ROUND(D220*F220*References!$C$6,2)</f>
        <v>37.47</v>
      </c>
    </row>
    <row r="221" spans="1:7" x14ac:dyDescent="0.3">
      <c r="A221" s="7">
        <v>110169122</v>
      </c>
      <c r="B221" s="8" t="s">
        <v>11</v>
      </c>
      <c r="C221" s="7" t="s">
        <v>10</v>
      </c>
      <c r="D221" s="22">
        <v>33.31</v>
      </c>
      <c r="E221" s="9">
        <v>43528</v>
      </c>
      <c r="F221" s="7">
        <v>0.75</v>
      </c>
      <c r="G221" s="22">
        <f>ROUND(D221*F221*References!$C$6,2)</f>
        <v>37.47</v>
      </c>
    </row>
    <row r="222" spans="1:7" x14ac:dyDescent="0.3">
      <c r="A222" s="7">
        <v>110170357</v>
      </c>
      <c r="B222" s="8" t="s">
        <v>11</v>
      </c>
      <c r="C222" s="7" t="s">
        <v>10</v>
      </c>
      <c r="D222" s="22">
        <v>33.31</v>
      </c>
      <c r="E222" s="9">
        <v>43530</v>
      </c>
      <c r="F222" s="7">
        <v>0.75</v>
      </c>
      <c r="G222" s="22">
        <f>ROUND(D222*F222*References!$C$6,2)</f>
        <v>37.47</v>
      </c>
    </row>
    <row r="223" spans="1:7" x14ac:dyDescent="0.3">
      <c r="A223" s="7">
        <v>110171592</v>
      </c>
      <c r="B223" s="8" t="s">
        <v>11</v>
      </c>
      <c r="C223" s="7" t="s">
        <v>10</v>
      </c>
      <c r="D223" s="22">
        <v>33.31</v>
      </c>
      <c r="E223" s="9">
        <v>43549</v>
      </c>
      <c r="F223" s="7">
        <v>0.75</v>
      </c>
      <c r="G223" s="22">
        <f>ROUND(D223*F223*References!$C$6,2)</f>
        <v>37.47</v>
      </c>
    </row>
    <row r="224" spans="1:7" x14ac:dyDescent="0.3">
      <c r="A224" s="7">
        <v>110172827</v>
      </c>
      <c r="B224" s="8" t="s">
        <v>11</v>
      </c>
      <c r="C224" s="7" t="s">
        <v>10</v>
      </c>
      <c r="D224" s="22">
        <v>25.49</v>
      </c>
      <c r="E224" s="9">
        <v>43678</v>
      </c>
      <c r="F224" s="7">
        <v>7.5</v>
      </c>
      <c r="G224" s="22">
        <f>ROUND(D224*F224*References!$C$6,2)</f>
        <v>286.76</v>
      </c>
    </row>
    <row r="225" spans="1:7" x14ac:dyDescent="0.3">
      <c r="A225" s="7">
        <v>110174062</v>
      </c>
      <c r="B225" s="8" t="s">
        <v>11</v>
      </c>
      <c r="C225" s="7" t="s">
        <v>10</v>
      </c>
      <c r="D225" s="22">
        <v>25.62</v>
      </c>
      <c r="E225" s="9">
        <v>43827</v>
      </c>
      <c r="F225" s="7">
        <v>7.5</v>
      </c>
      <c r="G225" s="22">
        <f>ROUND(D225*F225*References!$C$6,2)</f>
        <v>288.23</v>
      </c>
    </row>
    <row r="226" spans="1:7" x14ac:dyDescent="0.3">
      <c r="A226" s="7">
        <v>110175297</v>
      </c>
      <c r="B226" s="8" t="s">
        <v>11</v>
      </c>
      <c r="C226" s="7" t="s">
        <v>10</v>
      </c>
      <c r="D226" s="22">
        <v>25.62</v>
      </c>
      <c r="E226" s="9">
        <v>43828</v>
      </c>
      <c r="F226" s="7">
        <v>7.5</v>
      </c>
      <c r="G226" s="22">
        <f>ROUND(D226*F226*References!$C$6,2)</f>
        <v>288.23</v>
      </c>
    </row>
    <row r="227" spans="1:7" x14ac:dyDescent="0.3">
      <c r="A227" s="7">
        <v>110176532</v>
      </c>
      <c r="B227" s="8" t="s">
        <v>11</v>
      </c>
      <c r="C227" s="7" t="s">
        <v>10</v>
      </c>
      <c r="D227" s="22">
        <v>25.62</v>
      </c>
      <c r="E227" s="9">
        <v>43829</v>
      </c>
      <c r="F227" s="7">
        <v>7.5</v>
      </c>
      <c r="G227" s="22">
        <f>ROUND(D227*F227*References!$C$6,2)</f>
        <v>288.23</v>
      </c>
    </row>
    <row r="228" spans="1:7" x14ac:dyDescent="0.3">
      <c r="A228" s="7">
        <v>110177767</v>
      </c>
      <c r="B228" s="8" t="s">
        <v>11</v>
      </c>
      <c r="C228" s="7" t="s">
        <v>10</v>
      </c>
      <c r="D228" s="22">
        <v>38.06</v>
      </c>
      <c r="E228" s="9">
        <v>43556</v>
      </c>
      <c r="F228" s="7">
        <v>2.25</v>
      </c>
      <c r="G228" s="22">
        <f>ROUND(D228*F228*References!$C$6,2)</f>
        <v>128.44999999999999</v>
      </c>
    </row>
    <row r="229" spans="1:7" x14ac:dyDescent="0.3">
      <c r="A229" s="7">
        <v>110179002</v>
      </c>
      <c r="B229" s="8" t="s">
        <v>11</v>
      </c>
      <c r="C229" s="7" t="s">
        <v>10</v>
      </c>
      <c r="D229" s="22">
        <v>38.06</v>
      </c>
      <c r="E229" s="9">
        <v>43557</v>
      </c>
      <c r="F229" s="7">
        <v>10.5</v>
      </c>
      <c r="G229" s="22">
        <f>ROUND(D229*F229*References!$C$6,2)</f>
        <v>599.45000000000005</v>
      </c>
    </row>
    <row r="230" spans="1:7" x14ac:dyDescent="0.3">
      <c r="A230" s="7">
        <v>110180237</v>
      </c>
      <c r="B230" s="8" t="s">
        <v>11</v>
      </c>
      <c r="C230" s="7" t="s">
        <v>10</v>
      </c>
      <c r="D230" s="22">
        <v>38.06</v>
      </c>
      <c r="E230" s="9">
        <v>43560</v>
      </c>
      <c r="F230" s="7">
        <v>3.75</v>
      </c>
      <c r="G230" s="22">
        <f>ROUND(D230*F230*References!$C$6,2)</f>
        <v>214.09</v>
      </c>
    </row>
    <row r="231" spans="1:7" x14ac:dyDescent="0.3">
      <c r="A231" s="7">
        <v>110181472</v>
      </c>
      <c r="B231" s="8" t="s">
        <v>11</v>
      </c>
      <c r="C231" s="7" t="s">
        <v>10</v>
      </c>
      <c r="D231" s="22">
        <v>38.06</v>
      </c>
      <c r="E231" s="9">
        <v>43561</v>
      </c>
      <c r="F231" s="7">
        <v>1.5</v>
      </c>
      <c r="G231" s="22">
        <f>ROUND(D231*F231*References!$C$6,2)</f>
        <v>85.64</v>
      </c>
    </row>
    <row r="232" spans="1:7" x14ac:dyDescent="0.3">
      <c r="A232" s="7">
        <v>110182707</v>
      </c>
      <c r="B232" s="8" t="s">
        <v>11</v>
      </c>
      <c r="C232" s="7" t="s">
        <v>10</v>
      </c>
      <c r="D232" s="22">
        <v>38.06</v>
      </c>
      <c r="E232" s="9">
        <v>43563</v>
      </c>
      <c r="F232" s="7">
        <v>4.5</v>
      </c>
      <c r="G232" s="22">
        <f>ROUND(D232*F232*References!$C$6,2)</f>
        <v>256.91000000000003</v>
      </c>
    </row>
    <row r="233" spans="1:7" x14ac:dyDescent="0.3">
      <c r="A233" s="7">
        <v>110183942</v>
      </c>
      <c r="B233" s="8" t="s">
        <v>11</v>
      </c>
      <c r="C233" s="7" t="s">
        <v>10</v>
      </c>
      <c r="D233" s="22">
        <v>38.06</v>
      </c>
      <c r="E233" s="9">
        <v>43565</v>
      </c>
      <c r="F233" s="7">
        <v>6</v>
      </c>
      <c r="G233" s="22">
        <f>ROUND(D233*F233*References!$C$6,2)</f>
        <v>342.54</v>
      </c>
    </row>
    <row r="234" spans="1:7" x14ac:dyDescent="0.3">
      <c r="A234" s="7">
        <v>110185177</v>
      </c>
      <c r="B234" s="8" t="s">
        <v>11</v>
      </c>
      <c r="C234" s="7" t="s">
        <v>10</v>
      </c>
      <c r="D234" s="22">
        <v>38.06</v>
      </c>
      <c r="E234" s="9">
        <v>43566</v>
      </c>
      <c r="F234" s="7">
        <v>1.5</v>
      </c>
      <c r="G234" s="22">
        <f>ROUND(D234*F234*References!$C$6,2)</f>
        <v>85.64</v>
      </c>
    </row>
    <row r="235" spans="1:7" x14ac:dyDescent="0.3">
      <c r="A235" s="7">
        <v>110186412</v>
      </c>
      <c r="B235" s="8" t="s">
        <v>11</v>
      </c>
      <c r="C235" s="7" t="s">
        <v>10</v>
      </c>
      <c r="D235" s="22">
        <v>38.06</v>
      </c>
      <c r="E235" s="9">
        <v>43567</v>
      </c>
      <c r="F235" s="7">
        <v>1.5</v>
      </c>
      <c r="G235" s="22">
        <f>ROUND(D235*F235*References!$C$6,2)</f>
        <v>85.64</v>
      </c>
    </row>
    <row r="236" spans="1:7" x14ac:dyDescent="0.3">
      <c r="A236" s="7">
        <v>110187647</v>
      </c>
      <c r="B236" s="8" t="s">
        <v>11</v>
      </c>
      <c r="C236" s="7" t="s">
        <v>10</v>
      </c>
      <c r="D236" s="22">
        <v>38.06</v>
      </c>
      <c r="E236" s="9">
        <v>43568</v>
      </c>
      <c r="F236" s="7">
        <v>2.25</v>
      </c>
      <c r="G236" s="22">
        <f>ROUND(D236*F236*References!$C$6,2)</f>
        <v>128.44999999999999</v>
      </c>
    </row>
    <row r="237" spans="1:7" x14ac:dyDescent="0.3">
      <c r="A237" s="7">
        <v>110188882</v>
      </c>
      <c r="B237" s="8" t="s">
        <v>11</v>
      </c>
      <c r="C237" s="7" t="s">
        <v>10</v>
      </c>
      <c r="D237" s="22">
        <v>38.06</v>
      </c>
      <c r="E237" s="9">
        <v>43569</v>
      </c>
      <c r="F237" s="7">
        <v>3</v>
      </c>
      <c r="G237" s="22">
        <f>ROUND(D237*F237*References!$C$6,2)</f>
        <v>171.27</v>
      </c>
    </row>
    <row r="238" spans="1:7" x14ac:dyDescent="0.3">
      <c r="A238" s="7">
        <v>110190117</v>
      </c>
      <c r="B238" s="8" t="s">
        <v>11</v>
      </c>
      <c r="C238" s="7" t="s">
        <v>10</v>
      </c>
      <c r="D238" s="22">
        <v>38.06</v>
      </c>
      <c r="E238" s="9">
        <v>43570</v>
      </c>
      <c r="F238" s="7">
        <v>5.25</v>
      </c>
      <c r="G238" s="22">
        <f>ROUND(D238*F238*References!$C$6,2)</f>
        <v>299.72000000000003</v>
      </c>
    </row>
    <row r="239" spans="1:7" x14ac:dyDescent="0.3">
      <c r="A239" s="7">
        <v>110191352</v>
      </c>
      <c r="B239" s="8" t="s">
        <v>11</v>
      </c>
      <c r="C239" s="7" t="s">
        <v>10</v>
      </c>
      <c r="D239" s="22">
        <v>38.06</v>
      </c>
      <c r="E239" s="9">
        <v>43571</v>
      </c>
      <c r="F239" s="7">
        <v>13.5</v>
      </c>
      <c r="G239" s="22">
        <f>ROUND(D239*F239*References!$C$6,2)</f>
        <v>770.72</v>
      </c>
    </row>
    <row r="240" spans="1:7" x14ac:dyDescent="0.3">
      <c r="A240" s="7">
        <v>110192587</v>
      </c>
      <c r="B240" s="8" t="s">
        <v>11</v>
      </c>
      <c r="C240" s="7" t="s">
        <v>10</v>
      </c>
      <c r="D240" s="22">
        <v>38.06</v>
      </c>
      <c r="E240" s="9">
        <v>43572</v>
      </c>
      <c r="F240" s="7">
        <v>6.75</v>
      </c>
      <c r="G240" s="22">
        <f>ROUND(D240*F240*References!$C$6,2)</f>
        <v>385.36</v>
      </c>
    </row>
    <row r="241" spans="1:7" x14ac:dyDescent="0.3">
      <c r="A241" s="7">
        <v>110193822</v>
      </c>
      <c r="B241" s="8" t="s">
        <v>11</v>
      </c>
      <c r="C241" s="7" t="s">
        <v>10</v>
      </c>
      <c r="D241" s="22">
        <v>38.06</v>
      </c>
      <c r="E241" s="9">
        <v>43574</v>
      </c>
      <c r="F241" s="7">
        <v>3</v>
      </c>
      <c r="G241" s="22">
        <f>ROUND(D241*F241*References!$C$6,2)</f>
        <v>171.27</v>
      </c>
    </row>
    <row r="242" spans="1:7" x14ac:dyDescent="0.3">
      <c r="A242" s="7">
        <v>110195057</v>
      </c>
      <c r="B242" s="8" t="s">
        <v>11</v>
      </c>
      <c r="C242" s="7" t="s">
        <v>10</v>
      </c>
      <c r="D242" s="22">
        <v>38.06</v>
      </c>
      <c r="E242" s="9">
        <v>43575</v>
      </c>
      <c r="F242" s="7">
        <v>1.5</v>
      </c>
      <c r="G242" s="22">
        <f>ROUND(D242*F242*References!$C$6,2)</f>
        <v>85.64</v>
      </c>
    </row>
    <row r="243" spans="1:7" x14ac:dyDescent="0.3">
      <c r="A243" s="7">
        <v>110196292</v>
      </c>
      <c r="B243" s="8" t="s">
        <v>11</v>
      </c>
      <c r="C243" s="7" t="s">
        <v>10</v>
      </c>
      <c r="D243" s="22">
        <v>38.06</v>
      </c>
      <c r="E243" s="9">
        <v>43576</v>
      </c>
      <c r="F243" s="7">
        <v>4.5</v>
      </c>
      <c r="G243" s="22">
        <f>ROUND(D243*F243*References!$C$6,2)</f>
        <v>256.91000000000003</v>
      </c>
    </row>
    <row r="244" spans="1:7" x14ac:dyDescent="0.3">
      <c r="A244" s="7">
        <v>110197527</v>
      </c>
      <c r="B244" s="8" t="s">
        <v>11</v>
      </c>
      <c r="C244" s="7" t="s">
        <v>10</v>
      </c>
      <c r="D244" s="22">
        <v>38.06</v>
      </c>
      <c r="E244" s="9">
        <v>43577</v>
      </c>
      <c r="F244" s="7">
        <v>3.75</v>
      </c>
      <c r="G244" s="22">
        <f>ROUND(D244*F244*References!$C$6,2)</f>
        <v>214.09</v>
      </c>
    </row>
    <row r="245" spans="1:7" x14ac:dyDescent="0.3">
      <c r="A245" s="7">
        <v>110198762</v>
      </c>
      <c r="B245" s="8" t="s">
        <v>11</v>
      </c>
      <c r="C245" s="7" t="s">
        <v>10</v>
      </c>
      <c r="D245" s="22">
        <v>38.25</v>
      </c>
      <c r="E245" s="9">
        <v>43555</v>
      </c>
      <c r="F245" s="7">
        <v>9</v>
      </c>
      <c r="G245" s="22">
        <f>ROUND(D245*F245*References!$C$6,2)</f>
        <v>516.38</v>
      </c>
    </row>
    <row r="246" spans="1:7" x14ac:dyDescent="0.3">
      <c r="A246" s="7">
        <v>110199997</v>
      </c>
      <c r="B246" s="8" t="s">
        <v>11</v>
      </c>
      <c r="C246" s="7" t="s">
        <v>10</v>
      </c>
      <c r="D246" s="22">
        <v>35.35</v>
      </c>
      <c r="E246" s="9">
        <v>43822</v>
      </c>
      <c r="F246" s="7">
        <v>7.5</v>
      </c>
      <c r="G246" s="22">
        <f>ROUND(D246*F246*References!$C$6,2)</f>
        <v>397.69</v>
      </c>
    </row>
    <row r="247" spans="1:7" x14ac:dyDescent="0.3">
      <c r="A247" s="7">
        <v>110201232</v>
      </c>
      <c r="B247" s="8" t="s">
        <v>11</v>
      </c>
      <c r="C247" s="7" t="s">
        <v>10</v>
      </c>
      <c r="D247" s="22">
        <v>41.18</v>
      </c>
      <c r="E247" s="9">
        <v>43563</v>
      </c>
      <c r="F247" s="7">
        <v>35</v>
      </c>
      <c r="G247" s="22">
        <f>ROUND(D247*F247*References!$C$6,2)</f>
        <v>2161.9499999999998</v>
      </c>
    </row>
    <row r="248" spans="1:7" x14ac:dyDescent="0.3">
      <c r="A248" s="7">
        <v>110202467</v>
      </c>
      <c r="B248" s="8" t="s">
        <v>11</v>
      </c>
      <c r="C248" s="7" t="s">
        <v>10</v>
      </c>
      <c r="D248" s="22">
        <v>41.18</v>
      </c>
      <c r="E248" s="9">
        <v>43574</v>
      </c>
      <c r="F248" s="7">
        <v>70</v>
      </c>
      <c r="G248" s="22">
        <f>ROUND(D248*F248*References!$C$6,2)</f>
        <v>4323.8999999999996</v>
      </c>
    </row>
    <row r="249" spans="1:7" x14ac:dyDescent="0.3">
      <c r="A249" s="7">
        <v>110203702</v>
      </c>
      <c r="B249" s="8" t="s">
        <v>11</v>
      </c>
      <c r="C249" s="7" t="s">
        <v>10</v>
      </c>
      <c r="D249" s="22">
        <v>41.18</v>
      </c>
      <c r="E249" s="9">
        <v>43577</v>
      </c>
      <c r="F249" s="7">
        <v>36</v>
      </c>
      <c r="G249" s="22">
        <f>ROUND(D249*F249*References!$C$6,2)</f>
        <v>2223.7199999999998</v>
      </c>
    </row>
    <row r="250" spans="1:7" x14ac:dyDescent="0.3">
      <c r="A250" s="7">
        <v>110204937</v>
      </c>
      <c r="B250" s="8" t="s">
        <v>11</v>
      </c>
      <c r="C250" s="7" t="s">
        <v>10</v>
      </c>
      <c r="D250" s="22">
        <v>41.18</v>
      </c>
      <c r="E250" s="9">
        <v>43708</v>
      </c>
      <c r="F250" s="7">
        <v>10</v>
      </c>
      <c r="G250" s="22">
        <f>ROUND(D250*F250*References!$C$6,2)</f>
        <v>617.70000000000005</v>
      </c>
    </row>
    <row r="251" spans="1:7" x14ac:dyDescent="0.3">
      <c r="A251" s="7">
        <v>110206172</v>
      </c>
      <c r="B251" s="8" t="s">
        <v>11</v>
      </c>
      <c r="C251" s="7" t="s">
        <v>10</v>
      </c>
      <c r="D251" s="22">
        <v>25.88</v>
      </c>
      <c r="E251" s="9">
        <v>43568</v>
      </c>
      <c r="F251" s="7">
        <v>3</v>
      </c>
      <c r="G251" s="22">
        <f>ROUND(D251*F251*References!$C$6,2)</f>
        <v>116.46</v>
      </c>
    </row>
    <row r="252" spans="1:7" x14ac:dyDescent="0.3">
      <c r="A252" s="7">
        <v>110207407</v>
      </c>
      <c r="B252" s="8" t="s">
        <v>11</v>
      </c>
      <c r="C252" s="7" t="s">
        <v>10</v>
      </c>
      <c r="D252" s="22">
        <v>25.88</v>
      </c>
      <c r="E252" s="9">
        <v>43571</v>
      </c>
      <c r="F252" s="7">
        <v>2.25</v>
      </c>
      <c r="G252" s="22">
        <f>ROUND(D252*F252*References!$C$6,2)</f>
        <v>87.35</v>
      </c>
    </row>
    <row r="253" spans="1:7" x14ac:dyDescent="0.3">
      <c r="A253" s="7">
        <v>110208642</v>
      </c>
      <c r="B253" s="8" t="s">
        <v>11</v>
      </c>
      <c r="C253" s="7" t="s">
        <v>10</v>
      </c>
      <c r="D253" s="22">
        <v>25.88</v>
      </c>
      <c r="E253" s="9">
        <v>43573</v>
      </c>
      <c r="F253" s="7">
        <v>1</v>
      </c>
      <c r="G253" s="22">
        <f>ROUND(D253*F253*References!$C$6,2)</f>
        <v>38.82</v>
      </c>
    </row>
    <row r="254" spans="1:7" x14ac:dyDescent="0.3">
      <c r="A254" s="7">
        <v>110209877</v>
      </c>
      <c r="B254" s="8" t="s">
        <v>11</v>
      </c>
      <c r="C254" s="7" t="s">
        <v>10</v>
      </c>
      <c r="D254" s="22">
        <v>25.88</v>
      </c>
      <c r="E254" s="9">
        <v>43575</v>
      </c>
      <c r="F254" s="7">
        <v>1.5</v>
      </c>
      <c r="G254" s="22">
        <f>ROUND(D254*F254*References!$C$6,2)</f>
        <v>58.23</v>
      </c>
    </row>
    <row r="255" spans="1:7" x14ac:dyDescent="0.3">
      <c r="A255" s="7">
        <v>110211112</v>
      </c>
      <c r="B255" s="8" t="s">
        <v>11</v>
      </c>
      <c r="C255" s="7" t="s">
        <v>10</v>
      </c>
      <c r="D255" s="22">
        <v>25.88</v>
      </c>
      <c r="E255" s="9">
        <v>43577</v>
      </c>
      <c r="F255" s="7">
        <v>0.75</v>
      </c>
      <c r="G255" s="22">
        <f>ROUND(D255*F255*References!$C$6,2)</f>
        <v>29.12</v>
      </c>
    </row>
    <row r="256" spans="1:7" x14ac:dyDescent="0.3">
      <c r="A256" s="7">
        <v>110212347</v>
      </c>
      <c r="B256" s="8" t="s">
        <v>11</v>
      </c>
      <c r="C256" s="7" t="s">
        <v>10</v>
      </c>
      <c r="D256" s="22">
        <v>25.88</v>
      </c>
      <c r="E256" s="9">
        <v>43581</v>
      </c>
      <c r="F256" s="7">
        <v>0.5</v>
      </c>
      <c r="G256" s="22">
        <f>ROUND(D256*F256*References!$C$6,2)</f>
        <v>19.41</v>
      </c>
    </row>
    <row r="257" spans="1:7" x14ac:dyDescent="0.3">
      <c r="A257" s="7">
        <v>110213582</v>
      </c>
      <c r="B257" s="8" t="s">
        <v>11</v>
      </c>
      <c r="C257" s="7" t="s">
        <v>10</v>
      </c>
      <c r="D257" s="22">
        <v>25.88</v>
      </c>
      <c r="E257" s="9">
        <v>43583</v>
      </c>
      <c r="F257" s="7">
        <v>1.25</v>
      </c>
      <c r="G257" s="22">
        <f>ROUND(D257*F257*References!$C$6,2)</f>
        <v>48.53</v>
      </c>
    </row>
    <row r="258" spans="1:7" x14ac:dyDescent="0.3">
      <c r="A258" s="7">
        <v>110214817</v>
      </c>
      <c r="B258" s="8" t="s">
        <v>11</v>
      </c>
      <c r="C258" s="7" t="s">
        <v>10</v>
      </c>
      <c r="D258" s="22">
        <v>25.88</v>
      </c>
      <c r="E258" s="9">
        <v>43610</v>
      </c>
      <c r="F258" s="7">
        <v>7.5</v>
      </c>
      <c r="G258" s="22">
        <f>ROUND(D258*F258*References!$C$6,2)</f>
        <v>291.14999999999998</v>
      </c>
    </row>
    <row r="259" spans="1:7" x14ac:dyDescent="0.3">
      <c r="A259" s="7">
        <v>110216052</v>
      </c>
      <c r="B259" s="8" t="s">
        <v>11</v>
      </c>
      <c r="C259" s="7" t="s">
        <v>10</v>
      </c>
      <c r="D259" s="22">
        <v>25.88</v>
      </c>
      <c r="E259" s="9">
        <v>43611</v>
      </c>
      <c r="F259" s="7">
        <v>10.5</v>
      </c>
      <c r="G259" s="22">
        <f>ROUND(D259*F259*References!$C$6,2)</f>
        <v>407.61</v>
      </c>
    </row>
    <row r="260" spans="1:7" x14ac:dyDescent="0.3">
      <c r="A260" s="7">
        <v>110217287</v>
      </c>
      <c r="B260" s="8" t="s">
        <v>11</v>
      </c>
      <c r="C260" s="7" t="s">
        <v>10</v>
      </c>
      <c r="D260" s="22">
        <v>25.88</v>
      </c>
      <c r="E260" s="9">
        <v>43661</v>
      </c>
      <c r="F260" s="7">
        <v>2.25</v>
      </c>
      <c r="G260" s="22">
        <f>ROUND(D260*F260*References!$C$6,2)</f>
        <v>87.35</v>
      </c>
    </row>
    <row r="261" spans="1:7" x14ac:dyDescent="0.3">
      <c r="A261" s="7">
        <v>110218522</v>
      </c>
      <c r="B261" s="8" t="s">
        <v>11</v>
      </c>
      <c r="C261" s="7" t="s">
        <v>10</v>
      </c>
      <c r="D261" s="22">
        <v>25.88</v>
      </c>
      <c r="E261" s="9">
        <v>43695</v>
      </c>
      <c r="F261" s="7">
        <v>0.75</v>
      </c>
      <c r="G261" s="22">
        <f>ROUND(D261*F261*References!$C$6,2)</f>
        <v>29.12</v>
      </c>
    </row>
    <row r="262" spans="1:7" x14ac:dyDescent="0.3">
      <c r="A262" s="7">
        <v>110219757</v>
      </c>
      <c r="B262" s="8" t="s">
        <v>11</v>
      </c>
      <c r="C262" s="7" t="s">
        <v>10</v>
      </c>
      <c r="D262" s="22">
        <v>25.88</v>
      </c>
      <c r="E262" s="9">
        <v>43704</v>
      </c>
      <c r="F262" s="7">
        <v>6.75</v>
      </c>
      <c r="G262" s="22">
        <f>ROUND(D262*F262*References!$C$6,2)</f>
        <v>262.04000000000002</v>
      </c>
    </row>
    <row r="263" spans="1:7" x14ac:dyDescent="0.3">
      <c r="A263" s="7">
        <v>110220992</v>
      </c>
      <c r="B263" s="8" t="s">
        <v>11</v>
      </c>
      <c r="C263" s="7" t="s">
        <v>10</v>
      </c>
      <c r="D263" s="22">
        <v>25.88</v>
      </c>
      <c r="E263" s="9">
        <v>43707</v>
      </c>
      <c r="F263" s="7">
        <v>5.25</v>
      </c>
      <c r="G263" s="22">
        <f>ROUND(D263*F263*References!$C$6,2)</f>
        <v>203.81</v>
      </c>
    </row>
    <row r="264" spans="1:7" x14ac:dyDescent="0.3">
      <c r="A264" s="7">
        <v>110222227</v>
      </c>
      <c r="B264" s="8" t="s">
        <v>11</v>
      </c>
      <c r="C264" s="7" t="s">
        <v>10</v>
      </c>
      <c r="D264" s="22">
        <v>26.01</v>
      </c>
      <c r="E264" s="9">
        <v>43710</v>
      </c>
      <c r="F264" s="7">
        <v>8.25</v>
      </c>
      <c r="G264" s="22">
        <f>ROUND(D264*F264*References!$C$6,2)</f>
        <v>321.87</v>
      </c>
    </row>
    <row r="265" spans="1:7" x14ac:dyDescent="0.3">
      <c r="A265" s="7">
        <v>110223462</v>
      </c>
      <c r="B265" s="8" t="s">
        <v>11</v>
      </c>
      <c r="C265" s="7" t="s">
        <v>10</v>
      </c>
      <c r="D265" s="22">
        <v>26.01</v>
      </c>
      <c r="E265" s="9">
        <v>43711</v>
      </c>
      <c r="F265" s="7">
        <v>6.75</v>
      </c>
      <c r="G265" s="22">
        <f>ROUND(D265*F265*References!$C$6,2)</f>
        <v>263.35000000000002</v>
      </c>
    </row>
    <row r="266" spans="1:7" x14ac:dyDescent="0.3">
      <c r="A266" s="7">
        <v>110224697</v>
      </c>
      <c r="B266" s="8" t="s">
        <v>11</v>
      </c>
      <c r="C266" s="7" t="s">
        <v>10</v>
      </c>
      <c r="D266" s="22">
        <v>26.01</v>
      </c>
      <c r="E266" s="9">
        <v>43714</v>
      </c>
      <c r="F266" s="7">
        <v>2.75</v>
      </c>
      <c r="G266" s="22">
        <f>ROUND(D266*F266*References!$C$6,2)</f>
        <v>107.29</v>
      </c>
    </row>
    <row r="267" spans="1:7" x14ac:dyDescent="0.3">
      <c r="A267" s="7">
        <v>110225932</v>
      </c>
      <c r="B267" s="8" t="s">
        <v>11</v>
      </c>
      <c r="C267" s="7" t="s">
        <v>10</v>
      </c>
      <c r="D267" s="22">
        <v>26.01</v>
      </c>
      <c r="E267" s="9">
        <v>43716</v>
      </c>
      <c r="F267" s="7">
        <v>3</v>
      </c>
      <c r="G267" s="22">
        <f>ROUND(D267*F267*References!$C$6,2)</f>
        <v>117.05</v>
      </c>
    </row>
    <row r="268" spans="1:7" x14ac:dyDescent="0.3">
      <c r="A268" s="7">
        <v>110227167</v>
      </c>
      <c r="B268" s="8" t="s">
        <v>11</v>
      </c>
      <c r="C268" s="7" t="s">
        <v>10</v>
      </c>
      <c r="D268" s="22">
        <v>26.01</v>
      </c>
      <c r="E268" s="9">
        <v>43720</v>
      </c>
      <c r="F268" s="7">
        <v>8.25</v>
      </c>
      <c r="G268" s="22">
        <f>ROUND(D268*F268*References!$C$6,2)</f>
        <v>321.87</v>
      </c>
    </row>
    <row r="269" spans="1:7" x14ac:dyDescent="0.3">
      <c r="A269" s="7">
        <v>110228402</v>
      </c>
      <c r="B269" s="8" t="s">
        <v>11</v>
      </c>
      <c r="C269" s="7" t="s">
        <v>10</v>
      </c>
      <c r="D269" s="22">
        <v>26.01</v>
      </c>
      <c r="E269" s="9">
        <v>43722</v>
      </c>
      <c r="F269" s="7">
        <v>8.6300000000000008</v>
      </c>
      <c r="G269" s="22">
        <f>ROUND(D269*F269*References!$C$6,2)</f>
        <v>336.7</v>
      </c>
    </row>
    <row r="270" spans="1:7" x14ac:dyDescent="0.3">
      <c r="A270" s="7">
        <v>110229637</v>
      </c>
      <c r="B270" s="8" t="s">
        <v>11</v>
      </c>
      <c r="C270" s="7" t="s">
        <v>10</v>
      </c>
      <c r="D270" s="22">
        <v>26.01</v>
      </c>
      <c r="E270" s="9">
        <v>43745</v>
      </c>
      <c r="F270" s="7">
        <v>1.5</v>
      </c>
      <c r="G270" s="22">
        <f>ROUND(D270*F270*References!$C$6,2)</f>
        <v>58.52</v>
      </c>
    </row>
    <row r="271" spans="1:7" x14ac:dyDescent="0.3">
      <c r="A271" s="7">
        <v>110230872</v>
      </c>
      <c r="B271" s="8" t="s">
        <v>11</v>
      </c>
      <c r="C271" s="7" t="s">
        <v>10</v>
      </c>
      <c r="D271" s="22">
        <v>26.01</v>
      </c>
      <c r="E271" s="9">
        <v>43750</v>
      </c>
      <c r="F271" s="7">
        <v>1.37</v>
      </c>
      <c r="G271" s="22">
        <f>ROUND(D271*F271*References!$C$6,2)</f>
        <v>53.45</v>
      </c>
    </row>
    <row r="272" spans="1:7" x14ac:dyDescent="0.3">
      <c r="A272" s="7">
        <v>110232107</v>
      </c>
      <c r="B272" s="8" t="s">
        <v>11</v>
      </c>
      <c r="C272" s="7" t="s">
        <v>10</v>
      </c>
      <c r="D272" s="22">
        <v>26.01</v>
      </c>
      <c r="E272" s="9">
        <v>43771</v>
      </c>
      <c r="F272" s="7">
        <v>1.5</v>
      </c>
      <c r="G272" s="22">
        <f>ROUND(D272*F272*References!$C$6,2)</f>
        <v>58.52</v>
      </c>
    </row>
    <row r="273" spans="1:7" x14ac:dyDescent="0.3">
      <c r="A273" s="7">
        <v>110233342</v>
      </c>
      <c r="B273" s="8" t="s">
        <v>11</v>
      </c>
      <c r="C273" s="7" t="s">
        <v>10</v>
      </c>
      <c r="D273" s="22">
        <v>26.01</v>
      </c>
      <c r="E273" s="9">
        <v>43792</v>
      </c>
      <c r="F273" s="7">
        <v>4.88</v>
      </c>
      <c r="G273" s="22">
        <f>ROUND(D273*F273*References!$C$6,2)</f>
        <v>190.39</v>
      </c>
    </row>
    <row r="274" spans="1:7" x14ac:dyDescent="0.3">
      <c r="A274" s="7">
        <v>110234577</v>
      </c>
      <c r="B274" s="8" t="s">
        <v>11</v>
      </c>
      <c r="C274" s="7" t="s">
        <v>10</v>
      </c>
      <c r="D274" s="22">
        <v>26.01</v>
      </c>
      <c r="E274" s="9">
        <v>43793</v>
      </c>
      <c r="F274" s="7">
        <v>3.37</v>
      </c>
      <c r="G274" s="22">
        <f>ROUND(D274*F274*References!$C$6,2)</f>
        <v>131.47999999999999</v>
      </c>
    </row>
    <row r="275" spans="1:7" x14ac:dyDescent="0.3">
      <c r="A275" s="7">
        <v>110235812</v>
      </c>
      <c r="B275" s="8" t="s">
        <v>11</v>
      </c>
      <c r="C275" s="7" t="s">
        <v>10</v>
      </c>
      <c r="D275" s="22">
        <v>26.01</v>
      </c>
      <c r="E275" s="9">
        <v>43797</v>
      </c>
      <c r="F275" s="7">
        <v>4.5</v>
      </c>
      <c r="G275" s="22">
        <f>ROUND(D275*F275*References!$C$6,2)</f>
        <v>175.57</v>
      </c>
    </row>
    <row r="276" spans="1:7" x14ac:dyDescent="0.3">
      <c r="A276" s="7">
        <v>110237047</v>
      </c>
      <c r="B276" s="8" t="s">
        <v>11</v>
      </c>
      <c r="C276" s="7" t="s">
        <v>10</v>
      </c>
      <c r="D276" s="22">
        <v>26.01</v>
      </c>
      <c r="E276" s="9">
        <v>43798</v>
      </c>
      <c r="F276" s="7">
        <v>4.5</v>
      </c>
      <c r="G276" s="22">
        <f>ROUND(D276*F276*References!$C$6,2)</f>
        <v>175.57</v>
      </c>
    </row>
    <row r="277" spans="1:7" x14ac:dyDescent="0.3">
      <c r="A277" s="7">
        <v>110238282</v>
      </c>
      <c r="B277" s="8" t="s">
        <v>11</v>
      </c>
      <c r="C277" s="7" t="s">
        <v>10</v>
      </c>
      <c r="D277" s="22">
        <v>26.01</v>
      </c>
      <c r="E277" s="9">
        <v>43811</v>
      </c>
      <c r="F277" s="7">
        <v>3.75</v>
      </c>
      <c r="G277" s="22">
        <f>ROUND(D277*F277*References!$C$6,2)</f>
        <v>146.31</v>
      </c>
    </row>
    <row r="278" spans="1:7" x14ac:dyDescent="0.3">
      <c r="A278" s="7">
        <v>110239517</v>
      </c>
      <c r="B278" s="8" t="s">
        <v>11</v>
      </c>
      <c r="C278" s="7" t="s">
        <v>10</v>
      </c>
      <c r="D278" s="22">
        <v>26.01</v>
      </c>
      <c r="E278" s="9">
        <v>43509</v>
      </c>
      <c r="F278" s="7">
        <v>3.75</v>
      </c>
      <c r="G278" s="22">
        <f>ROUND(D278*F278*References!$C$6,2)</f>
        <v>146.31</v>
      </c>
    </row>
    <row r="279" spans="1:7" x14ac:dyDescent="0.3">
      <c r="A279" s="7">
        <v>110240752</v>
      </c>
      <c r="B279" s="8" t="s">
        <v>11</v>
      </c>
      <c r="C279" s="7" t="s">
        <v>10</v>
      </c>
      <c r="D279" s="22">
        <v>26.01</v>
      </c>
      <c r="E279" s="9">
        <v>43532</v>
      </c>
      <c r="F279" s="7">
        <v>0.75</v>
      </c>
      <c r="G279" s="22">
        <f>ROUND(D279*F279*References!$C$6,2)</f>
        <v>29.26</v>
      </c>
    </row>
    <row r="280" spans="1:7" x14ac:dyDescent="0.3">
      <c r="A280" s="7">
        <v>110241987</v>
      </c>
      <c r="B280" s="8" t="s">
        <v>11</v>
      </c>
      <c r="C280" s="7" t="s">
        <v>10</v>
      </c>
      <c r="D280" s="22">
        <v>26.01</v>
      </c>
      <c r="E280" s="9">
        <v>43546</v>
      </c>
      <c r="F280" s="7">
        <v>0.75</v>
      </c>
      <c r="G280" s="22">
        <f>ROUND(D280*F280*References!$C$6,2)</f>
        <v>29.26</v>
      </c>
    </row>
    <row r="281" spans="1:7" x14ac:dyDescent="0.3">
      <c r="A281" s="7">
        <v>110243222</v>
      </c>
      <c r="B281" s="8" t="s">
        <v>11</v>
      </c>
      <c r="C281" s="7" t="s">
        <v>10</v>
      </c>
      <c r="D281" s="22">
        <v>33.14</v>
      </c>
      <c r="E281" s="9">
        <v>43708</v>
      </c>
      <c r="F281" s="7">
        <v>0.75</v>
      </c>
      <c r="G281" s="22">
        <f>ROUND(D281*F281*References!$C$6,2)</f>
        <v>37.28</v>
      </c>
    </row>
    <row r="282" spans="1:7" x14ac:dyDescent="0.3">
      <c r="A282" s="7">
        <v>110244457</v>
      </c>
      <c r="B282" s="8" t="s">
        <v>11</v>
      </c>
      <c r="C282" s="7" t="s">
        <v>10</v>
      </c>
      <c r="D282" s="22">
        <v>33.31</v>
      </c>
      <c r="E282" s="9">
        <v>43744</v>
      </c>
      <c r="F282" s="7">
        <v>8.25</v>
      </c>
      <c r="G282" s="22">
        <f>ROUND(D282*F282*References!$C$6,2)</f>
        <v>412.21</v>
      </c>
    </row>
    <row r="283" spans="1:7" x14ac:dyDescent="0.3">
      <c r="A283" s="7">
        <v>110245692</v>
      </c>
      <c r="B283" s="8" t="s">
        <v>11</v>
      </c>
      <c r="C283" s="7" t="s">
        <v>10</v>
      </c>
      <c r="D283" s="22">
        <v>33.31</v>
      </c>
      <c r="E283" s="9">
        <v>43822</v>
      </c>
      <c r="F283" s="7">
        <v>6</v>
      </c>
      <c r="G283" s="22">
        <f>ROUND(D283*F283*References!$C$6,2)</f>
        <v>299.79000000000002</v>
      </c>
    </row>
    <row r="284" spans="1:7" x14ac:dyDescent="0.3">
      <c r="A284" s="7">
        <v>110246927</v>
      </c>
      <c r="B284" s="8" t="s">
        <v>11</v>
      </c>
      <c r="C284" s="7" t="s">
        <v>10</v>
      </c>
      <c r="D284" s="22">
        <v>34.28</v>
      </c>
      <c r="E284" s="9">
        <v>43509</v>
      </c>
      <c r="F284" s="7">
        <v>1.5</v>
      </c>
      <c r="G284" s="22">
        <f>ROUND(D284*F284*References!$C$6,2)</f>
        <v>77.13</v>
      </c>
    </row>
    <row r="285" spans="1:7" x14ac:dyDescent="0.3">
      <c r="A285" s="7">
        <v>110248162</v>
      </c>
      <c r="B285" s="8" t="s">
        <v>11</v>
      </c>
      <c r="C285" s="7" t="s">
        <v>10</v>
      </c>
      <c r="D285" s="22">
        <v>34.28</v>
      </c>
      <c r="E285" s="9">
        <v>43523</v>
      </c>
      <c r="F285" s="7">
        <v>0.75</v>
      </c>
      <c r="G285" s="22">
        <f>ROUND(D285*F285*References!$C$6,2)</f>
        <v>38.57</v>
      </c>
    </row>
    <row r="286" spans="1:7" x14ac:dyDescent="0.3">
      <c r="A286" s="7">
        <v>110249397</v>
      </c>
      <c r="B286" s="8" t="s">
        <v>11</v>
      </c>
      <c r="C286" s="7" t="s">
        <v>10</v>
      </c>
      <c r="D286" s="22">
        <v>34.28</v>
      </c>
      <c r="E286" s="9">
        <v>43525</v>
      </c>
      <c r="F286" s="7">
        <v>1.5</v>
      </c>
      <c r="G286" s="22">
        <f>ROUND(D286*F286*References!$C$6,2)</f>
        <v>77.13</v>
      </c>
    </row>
    <row r="287" spans="1:7" x14ac:dyDescent="0.3">
      <c r="A287" s="7">
        <v>110250632</v>
      </c>
      <c r="B287" s="8" t="s">
        <v>11</v>
      </c>
      <c r="C287" s="7" t="s">
        <v>10</v>
      </c>
      <c r="D287" s="22">
        <v>34.28</v>
      </c>
      <c r="E287" s="9">
        <v>43530</v>
      </c>
      <c r="F287" s="7">
        <v>1.875</v>
      </c>
      <c r="G287" s="22">
        <f>ROUND(D287*F287*References!$C$6,2)</f>
        <v>96.41</v>
      </c>
    </row>
    <row r="288" spans="1:7" x14ac:dyDescent="0.3">
      <c r="A288" s="7">
        <v>110251867</v>
      </c>
      <c r="B288" s="8" t="s">
        <v>11</v>
      </c>
      <c r="C288" s="7" t="s">
        <v>10</v>
      </c>
      <c r="D288" s="22">
        <v>34.28</v>
      </c>
      <c r="E288" s="9">
        <v>43532</v>
      </c>
      <c r="F288" s="7">
        <v>2.25</v>
      </c>
      <c r="G288" s="22">
        <f>ROUND(D288*F288*References!$C$6,2)</f>
        <v>115.7</v>
      </c>
    </row>
    <row r="289" spans="1:7" x14ac:dyDescent="0.3">
      <c r="A289" s="7">
        <v>110253102</v>
      </c>
      <c r="B289" s="8" t="s">
        <v>11</v>
      </c>
      <c r="C289" s="7" t="s">
        <v>10</v>
      </c>
      <c r="D289" s="22">
        <v>34.28</v>
      </c>
      <c r="E289" s="9">
        <v>43537</v>
      </c>
      <c r="F289" s="7">
        <v>1.875</v>
      </c>
      <c r="G289" s="22">
        <f>ROUND(D289*F289*References!$C$6,2)</f>
        <v>96.41</v>
      </c>
    </row>
    <row r="290" spans="1:7" x14ac:dyDescent="0.3">
      <c r="A290" s="7">
        <v>110254337</v>
      </c>
      <c r="B290" s="8" t="s">
        <v>11</v>
      </c>
      <c r="C290" s="7" t="s">
        <v>10</v>
      </c>
      <c r="D290" s="22">
        <v>34.28</v>
      </c>
      <c r="E290" s="9">
        <v>43538</v>
      </c>
      <c r="F290" s="7">
        <v>1.5</v>
      </c>
      <c r="G290" s="22">
        <f>ROUND(D290*F290*References!$C$6,2)</f>
        <v>77.13</v>
      </c>
    </row>
    <row r="291" spans="1:7" x14ac:dyDescent="0.3">
      <c r="A291" s="7">
        <v>110255572</v>
      </c>
      <c r="B291" s="8" t="s">
        <v>11</v>
      </c>
      <c r="C291" s="7" t="s">
        <v>10</v>
      </c>
      <c r="D291" s="22">
        <v>34.28</v>
      </c>
      <c r="E291" s="9">
        <v>43539</v>
      </c>
      <c r="F291" s="7">
        <v>1.875</v>
      </c>
      <c r="G291" s="22">
        <f>ROUND(D291*F291*References!$C$6,2)</f>
        <v>96.41</v>
      </c>
    </row>
    <row r="292" spans="1:7" x14ac:dyDescent="0.3">
      <c r="A292" s="7">
        <v>110256807</v>
      </c>
      <c r="B292" s="8" t="s">
        <v>11</v>
      </c>
      <c r="C292" s="7" t="s">
        <v>10</v>
      </c>
      <c r="D292" s="22">
        <v>34.28</v>
      </c>
      <c r="E292" s="9">
        <v>43544</v>
      </c>
      <c r="F292" s="7">
        <v>1.5</v>
      </c>
      <c r="G292" s="22">
        <f>ROUND(D292*F292*References!$C$6,2)</f>
        <v>77.13</v>
      </c>
    </row>
    <row r="293" spans="1:7" x14ac:dyDescent="0.3">
      <c r="A293" s="7">
        <v>110258042</v>
      </c>
      <c r="B293" s="8" t="s">
        <v>11</v>
      </c>
      <c r="C293" s="7" t="s">
        <v>10</v>
      </c>
      <c r="D293" s="22">
        <v>34.28</v>
      </c>
      <c r="E293" s="9">
        <v>43546</v>
      </c>
      <c r="F293" s="7">
        <v>1.875</v>
      </c>
      <c r="G293" s="22">
        <f>ROUND(D293*F293*References!$C$6,2)</f>
        <v>96.41</v>
      </c>
    </row>
    <row r="294" spans="1:7" x14ac:dyDescent="0.3">
      <c r="A294" s="7">
        <v>110259277</v>
      </c>
      <c r="B294" s="8" t="s">
        <v>11</v>
      </c>
      <c r="C294" s="7" t="s">
        <v>10</v>
      </c>
      <c r="D294" s="22">
        <v>35.17</v>
      </c>
      <c r="E294" s="9">
        <v>43604</v>
      </c>
      <c r="F294" s="7">
        <v>6</v>
      </c>
      <c r="G294" s="22">
        <f>ROUND(D294*F294*References!$C$6,2)</f>
        <v>316.52999999999997</v>
      </c>
    </row>
    <row r="295" spans="1:7" x14ac:dyDescent="0.3">
      <c r="A295" s="7">
        <v>110260512</v>
      </c>
      <c r="B295" s="8" t="s">
        <v>11</v>
      </c>
      <c r="C295" s="7" t="s">
        <v>10</v>
      </c>
      <c r="D295" s="22">
        <v>35.17</v>
      </c>
      <c r="E295" s="9">
        <v>43609</v>
      </c>
      <c r="F295" s="7">
        <v>7.5</v>
      </c>
      <c r="G295" s="22">
        <f>ROUND(D295*F295*References!$C$6,2)</f>
        <v>395.66</v>
      </c>
    </row>
    <row r="296" spans="1:7" x14ac:dyDescent="0.3">
      <c r="A296" s="7">
        <v>110261747</v>
      </c>
      <c r="B296" s="8" t="s">
        <v>11</v>
      </c>
      <c r="C296" s="7" t="s">
        <v>10</v>
      </c>
      <c r="D296" s="22">
        <v>35.17</v>
      </c>
      <c r="E296" s="9">
        <v>43658</v>
      </c>
      <c r="F296" s="7">
        <v>3</v>
      </c>
      <c r="G296" s="22">
        <f>ROUND(D296*F296*References!$C$6,2)</f>
        <v>158.27000000000001</v>
      </c>
    </row>
    <row r="297" spans="1:7" x14ac:dyDescent="0.3">
      <c r="A297" s="7">
        <v>110262982</v>
      </c>
      <c r="B297" s="8" t="s">
        <v>11</v>
      </c>
      <c r="C297" s="7" t="s">
        <v>10</v>
      </c>
      <c r="D297" s="22">
        <v>35.17</v>
      </c>
      <c r="E297" s="9">
        <v>43659</v>
      </c>
      <c r="F297" s="7">
        <v>5.25</v>
      </c>
      <c r="G297" s="22">
        <f>ROUND(D297*F297*References!$C$6,2)</f>
        <v>276.95999999999998</v>
      </c>
    </row>
    <row r="298" spans="1:7" x14ac:dyDescent="0.3">
      <c r="A298" s="7">
        <v>110264217</v>
      </c>
      <c r="B298" s="8" t="s">
        <v>11</v>
      </c>
      <c r="C298" s="7" t="s">
        <v>10</v>
      </c>
      <c r="D298" s="22">
        <v>35.17</v>
      </c>
      <c r="E298" s="9">
        <v>43660</v>
      </c>
      <c r="F298" s="7">
        <v>3.75</v>
      </c>
      <c r="G298" s="22">
        <f>ROUND(D298*F298*References!$C$6,2)</f>
        <v>197.83</v>
      </c>
    </row>
    <row r="299" spans="1:7" x14ac:dyDescent="0.3">
      <c r="A299" s="7">
        <v>110265452</v>
      </c>
      <c r="B299" s="8" t="s">
        <v>11</v>
      </c>
      <c r="C299" s="7" t="s">
        <v>10</v>
      </c>
      <c r="D299" s="22">
        <v>35.17</v>
      </c>
      <c r="E299" s="9">
        <v>43664</v>
      </c>
      <c r="F299" s="7">
        <v>1.5</v>
      </c>
      <c r="G299" s="22">
        <f>ROUND(D299*F299*References!$C$6,2)</f>
        <v>79.13</v>
      </c>
    </row>
    <row r="300" spans="1:7" x14ac:dyDescent="0.3">
      <c r="A300" s="7">
        <v>110266687</v>
      </c>
      <c r="B300" s="8" t="s">
        <v>11</v>
      </c>
      <c r="C300" s="7" t="s">
        <v>10</v>
      </c>
      <c r="D300" s="22">
        <v>35.17</v>
      </c>
      <c r="E300" s="9">
        <v>43665</v>
      </c>
      <c r="F300" s="7">
        <v>3</v>
      </c>
      <c r="G300" s="22">
        <f>ROUND(D300*F300*References!$C$6,2)</f>
        <v>158.27000000000001</v>
      </c>
    </row>
    <row r="301" spans="1:7" x14ac:dyDescent="0.3">
      <c r="A301" s="7">
        <v>110267922</v>
      </c>
      <c r="B301" s="8" t="s">
        <v>11</v>
      </c>
      <c r="C301" s="7" t="s">
        <v>10</v>
      </c>
      <c r="D301" s="22">
        <v>35.17</v>
      </c>
      <c r="E301" s="9">
        <v>43666</v>
      </c>
      <c r="F301" s="7">
        <v>2.25</v>
      </c>
      <c r="G301" s="22">
        <f>ROUND(D301*F301*References!$C$6,2)</f>
        <v>118.7</v>
      </c>
    </row>
    <row r="302" spans="1:7" x14ac:dyDescent="0.3">
      <c r="A302" s="7">
        <v>110269157</v>
      </c>
      <c r="B302" s="8" t="s">
        <v>11</v>
      </c>
      <c r="C302" s="7" t="s">
        <v>10</v>
      </c>
      <c r="D302" s="22">
        <v>35.17</v>
      </c>
      <c r="E302" s="9">
        <v>43693</v>
      </c>
      <c r="F302" s="7">
        <v>3</v>
      </c>
      <c r="G302" s="22">
        <f>ROUND(D302*F302*References!$C$6,2)</f>
        <v>158.27000000000001</v>
      </c>
    </row>
    <row r="303" spans="1:7" x14ac:dyDescent="0.3">
      <c r="A303" s="7">
        <v>110270392</v>
      </c>
      <c r="B303" s="8" t="s">
        <v>11</v>
      </c>
      <c r="C303" s="7" t="s">
        <v>10</v>
      </c>
      <c r="D303" s="22">
        <v>35.17</v>
      </c>
      <c r="E303" s="9">
        <v>43702</v>
      </c>
      <c r="F303" s="7">
        <v>0.75</v>
      </c>
      <c r="G303" s="22">
        <f>ROUND(D303*F303*References!$C$6,2)</f>
        <v>39.57</v>
      </c>
    </row>
    <row r="304" spans="1:7" x14ac:dyDescent="0.3">
      <c r="A304" s="7">
        <v>110271627</v>
      </c>
      <c r="B304" s="8" t="s">
        <v>11</v>
      </c>
      <c r="C304" s="7" t="s">
        <v>10</v>
      </c>
      <c r="D304" s="22">
        <v>35.35</v>
      </c>
      <c r="E304" s="9">
        <v>43745</v>
      </c>
      <c r="F304" s="7">
        <v>1.75</v>
      </c>
      <c r="G304" s="22">
        <f>ROUND(D304*F304*References!$C$6,2)</f>
        <v>92.79</v>
      </c>
    </row>
    <row r="305" spans="1:7" x14ac:dyDescent="0.3">
      <c r="A305" s="7">
        <v>110272862</v>
      </c>
      <c r="B305" s="8" t="s">
        <v>11</v>
      </c>
      <c r="C305" s="7" t="s">
        <v>10</v>
      </c>
      <c r="D305" s="22">
        <v>35.17</v>
      </c>
      <c r="E305" s="9">
        <v>43707</v>
      </c>
      <c r="F305" s="7">
        <v>4.5</v>
      </c>
      <c r="G305" s="22">
        <f>ROUND(D305*F305*References!$C$6,2)</f>
        <v>237.4</v>
      </c>
    </row>
    <row r="306" spans="1:7" x14ac:dyDescent="0.3">
      <c r="A306" s="7">
        <v>110274097</v>
      </c>
      <c r="B306" s="8" t="s">
        <v>11</v>
      </c>
      <c r="C306" s="7" t="s">
        <v>10</v>
      </c>
      <c r="D306" s="22">
        <v>35.35</v>
      </c>
      <c r="E306" s="9">
        <v>43709</v>
      </c>
      <c r="F306" s="7">
        <v>7.75</v>
      </c>
      <c r="G306" s="22">
        <f>ROUND(D306*F306*References!$C$6,2)</f>
        <v>410.94</v>
      </c>
    </row>
    <row r="307" spans="1:7" x14ac:dyDescent="0.3">
      <c r="A307" s="7">
        <v>110275332</v>
      </c>
      <c r="B307" s="8" t="s">
        <v>11</v>
      </c>
      <c r="C307" s="7" t="s">
        <v>10</v>
      </c>
      <c r="D307" s="22">
        <v>35.35</v>
      </c>
      <c r="E307" s="9">
        <v>43716</v>
      </c>
      <c r="F307" s="7">
        <v>4.5</v>
      </c>
      <c r="G307" s="22">
        <f>ROUND(D307*F307*References!$C$6,2)</f>
        <v>238.61</v>
      </c>
    </row>
  </sheetData>
  <autoFilter ref="A1:G1" xr:uid="{9F2F1A7A-CA6C-4B4D-B7FC-EB08F4021AC8}"/>
  <phoneticPr fontId="4" type="noConversion"/>
  <conditionalFormatting sqref="G1:G1048576">
    <cfRule type="top10" dxfId="0" priority="1" rank="10"/>
  </conditionalFormatting>
  <pageMargins left="0.7" right="0.7" top="0.75" bottom="0.75" header="0.3" footer="0.3"/>
  <pageSetup orientation="portrait" r:id="rId1"/>
  <ignoredErrors>
    <ignoredError sqref="B1:B3 B89:B93 B96:B142 B94:B95 B144:B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4F51-7882-4C03-B1DE-73CF07312624}">
  <sheetPr>
    <tabColor theme="4" tint="0.39997558519241921"/>
  </sheetPr>
  <dimension ref="A1:M360"/>
  <sheetViews>
    <sheetView zoomScale="85" zoomScaleNormal="85" workbookViewId="0">
      <selection activeCell="E1" sqref="A1:XFD1048576"/>
    </sheetView>
  </sheetViews>
  <sheetFormatPr defaultColWidth="23.77734375" defaultRowHeight="14.4" x14ac:dyDescent="0.3"/>
  <cols>
    <col min="1" max="1" width="23.5546875" style="5" bestFit="1" customWidth="1"/>
    <col min="2" max="2" width="22.21875" style="6" bestFit="1" customWidth="1"/>
    <col min="3" max="3" width="10.21875" style="6" bestFit="1" customWidth="1"/>
    <col min="4" max="4" width="21.88671875" style="6" bestFit="1" customWidth="1"/>
    <col min="5" max="5" width="22.5546875" style="6" bestFit="1" customWidth="1"/>
    <col min="6" max="6" width="26.109375" style="10" bestFit="1" customWidth="1"/>
    <col min="7" max="7" width="11.33203125" style="10" bestFit="1" customWidth="1"/>
    <col min="8" max="8" width="36.33203125" style="6" bestFit="1" customWidth="1"/>
    <col min="9" max="9" width="18.6640625" style="6" bestFit="1" customWidth="1"/>
    <col min="10" max="10" width="12.88671875" style="5" bestFit="1" customWidth="1"/>
    <col min="11" max="11" width="13.44140625" style="6" bestFit="1" customWidth="1"/>
    <col min="12" max="12" width="23.77734375" style="6" bestFit="1" customWidth="1"/>
    <col min="13" max="13" width="81.88671875" style="6" bestFit="1" customWidth="1"/>
    <col min="14" max="16384" width="23.77734375" style="6"/>
  </cols>
  <sheetData>
    <row r="1" spans="1:13" ht="21" customHeight="1" x14ac:dyDescent="0.3">
      <c r="A1" s="15" t="s">
        <v>31</v>
      </c>
      <c r="B1" s="16" t="s">
        <v>32</v>
      </c>
      <c r="C1" s="16" t="s">
        <v>88</v>
      </c>
      <c r="D1" s="16" t="s">
        <v>33</v>
      </c>
      <c r="E1" s="16" t="s">
        <v>34</v>
      </c>
      <c r="F1" s="17" t="s">
        <v>35</v>
      </c>
      <c r="G1" s="17" t="s">
        <v>36</v>
      </c>
      <c r="H1" s="16" t="s">
        <v>37</v>
      </c>
      <c r="I1" s="16" t="s">
        <v>38</v>
      </c>
      <c r="J1" s="15" t="s">
        <v>39</v>
      </c>
      <c r="K1" s="16" t="s">
        <v>40</v>
      </c>
      <c r="L1" s="16" t="s">
        <v>77</v>
      </c>
      <c r="M1" s="16" t="s">
        <v>100</v>
      </c>
    </row>
    <row r="2" spans="1:13" x14ac:dyDescent="0.3">
      <c r="A2" s="8">
        <v>102913613</v>
      </c>
      <c r="B2" s="9">
        <v>22387</v>
      </c>
      <c r="C2" s="7" t="s">
        <v>41</v>
      </c>
      <c r="D2" s="9">
        <v>40787</v>
      </c>
      <c r="E2" s="9">
        <v>40787</v>
      </c>
      <c r="F2" s="11" t="s">
        <v>81</v>
      </c>
      <c r="G2" s="11">
        <v>27</v>
      </c>
      <c r="H2" s="7" t="s">
        <v>42</v>
      </c>
      <c r="I2" s="7" t="s">
        <v>80</v>
      </c>
      <c r="J2" s="8">
        <v>1272</v>
      </c>
      <c r="K2" s="20">
        <v>81664</v>
      </c>
      <c r="L2" s="7">
        <v>40</v>
      </c>
      <c r="M2" s="7" t="str">
        <f>IF(Maladies!G2&lt;5,References!$C$8,IF(Maladies!G2&lt;7,References!$C$9,IF(Maladies!G2&lt;9,References!$C$10,IF(Maladies!G2&gt;=9,References!$C$11))))</f>
        <v>Veuillez communiquer avec les RH afin d’établir un plan d’action.</v>
      </c>
    </row>
    <row r="3" spans="1:13" x14ac:dyDescent="0.3">
      <c r="A3" s="8">
        <v>102103105</v>
      </c>
      <c r="B3" s="9">
        <v>22945</v>
      </c>
      <c r="C3" s="7" t="s">
        <v>43</v>
      </c>
      <c r="D3" s="9">
        <v>41884</v>
      </c>
      <c r="E3" s="9">
        <v>41884</v>
      </c>
      <c r="F3" s="11" t="s">
        <v>81</v>
      </c>
      <c r="G3" s="11">
        <v>2</v>
      </c>
      <c r="H3" s="7" t="s">
        <v>42</v>
      </c>
      <c r="I3" s="7" t="s">
        <v>44</v>
      </c>
      <c r="J3" s="8" t="s">
        <v>52</v>
      </c>
      <c r="K3" s="20">
        <v>84432.69</v>
      </c>
      <c r="L3" s="7">
        <v>40</v>
      </c>
      <c r="M3" s="7" t="str">
        <f>IF(Maladies!G3&lt;5,References!$C$8,IF(Maladies!G3&lt;7,References!$C$9,IF(Maladies!G3&lt;9,References!$C$10,IF(Maladies!G3&gt;9,References!$C$11))))</f>
        <v>Bravo! Tu recevras un boni de 400 $ et nous ajoutons deux (2) jours de vacances à ta banque.</v>
      </c>
    </row>
    <row r="4" spans="1:13" x14ac:dyDescent="0.3">
      <c r="A4" s="8">
        <v>102105551</v>
      </c>
      <c r="B4" s="9">
        <v>23185</v>
      </c>
      <c r="C4" s="7" t="s">
        <v>43</v>
      </c>
      <c r="D4" s="9">
        <v>41218</v>
      </c>
      <c r="E4" s="9">
        <v>41218</v>
      </c>
      <c r="F4" s="11" t="s">
        <v>81</v>
      </c>
      <c r="G4" s="11">
        <v>20.5</v>
      </c>
      <c r="H4" s="7" t="s">
        <v>42</v>
      </c>
      <c r="I4" s="7" t="s">
        <v>80</v>
      </c>
      <c r="J4" s="8">
        <v>2090</v>
      </c>
      <c r="K4" s="20">
        <v>66666</v>
      </c>
      <c r="L4" s="7">
        <v>35</v>
      </c>
      <c r="M4" s="7" t="str">
        <f>IF(Maladies!G4&lt;5,References!$C$8,IF(Maladies!G4&lt;7,References!$C$9,IF(Maladies!G4&lt;9,References!$C$10,IF(Maladies!G4&gt;9,References!$C$11))))</f>
        <v>Veuillez communiquer avec les RH afin d’établir un plan d’action.</v>
      </c>
    </row>
    <row r="5" spans="1:13" x14ac:dyDescent="0.3">
      <c r="A5" s="8">
        <v>319512756</v>
      </c>
      <c r="B5" s="9">
        <v>27160</v>
      </c>
      <c r="C5" s="7" t="s">
        <v>43</v>
      </c>
      <c r="D5" s="9">
        <v>42172</v>
      </c>
      <c r="E5" s="9">
        <v>42172</v>
      </c>
      <c r="F5" s="11" t="s">
        <v>81</v>
      </c>
      <c r="G5" s="11">
        <v>6.5</v>
      </c>
      <c r="H5" s="7" t="s">
        <v>42</v>
      </c>
      <c r="I5" s="7" t="s">
        <v>80</v>
      </c>
      <c r="J5" s="8">
        <v>2090</v>
      </c>
      <c r="K5" s="20">
        <v>81664</v>
      </c>
      <c r="L5" s="7">
        <v>40</v>
      </c>
      <c r="M5" s="7" t="str">
        <f>IF(Maladies!G5&lt;5,References!$C$8,IF(Maladies!G5&lt;7,References!$C$9,IF(Maladies!G5&lt;9,References!$C$10,IF(Maladies!G5&gt;9,References!$C$11))))</f>
        <v>Bravo! Tu recevras un boni de 100 $.</v>
      </c>
    </row>
    <row r="6" spans="1:13" x14ac:dyDescent="0.3">
      <c r="A6" s="8">
        <v>319610326</v>
      </c>
      <c r="B6" s="9">
        <v>28301</v>
      </c>
      <c r="C6" s="7" t="s">
        <v>43</v>
      </c>
      <c r="D6" s="9">
        <v>41191</v>
      </c>
      <c r="E6" s="9">
        <v>41191</v>
      </c>
      <c r="F6" s="11" t="s">
        <v>81</v>
      </c>
      <c r="G6" s="11">
        <v>20</v>
      </c>
      <c r="H6" s="7" t="s">
        <v>42</v>
      </c>
      <c r="I6" s="7" t="s">
        <v>76</v>
      </c>
      <c r="J6" s="8">
        <v>3332</v>
      </c>
      <c r="K6" s="20">
        <v>62060.2</v>
      </c>
      <c r="L6" s="7">
        <v>35</v>
      </c>
      <c r="M6" s="7" t="str">
        <f>IF(Maladies!G6&lt;5,References!$C$8,IF(Maladies!G6&lt;7,References!$C$9,IF(Maladies!G6&lt;9,References!$C$10,IF(Maladies!G6&gt;9,References!$C$11))))</f>
        <v>Veuillez communiquer avec les RH afin d’établir un plan d’action.</v>
      </c>
    </row>
    <row r="7" spans="1:13" x14ac:dyDescent="0.3">
      <c r="A7" s="8">
        <v>319610371</v>
      </c>
      <c r="B7" s="9">
        <v>27802</v>
      </c>
      <c r="C7" s="7" t="s">
        <v>43</v>
      </c>
      <c r="D7" s="9">
        <v>41288</v>
      </c>
      <c r="E7" s="9">
        <v>41288</v>
      </c>
      <c r="F7" s="11" t="s">
        <v>82</v>
      </c>
      <c r="G7" s="11">
        <v>8.5</v>
      </c>
      <c r="H7" s="7" t="s">
        <v>42</v>
      </c>
      <c r="I7" s="7" t="s">
        <v>76</v>
      </c>
      <c r="J7" s="8">
        <v>1500</v>
      </c>
      <c r="K7" s="20">
        <v>46646.6</v>
      </c>
      <c r="L7" s="7">
        <v>35</v>
      </c>
      <c r="M7" s="7" t="str">
        <f>IF(Maladies!G7&lt;5,References!$C$8,IF(Maladies!G7&lt;7,References!$C$9,IF(Maladies!G7&lt;9,References!$C$10,IF(Maladies!G7&gt;9,References!$C$11))))</f>
        <v>Aucun boni ne sera accordé.</v>
      </c>
    </row>
    <row r="8" spans="1:13" x14ac:dyDescent="0.3">
      <c r="A8" s="8">
        <v>319710526</v>
      </c>
      <c r="B8" s="9">
        <v>24612</v>
      </c>
      <c r="C8" s="7" t="s">
        <v>43</v>
      </c>
      <c r="D8" s="9">
        <v>40723</v>
      </c>
      <c r="E8" s="9">
        <v>40723</v>
      </c>
      <c r="F8" s="11" t="s">
        <v>81</v>
      </c>
      <c r="G8" s="11">
        <v>9.5</v>
      </c>
      <c r="H8" s="7" t="s">
        <v>42</v>
      </c>
      <c r="I8" s="7" t="s">
        <v>44</v>
      </c>
      <c r="J8" s="8">
        <v>2150</v>
      </c>
      <c r="K8" s="20">
        <v>96140.64</v>
      </c>
      <c r="L8" s="7">
        <v>40</v>
      </c>
      <c r="M8" s="7" t="str">
        <f>IF(Maladies!G8&lt;5,References!$C$8,IF(Maladies!G8&lt;7,References!$C$9,IF(Maladies!G8&lt;9,References!$C$10,IF(Maladies!G8&gt;9,References!$C$11))))</f>
        <v>Veuillez communiquer avec les RH afin d’établir un plan d’action.</v>
      </c>
    </row>
    <row r="9" spans="1:13" x14ac:dyDescent="0.3">
      <c r="A9" s="8">
        <v>319710637</v>
      </c>
      <c r="B9" s="9">
        <v>22050</v>
      </c>
      <c r="C9" s="7" t="s">
        <v>43</v>
      </c>
      <c r="D9" s="9">
        <v>41960</v>
      </c>
      <c r="E9" s="9">
        <v>41960</v>
      </c>
      <c r="F9" s="11" t="s">
        <v>81</v>
      </c>
      <c r="G9" s="11">
        <v>9.5</v>
      </c>
      <c r="H9" s="7" t="s">
        <v>45</v>
      </c>
      <c r="I9" s="7" t="s">
        <v>44</v>
      </c>
      <c r="J9" s="8">
        <v>1520</v>
      </c>
      <c r="K9" s="20">
        <v>81630.460000000006</v>
      </c>
      <c r="L9" s="7">
        <v>40</v>
      </c>
      <c r="M9" s="7" t="str">
        <f>IF(Maladies!G9&lt;5,References!$C$8,IF(Maladies!G9&lt;7,References!$C$9,IF(Maladies!G9&lt;9,References!$C$10,IF(Maladies!G9&gt;9,References!$C$11))))</f>
        <v>Veuillez communiquer avec les RH afin d’établir un plan d’action.</v>
      </c>
    </row>
    <row r="10" spans="1:13" x14ac:dyDescent="0.3">
      <c r="A10" s="8">
        <v>319713563</v>
      </c>
      <c r="B10" s="9">
        <v>23181</v>
      </c>
      <c r="C10" s="7" t="s">
        <v>43</v>
      </c>
      <c r="D10" s="9">
        <v>40574</v>
      </c>
      <c r="E10" s="9">
        <v>40574</v>
      </c>
      <c r="F10" s="11" t="s">
        <v>82</v>
      </c>
      <c r="G10" s="11">
        <v>23</v>
      </c>
      <c r="H10" s="7" t="s">
        <v>42</v>
      </c>
      <c r="I10" s="7" t="s">
        <v>76</v>
      </c>
      <c r="J10" s="8">
        <v>1272</v>
      </c>
      <c r="K10" s="20">
        <v>49231</v>
      </c>
      <c r="L10" s="7">
        <v>35</v>
      </c>
      <c r="M10" s="7" t="str">
        <f>IF(Maladies!G10&lt;5,References!$C$8,IF(Maladies!G10&lt;7,References!$C$9,IF(Maladies!G10&lt;9,References!$C$10,IF(Maladies!G10&gt;9,References!$C$11))))</f>
        <v>Veuillez communiquer avec les RH afin d’établir un plan d’action.</v>
      </c>
    </row>
    <row r="11" spans="1:13" x14ac:dyDescent="0.3">
      <c r="A11" s="8">
        <v>319931976</v>
      </c>
      <c r="B11" s="9">
        <v>22274</v>
      </c>
      <c r="C11" s="7" t="s">
        <v>41</v>
      </c>
      <c r="D11" s="9">
        <v>40910</v>
      </c>
      <c r="E11" s="9">
        <v>40910</v>
      </c>
      <c r="F11" s="11" t="s">
        <v>81</v>
      </c>
      <c r="G11" s="11">
        <v>2</v>
      </c>
      <c r="H11" s="7" t="s">
        <v>42</v>
      </c>
      <c r="I11" s="7" t="s">
        <v>76</v>
      </c>
      <c r="J11" s="8" t="s">
        <v>53</v>
      </c>
      <c r="K11" s="20">
        <v>62060.2</v>
      </c>
      <c r="L11" s="7">
        <v>35</v>
      </c>
      <c r="M11" s="7" t="str">
        <f>IF(Maladies!G11&lt;5,References!$C$8,IF(Maladies!G11&lt;7,References!$C$9,IF(Maladies!G11&lt;9,References!$C$10,IF(Maladies!G11&gt;9,References!$C$11))))</f>
        <v>Bravo! Tu recevras un boni de 400 $ et nous ajoutons deux (2) jours de vacances à ta banque.</v>
      </c>
    </row>
    <row r="12" spans="1:13" x14ac:dyDescent="0.3">
      <c r="A12" s="8">
        <v>319912362</v>
      </c>
      <c r="B12" s="9">
        <v>23882</v>
      </c>
      <c r="C12" s="7" t="s">
        <v>43</v>
      </c>
      <c r="D12" s="9">
        <v>41547</v>
      </c>
      <c r="E12" s="9">
        <v>40798</v>
      </c>
      <c r="F12" s="11" t="s">
        <v>81</v>
      </c>
      <c r="G12" s="11">
        <v>29.5</v>
      </c>
      <c r="H12" s="7" t="s">
        <v>42</v>
      </c>
      <c r="I12" s="7" t="s">
        <v>76</v>
      </c>
      <c r="J12" s="8" t="s">
        <v>54</v>
      </c>
      <c r="K12" s="20">
        <v>62060.2</v>
      </c>
      <c r="L12" s="7">
        <v>35</v>
      </c>
      <c r="M12" s="7" t="str">
        <f>IF(Maladies!G12&lt;5,References!$C$8,IF(Maladies!G12&lt;7,References!$C$9,IF(Maladies!G12&lt;9,References!$C$10,IF(Maladies!G12&gt;9,References!$C$11))))</f>
        <v>Veuillez communiquer avec les RH afin d’établir un plan d’action.</v>
      </c>
    </row>
    <row r="13" spans="1:13" x14ac:dyDescent="0.3">
      <c r="A13" s="8">
        <v>407210379</v>
      </c>
      <c r="B13" s="9">
        <v>23554</v>
      </c>
      <c r="C13" s="7" t="s">
        <v>43</v>
      </c>
      <c r="D13" s="9">
        <v>41316</v>
      </c>
      <c r="E13" s="9">
        <v>41316</v>
      </c>
      <c r="F13" s="11" t="s">
        <v>81</v>
      </c>
      <c r="G13" s="11">
        <v>2</v>
      </c>
      <c r="H13" s="7" t="s">
        <v>42</v>
      </c>
      <c r="I13" s="7" t="s">
        <v>76</v>
      </c>
      <c r="J13" s="8">
        <v>1190</v>
      </c>
      <c r="K13" s="20">
        <v>60314.6</v>
      </c>
      <c r="L13" s="7">
        <v>35</v>
      </c>
      <c r="M13" s="7" t="str">
        <f>IF(Maladies!G13&lt;5,References!$C$8,IF(Maladies!G13&lt;7,References!$C$9,IF(Maladies!G13&lt;9,References!$C$10,IF(Maladies!G13&gt;9,References!$C$11))))</f>
        <v>Bravo! Tu recevras un boni de 400 $ et nous ajoutons deux (2) jours de vacances à ta banque.</v>
      </c>
    </row>
    <row r="14" spans="1:13" x14ac:dyDescent="0.3">
      <c r="A14" s="8">
        <v>407231979</v>
      </c>
      <c r="B14" s="9">
        <v>28038</v>
      </c>
      <c r="C14" s="7" t="s">
        <v>43</v>
      </c>
      <c r="D14" s="9">
        <v>40649</v>
      </c>
      <c r="E14" s="9">
        <v>40600</v>
      </c>
      <c r="F14" s="11" t="s">
        <v>81</v>
      </c>
      <c r="G14" s="11">
        <v>22</v>
      </c>
      <c r="H14" s="7" t="s">
        <v>45</v>
      </c>
      <c r="I14" s="7" t="s">
        <v>76</v>
      </c>
      <c r="J14" s="8" t="s">
        <v>55</v>
      </c>
      <c r="K14" s="20">
        <v>40668</v>
      </c>
      <c r="L14" s="7">
        <v>35</v>
      </c>
      <c r="M14" s="7" t="str">
        <f>IF(Maladies!G14&lt;5,References!$C$8,IF(Maladies!G14&lt;7,References!$C$9,IF(Maladies!G14&lt;9,References!$C$10,IF(Maladies!G14&gt;9,References!$C$11))))</f>
        <v>Veuillez communiquer avec les RH afin d’établir un plan d’action.</v>
      </c>
    </row>
    <row r="15" spans="1:13" x14ac:dyDescent="0.3">
      <c r="A15" s="8">
        <v>407291323</v>
      </c>
      <c r="B15" s="9">
        <v>23845</v>
      </c>
      <c r="C15" s="7" t="s">
        <v>43</v>
      </c>
      <c r="D15" s="9">
        <v>40665</v>
      </c>
      <c r="E15" s="9">
        <v>40665</v>
      </c>
      <c r="F15" s="11" t="s">
        <v>82</v>
      </c>
      <c r="G15" s="11">
        <v>3.5</v>
      </c>
      <c r="H15" s="7" t="s">
        <v>42</v>
      </c>
      <c r="I15" s="7" t="s">
        <v>76</v>
      </c>
      <c r="J15" s="8">
        <v>1240</v>
      </c>
      <c r="K15" s="20">
        <v>61461.4</v>
      </c>
      <c r="L15" s="7">
        <v>35</v>
      </c>
      <c r="M15" s="7" t="str">
        <f>IF(Maladies!G15&lt;5,References!$C$8,IF(Maladies!G15&lt;7,References!$C$9,IF(Maladies!G15&lt;9,References!$C$10,IF(Maladies!G15&gt;9,References!$C$11))))</f>
        <v>Bravo! Tu recevras un boni de 400 $ et nous ajoutons deux (2) jours de vacances à ta banque.</v>
      </c>
    </row>
    <row r="16" spans="1:13" x14ac:dyDescent="0.3">
      <c r="A16" s="8">
        <v>407291405</v>
      </c>
      <c r="B16" s="9">
        <v>23746</v>
      </c>
      <c r="C16" s="7" t="s">
        <v>41</v>
      </c>
      <c r="D16" s="9">
        <v>41548</v>
      </c>
      <c r="E16" s="9">
        <v>41548</v>
      </c>
      <c r="F16" s="11" t="s">
        <v>81</v>
      </c>
      <c r="G16" s="11">
        <v>8</v>
      </c>
      <c r="H16" s="7" t="s">
        <v>42</v>
      </c>
      <c r="I16" s="7" t="s">
        <v>76</v>
      </c>
      <c r="J16" s="8">
        <v>2120</v>
      </c>
      <c r="K16" s="20">
        <v>80616</v>
      </c>
      <c r="L16" s="7">
        <v>35</v>
      </c>
      <c r="M16" s="7" t="str">
        <f>IF(Maladies!G16&lt;5,References!$C$8,IF(Maladies!G16&lt;7,References!$C$9,IF(Maladies!G16&lt;9,References!$C$10,IF(Maladies!G16&gt;9,References!$C$11))))</f>
        <v>Aucun boni ne sera accordé.</v>
      </c>
    </row>
    <row r="17" spans="1:13" x14ac:dyDescent="0.3">
      <c r="A17" s="8">
        <v>407210401</v>
      </c>
      <c r="B17" s="9">
        <v>23717</v>
      </c>
      <c r="C17" s="7" t="s">
        <v>43</v>
      </c>
      <c r="D17" s="9">
        <v>41324</v>
      </c>
      <c r="E17" s="9">
        <v>41324</v>
      </c>
      <c r="F17" s="11" t="s">
        <v>81</v>
      </c>
      <c r="G17" s="11">
        <v>24.5</v>
      </c>
      <c r="H17" s="7" t="s">
        <v>42</v>
      </c>
      <c r="I17" s="7" t="s">
        <v>76</v>
      </c>
      <c r="J17" s="8">
        <v>3334</v>
      </c>
      <c r="K17" s="20">
        <v>44381.599999999999</v>
      </c>
      <c r="L17" s="7">
        <v>35</v>
      </c>
      <c r="M17" s="7" t="str">
        <f>IF(Maladies!G17&lt;5,References!$C$8,IF(Maladies!G17&lt;7,References!$C$9,IF(Maladies!G17&lt;9,References!$C$10,IF(Maladies!G17&gt;9,References!$C$11))))</f>
        <v>Veuillez communiquer avec les RH afin d’établir un plan d’action.</v>
      </c>
    </row>
    <row r="18" spans="1:13" x14ac:dyDescent="0.3">
      <c r="A18" s="8">
        <v>407213910</v>
      </c>
      <c r="B18" s="9">
        <v>22182</v>
      </c>
      <c r="C18" s="7" t="s">
        <v>43</v>
      </c>
      <c r="D18" s="9">
        <v>42128</v>
      </c>
      <c r="E18" s="9">
        <v>42128</v>
      </c>
      <c r="F18" s="11" t="s">
        <v>81</v>
      </c>
      <c r="G18" s="11">
        <v>2</v>
      </c>
      <c r="H18" s="7" t="s">
        <v>42</v>
      </c>
      <c r="I18" s="7" t="s">
        <v>76</v>
      </c>
      <c r="J18" s="8">
        <v>2032</v>
      </c>
      <c r="K18" s="20">
        <v>43834.6</v>
      </c>
      <c r="L18" s="7">
        <v>35</v>
      </c>
      <c r="M18" s="7" t="str">
        <f>IF(Maladies!G18&lt;5,References!$C$8,IF(Maladies!G18&lt;7,References!$C$9,IF(Maladies!G18&lt;9,References!$C$10,IF(Maladies!G18&gt;9,References!$C$11))))</f>
        <v>Bravo! Tu recevras un boni de 400 $ et nous ajoutons deux (2) jours de vacances à ta banque.</v>
      </c>
    </row>
    <row r="19" spans="1:13" x14ac:dyDescent="0.3">
      <c r="A19" s="8">
        <v>407215676</v>
      </c>
      <c r="B19" s="9">
        <v>24154</v>
      </c>
      <c r="C19" s="7" t="s">
        <v>43</v>
      </c>
      <c r="D19" s="9">
        <v>40649</v>
      </c>
      <c r="E19" s="9">
        <v>40649</v>
      </c>
      <c r="F19" s="11" t="s">
        <v>81</v>
      </c>
      <c r="G19" s="11">
        <v>7</v>
      </c>
      <c r="H19" s="7" t="s">
        <v>42</v>
      </c>
      <c r="I19" s="7" t="s">
        <v>76</v>
      </c>
      <c r="J19" s="8" t="s">
        <v>53</v>
      </c>
      <c r="K19" s="20">
        <v>46646.6</v>
      </c>
      <c r="L19" s="7">
        <v>35</v>
      </c>
      <c r="M19" s="7" t="str">
        <f>IF(Maladies!G19&lt;5,References!$C$8,IF(Maladies!G19&lt;7,References!$C$9,IF(Maladies!G19&lt;9,References!$C$10,IF(Maladies!G19&gt;9,References!$C$11))))</f>
        <v>Aucun boni ne sera accordé.</v>
      </c>
    </row>
    <row r="20" spans="1:13" x14ac:dyDescent="0.3">
      <c r="A20" s="8">
        <v>407212156</v>
      </c>
      <c r="B20" s="9">
        <v>24304</v>
      </c>
      <c r="C20" s="7" t="s">
        <v>43</v>
      </c>
      <c r="D20" s="9">
        <v>41589</v>
      </c>
      <c r="E20" s="9">
        <v>41582</v>
      </c>
      <c r="F20" s="11" t="s">
        <v>81</v>
      </c>
      <c r="G20" s="11">
        <v>5</v>
      </c>
      <c r="H20" s="7" t="s">
        <v>45</v>
      </c>
      <c r="I20" s="7" t="s">
        <v>76</v>
      </c>
      <c r="J20" s="8">
        <v>3337</v>
      </c>
      <c r="K20" s="20">
        <v>42689</v>
      </c>
      <c r="L20" s="7">
        <v>35</v>
      </c>
      <c r="M20" s="7" t="str">
        <f>IF(Maladies!G20&lt;5,References!$C$8,IF(Maladies!G20&lt;7,References!$C$9,IF(Maladies!G20&lt;9,References!$C$10,IF(Maladies!G20&gt;9,References!$C$11))))</f>
        <v>Bravo! Tu recevras un boni de 100 $.</v>
      </c>
    </row>
    <row r="21" spans="1:13" x14ac:dyDescent="0.3">
      <c r="A21" s="8">
        <v>407212967</v>
      </c>
      <c r="B21" s="9">
        <v>24253</v>
      </c>
      <c r="C21" s="7" t="s">
        <v>43</v>
      </c>
      <c r="D21" s="9">
        <v>41183</v>
      </c>
      <c r="E21" s="9">
        <v>41183</v>
      </c>
      <c r="F21" s="11" t="s">
        <v>81</v>
      </c>
      <c r="G21" s="11">
        <v>3</v>
      </c>
      <c r="H21" s="7" t="s">
        <v>42</v>
      </c>
      <c r="I21" s="7" t="s">
        <v>76</v>
      </c>
      <c r="J21" s="8" t="s">
        <v>56</v>
      </c>
      <c r="K21" s="20">
        <v>46646.6</v>
      </c>
      <c r="L21" s="7">
        <v>35</v>
      </c>
      <c r="M21" s="7" t="str">
        <f>IF(Maladies!G21&lt;5,References!$C$8,IF(Maladies!G21&lt;7,References!$C$9,IF(Maladies!G21&lt;9,References!$C$10,IF(Maladies!G21&gt;9,References!$C$11))))</f>
        <v>Bravo! Tu recevras un boni de 400 $ et nous ajoutons deux (2) jours de vacances à ta banque.</v>
      </c>
    </row>
    <row r="22" spans="1:13" x14ac:dyDescent="0.3">
      <c r="A22" s="8">
        <v>407213567</v>
      </c>
      <c r="B22" s="9">
        <v>24629</v>
      </c>
      <c r="C22" s="7" t="s">
        <v>43</v>
      </c>
      <c r="D22" s="9">
        <v>41645</v>
      </c>
      <c r="E22" s="9">
        <v>41645</v>
      </c>
      <c r="F22" s="11" t="s">
        <v>81</v>
      </c>
      <c r="G22" s="11">
        <v>92</v>
      </c>
      <c r="H22" s="7" t="s">
        <v>42</v>
      </c>
      <c r="I22" s="7" t="s">
        <v>76</v>
      </c>
      <c r="J22" s="8">
        <v>3337</v>
      </c>
      <c r="K22" s="20">
        <v>46391.6</v>
      </c>
      <c r="L22" s="7">
        <v>35</v>
      </c>
      <c r="M22" s="7" t="str">
        <f>IF(Maladies!G22&lt;5,References!$C$8,IF(Maladies!G22&lt;7,References!$C$9,IF(Maladies!G22&lt;9,References!$C$10,IF(Maladies!G22&gt;9,References!$C$11))))</f>
        <v>Veuillez communiquer avec les RH afin d’établir un plan d’action.</v>
      </c>
    </row>
    <row r="23" spans="1:13" x14ac:dyDescent="0.3">
      <c r="A23" s="8">
        <v>407216595</v>
      </c>
      <c r="B23" s="9">
        <v>25449</v>
      </c>
      <c r="C23" s="7" t="s">
        <v>43</v>
      </c>
      <c r="D23" s="9">
        <v>42143</v>
      </c>
      <c r="E23" s="9">
        <v>42143</v>
      </c>
      <c r="F23" s="11" t="s">
        <v>81</v>
      </c>
      <c r="G23" s="11">
        <v>4</v>
      </c>
      <c r="H23" s="7" t="s">
        <v>42</v>
      </c>
      <c r="I23" s="7" t="s">
        <v>76</v>
      </c>
      <c r="J23" s="8" t="s">
        <v>53</v>
      </c>
      <c r="K23" s="20">
        <v>38948</v>
      </c>
      <c r="L23" s="7">
        <v>35</v>
      </c>
      <c r="M23" s="7" t="str">
        <f>IF(Maladies!G23&lt;5,References!$C$8,IF(Maladies!G23&lt;7,References!$C$9,IF(Maladies!G23&lt;9,References!$C$10,IF(Maladies!G23&gt;9,References!$C$11))))</f>
        <v>Bravo! Tu recevras un boni de 400 $ et nous ajoutons deux (2) jours de vacances à ta banque.</v>
      </c>
    </row>
    <row r="24" spans="1:13" x14ac:dyDescent="0.3">
      <c r="A24" s="8">
        <v>407221973</v>
      </c>
      <c r="B24" s="9">
        <v>32967</v>
      </c>
      <c r="C24" s="7" t="s">
        <v>43</v>
      </c>
      <c r="D24" s="9">
        <v>41589</v>
      </c>
      <c r="E24" s="9">
        <v>41484</v>
      </c>
      <c r="F24" s="11" t="s">
        <v>81</v>
      </c>
      <c r="G24" s="11">
        <v>8.5</v>
      </c>
      <c r="H24" s="7" t="s">
        <v>42</v>
      </c>
      <c r="I24" s="7" t="s">
        <v>76</v>
      </c>
      <c r="J24" s="8">
        <v>3334</v>
      </c>
      <c r="K24" s="20">
        <v>46391.6</v>
      </c>
      <c r="L24" s="7">
        <v>35</v>
      </c>
      <c r="M24" s="7" t="str">
        <f>IF(Maladies!G24&lt;5,References!$C$8,IF(Maladies!G24&lt;7,References!$C$9,IF(Maladies!G24&lt;9,References!$C$10,IF(Maladies!G24&gt;9,References!$C$11))))</f>
        <v>Aucun boni ne sera accordé.</v>
      </c>
    </row>
    <row r="25" spans="1:13" x14ac:dyDescent="0.3">
      <c r="A25" s="8">
        <v>407223636</v>
      </c>
      <c r="B25" s="9">
        <v>33598</v>
      </c>
      <c r="C25" s="7" t="s">
        <v>43</v>
      </c>
      <c r="D25" s="9">
        <v>41573</v>
      </c>
      <c r="E25" s="9">
        <v>41246</v>
      </c>
      <c r="F25" s="11" t="s">
        <v>81</v>
      </c>
      <c r="G25" s="11">
        <v>2</v>
      </c>
      <c r="H25" s="7" t="s">
        <v>42</v>
      </c>
      <c r="I25" s="7" t="s">
        <v>76</v>
      </c>
      <c r="J25" s="8">
        <v>1272</v>
      </c>
      <c r="K25" s="20">
        <v>46468.6</v>
      </c>
      <c r="L25" s="7">
        <v>35</v>
      </c>
      <c r="M25" s="7" t="str">
        <f>IF(Maladies!G25&lt;5,References!$C$8,IF(Maladies!G25&lt;7,References!$C$9,IF(Maladies!G25&lt;9,References!$C$10,IF(Maladies!G25&gt;9,References!$C$11))))</f>
        <v>Bravo! Tu recevras un boni de 400 $ et nous ajoutons deux (2) jours de vacances à ta banque.</v>
      </c>
    </row>
    <row r="26" spans="1:13" x14ac:dyDescent="0.3">
      <c r="A26" s="8">
        <v>403729353</v>
      </c>
      <c r="B26" s="9">
        <v>23855</v>
      </c>
      <c r="C26" s="7" t="s">
        <v>43</v>
      </c>
      <c r="D26" s="9">
        <v>42128</v>
      </c>
      <c r="E26" s="9">
        <v>42128</v>
      </c>
      <c r="F26" s="11" t="s">
        <v>81</v>
      </c>
      <c r="G26" s="11">
        <v>3</v>
      </c>
      <c r="H26" s="7" t="s">
        <v>42</v>
      </c>
      <c r="I26" s="7" t="s">
        <v>76</v>
      </c>
      <c r="J26" s="8" t="s">
        <v>57</v>
      </c>
      <c r="K26" s="20">
        <v>43834.6</v>
      </c>
      <c r="L26" s="7">
        <v>35</v>
      </c>
      <c r="M26" s="7" t="str">
        <f>IF(Maladies!G26&lt;5,References!$C$8,IF(Maladies!G26&lt;7,References!$C$9,IF(Maladies!G26&lt;9,References!$C$10,IF(Maladies!G26&gt;9,References!$C$11))))</f>
        <v>Bravo! Tu recevras un boni de 400 $ et nous ajoutons deux (2) jours de vacances à ta banque.</v>
      </c>
    </row>
    <row r="27" spans="1:13" x14ac:dyDescent="0.3">
      <c r="A27" s="8">
        <v>403721393</v>
      </c>
      <c r="B27" s="9">
        <v>33290</v>
      </c>
      <c r="C27" s="7" t="s">
        <v>41</v>
      </c>
      <c r="D27" s="9">
        <v>42198</v>
      </c>
      <c r="E27" s="9">
        <v>42198</v>
      </c>
      <c r="F27" s="11" t="s">
        <v>81</v>
      </c>
      <c r="G27" s="11">
        <v>2</v>
      </c>
      <c r="H27" s="7" t="s">
        <v>42</v>
      </c>
      <c r="I27" s="7" t="s">
        <v>76</v>
      </c>
      <c r="J27" s="8">
        <v>1260</v>
      </c>
      <c r="K27" s="20">
        <v>63390.6</v>
      </c>
      <c r="L27" s="7">
        <v>35</v>
      </c>
      <c r="M27" s="7" t="str">
        <f>IF(Maladies!G27&lt;5,References!$C$8,IF(Maladies!G27&lt;7,References!$C$9,IF(Maladies!G27&lt;9,References!$C$10,IF(Maladies!G27&gt;9,References!$C$11))))</f>
        <v>Bravo! Tu recevras un boni de 400 $ et nous ajoutons deux (2) jours de vacances à ta banque.</v>
      </c>
    </row>
    <row r="28" spans="1:13" x14ac:dyDescent="0.3">
      <c r="A28" s="8">
        <v>403723632</v>
      </c>
      <c r="B28" s="9">
        <v>24802</v>
      </c>
      <c r="C28" s="7" t="s">
        <v>43</v>
      </c>
      <c r="D28" s="9">
        <v>40444</v>
      </c>
      <c r="E28" s="9">
        <v>40444</v>
      </c>
      <c r="F28" s="11" t="s">
        <v>81</v>
      </c>
      <c r="G28" s="11">
        <v>23</v>
      </c>
      <c r="H28" s="7" t="s">
        <v>45</v>
      </c>
      <c r="I28" s="7" t="s">
        <v>44</v>
      </c>
      <c r="J28" s="8">
        <v>2130</v>
      </c>
      <c r="K28" s="20">
        <v>84312.13</v>
      </c>
      <c r="L28" s="7">
        <v>40</v>
      </c>
      <c r="M28" s="7" t="str">
        <f>IF(Maladies!G28&lt;5,References!$C$8,IF(Maladies!G28&lt;7,References!$C$9,IF(Maladies!G28&lt;9,References!$C$10,IF(Maladies!G28&gt;9,References!$C$11))))</f>
        <v>Veuillez communiquer avec les RH afin d’établir un plan d’action.</v>
      </c>
    </row>
    <row r="29" spans="1:13" x14ac:dyDescent="0.3">
      <c r="A29" s="8">
        <v>403729329</v>
      </c>
      <c r="B29" s="9">
        <v>24585</v>
      </c>
      <c r="C29" s="7" t="s">
        <v>43</v>
      </c>
      <c r="D29" s="9">
        <v>41036</v>
      </c>
      <c r="E29" s="9">
        <v>41036</v>
      </c>
      <c r="F29" s="11" t="s">
        <v>81</v>
      </c>
      <c r="G29" s="11">
        <v>4</v>
      </c>
      <c r="H29" s="7" t="s">
        <v>42</v>
      </c>
      <c r="I29" s="7" t="s">
        <v>44</v>
      </c>
      <c r="J29" s="8" t="s">
        <v>58</v>
      </c>
      <c r="K29" s="20">
        <v>86866.22</v>
      </c>
      <c r="L29" s="7">
        <v>40</v>
      </c>
      <c r="M29" s="7" t="str">
        <f>IF(Maladies!G29&lt;5,References!$C$8,IF(Maladies!G29&lt;7,References!$C$9,IF(Maladies!G29&lt;9,References!$C$10,IF(Maladies!G29&gt;9,References!$C$11))))</f>
        <v>Bravo! Tu recevras un boni de 400 $ et nous ajoutons deux (2) jours de vacances à ta banque.</v>
      </c>
    </row>
    <row r="30" spans="1:13" x14ac:dyDescent="0.3">
      <c r="A30" s="8">
        <v>403729569</v>
      </c>
      <c r="B30" s="9">
        <v>24410</v>
      </c>
      <c r="C30" s="7" t="s">
        <v>43</v>
      </c>
      <c r="D30" s="9">
        <v>41288</v>
      </c>
      <c r="E30" s="9">
        <v>41288</v>
      </c>
      <c r="F30" s="11" t="s">
        <v>81</v>
      </c>
      <c r="G30" s="11">
        <v>2</v>
      </c>
      <c r="H30" s="7" t="s">
        <v>42</v>
      </c>
      <c r="I30" s="7" t="s">
        <v>44</v>
      </c>
      <c r="J30" s="8">
        <v>2130</v>
      </c>
      <c r="K30" s="20">
        <v>64246.39</v>
      </c>
      <c r="L30" s="7">
        <v>40</v>
      </c>
      <c r="M30" s="7" t="str">
        <f>IF(Maladies!G30&lt;5,References!$C$8,IF(Maladies!G30&lt;7,References!$C$9,IF(Maladies!G30&lt;9,References!$C$10,IF(Maladies!G30&gt;9,References!$C$11))))</f>
        <v>Bravo! Tu recevras un boni de 400 $ et nous ajoutons deux (2) jours de vacances à ta banque.</v>
      </c>
    </row>
    <row r="31" spans="1:13" x14ac:dyDescent="0.3">
      <c r="A31" s="8">
        <v>391325135</v>
      </c>
      <c r="B31" s="9">
        <v>34332</v>
      </c>
      <c r="C31" s="7" t="s">
        <v>41</v>
      </c>
      <c r="D31" s="9">
        <v>42249</v>
      </c>
      <c r="E31" s="9">
        <v>42249</v>
      </c>
      <c r="F31" s="11" t="s">
        <v>81</v>
      </c>
      <c r="G31" s="11">
        <v>4</v>
      </c>
      <c r="H31" s="7" t="s">
        <v>42</v>
      </c>
      <c r="I31" s="7" t="s">
        <v>76</v>
      </c>
      <c r="J31" s="8" t="s">
        <v>56</v>
      </c>
      <c r="K31" s="20">
        <v>40688</v>
      </c>
      <c r="L31" s="7">
        <v>35</v>
      </c>
      <c r="M31" s="7" t="str">
        <f>IF(Maladies!G31&lt;5,References!$C$8,IF(Maladies!G31&lt;7,References!$C$9,IF(Maladies!G31&lt;9,References!$C$10,IF(Maladies!G31&gt;9,References!$C$11))))</f>
        <v>Bravo! Tu recevras un boni de 400 $ et nous ajoutons deux (2) jours de vacances à ta banque.</v>
      </c>
    </row>
    <row r="32" spans="1:13" x14ac:dyDescent="0.3">
      <c r="A32" s="8">
        <v>391325392</v>
      </c>
      <c r="B32" s="9">
        <v>22984</v>
      </c>
      <c r="C32" s="7" t="s">
        <v>41</v>
      </c>
      <c r="D32" s="9">
        <v>40518</v>
      </c>
      <c r="E32" s="9">
        <v>40518</v>
      </c>
      <c r="F32" s="11" t="s">
        <v>81</v>
      </c>
      <c r="G32" s="11">
        <v>22</v>
      </c>
      <c r="H32" s="7" t="s">
        <v>42</v>
      </c>
      <c r="I32" s="7" t="s">
        <v>76</v>
      </c>
      <c r="J32" s="8" t="s">
        <v>56</v>
      </c>
      <c r="K32" s="20">
        <v>49094.400000000001</v>
      </c>
      <c r="L32" s="7">
        <v>35</v>
      </c>
      <c r="M32" s="7" t="str">
        <f>IF(Maladies!G32&lt;5,References!$C$8,IF(Maladies!G32&lt;7,References!$C$9,IF(Maladies!G32&lt;9,References!$C$10,IF(Maladies!G32&gt;9,References!$C$11))))</f>
        <v>Veuillez communiquer avec les RH afin d’établir un plan d’action.</v>
      </c>
    </row>
    <row r="33" spans="1:13" x14ac:dyDescent="0.3">
      <c r="A33" s="8">
        <v>391406406</v>
      </c>
      <c r="B33" s="9">
        <v>16846</v>
      </c>
      <c r="C33" s="7" t="s">
        <v>43</v>
      </c>
      <c r="D33" s="9">
        <v>42072</v>
      </c>
      <c r="E33" s="9">
        <v>42072</v>
      </c>
      <c r="F33" s="11" t="s">
        <v>81</v>
      </c>
      <c r="G33" s="11">
        <v>5</v>
      </c>
      <c r="H33" s="7" t="s">
        <v>42</v>
      </c>
      <c r="I33" s="7" t="s">
        <v>44</v>
      </c>
      <c r="J33" s="8">
        <v>2120</v>
      </c>
      <c r="K33" s="20">
        <v>61660.41</v>
      </c>
      <c r="L33" s="7">
        <v>40</v>
      </c>
      <c r="M33" s="7" t="str">
        <f>IF(Maladies!G33&lt;5,References!$C$8,IF(Maladies!G33&lt;7,References!$C$9,IF(Maladies!G33&lt;9,References!$C$10,IF(Maladies!G33&gt;9,References!$C$11))))</f>
        <v>Bravo! Tu recevras un boni de 100 $.</v>
      </c>
    </row>
    <row r="34" spans="1:13" x14ac:dyDescent="0.3">
      <c r="A34" s="8">
        <v>391401373</v>
      </c>
      <c r="B34" s="9">
        <v>23918</v>
      </c>
      <c r="C34" s="7" t="s">
        <v>43</v>
      </c>
      <c r="D34" s="9">
        <v>41589</v>
      </c>
      <c r="E34" s="9">
        <v>41589</v>
      </c>
      <c r="F34" s="11" t="s">
        <v>81</v>
      </c>
      <c r="G34" s="11">
        <v>3</v>
      </c>
      <c r="H34" s="7" t="s">
        <v>45</v>
      </c>
      <c r="I34" s="7" t="s">
        <v>44</v>
      </c>
      <c r="J34" s="8" t="s">
        <v>56</v>
      </c>
      <c r="K34" s="20">
        <v>66680.259999999995</v>
      </c>
      <c r="L34" s="7">
        <v>40</v>
      </c>
      <c r="M34" s="7" t="str">
        <f>IF(Maladies!G34&lt;5,References!$C$8,IF(Maladies!G34&lt;7,References!$C$9,IF(Maladies!G34&lt;9,References!$C$10,IF(Maladies!G34&gt;9,References!$C$11))))</f>
        <v>Bravo! Tu recevras un boni de 400 $ et nous ajoutons deux (2) jours de vacances à ta banque.</v>
      </c>
    </row>
    <row r="35" spans="1:13" x14ac:dyDescent="0.3">
      <c r="A35" s="8">
        <v>391401637</v>
      </c>
      <c r="B35" s="9">
        <v>24315</v>
      </c>
      <c r="C35" s="7" t="s">
        <v>43</v>
      </c>
      <c r="D35" s="9">
        <v>40616</v>
      </c>
      <c r="E35" s="9">
        <v>40616</v>
      </c>
      <c r="F35" s="11" t="s">
        <v>81</v>
      </c>
      <c r="G35" s="11">
        <v>2</v>
      </c>
      <c r="H35" s="7" t="s">
        <v>42</v>
      </c>
      <c r="I35" s="7" t="s">
        <v>76</v>
      </c>
      <c r="J35" s="8">
        <v>2161</v>
      </c>
      <c r="K35" s="20">
        <v>44060.4</v>
      </c>
      <c r="L35" s="7">
        <v>35</v>
      </c>
      <c r="M35" s="7" t="str">
        <f>IF(Maladies!G35&lt;5,References!$C$8,IF(Maladies!G35&lt;7,References!$C$9,IF(Maladies!G35&lt;9,References!$C$10,IF(Maladies!G35&gt;9,References!$C$11))))</f>
        <v>Bravo! Tu recevras un boni de 400 $ et nous ajoutons deux (2) jours de vacances à ta banque.</v>
      </c>
    </row>
    <row r="36" spans="1:13" x14ac:dyDescent="0.3">
      <c r="A36" s="8">
        <v>391403516</v>
      </c>
      <c r="B36" s="9">
        <v>23442</v>
      </c>
      <c r="C36" s="7" t="s">
        <v>43</v>
      </c>
      <c r="D36" s="9">
        <v>40659</v>
      </c>
      <c r="E36" s="9">
        <v>40659</v>
      </c>
      <c r="F36" s="11" t="s">
        <v>81</v>
      </c>
      <c r="G36" s="11">
        <v>8</v>
      </c>
      <c r="H36" s="7" t="s">
        <v>42</v>
      </c>
      <c r="I36" s="7" t="s">
        <v>44</v>
      </c>
      <c r="J36" s="8">
        <v>2030</v>
      </c>
      <c r="K36" s="20">
        <v>62911.66</v>
      </c>
      <c r="L36" s="7">
        <v>40</v>
      </c>
      <c r="M36" s="7" t="str">
        <f>IF(Maladies!G36&lt;5,References!$C$8,IF(Maladies!G36&lt;7,References!$C$9,IF(Maladies!G36&lt;9,References!$C$10,IF(Maladies!G36&gt;9,References!$C$11))))</f>
        <v>Aucun boni ne sera accordé.</v>
      </c>
    </row>
    <row r="37" spans="1:13" x14ac:dyDescent="0.3">
      <c r="A37" s="8">
        <v>391403640</v>
      </c>
      <c r="B37" s="9">
        <v>27451</v>
      </c>
      <c r="C37" s="7" t="s">
        <v>41</v>
      </c>
      <c r="D37" s="9">
        <v>41120</v>
      </c>
      <c r="E37" s="9">
        <v>41120</v>
      </c>
      <c r="F37" s="11" t="s">
        <v>81</v>
      </c>
      <c r="G37" s="11">
        <v>2</v>
      </c>
      <c r="H37" s="7" t="s">
        <v>42</v>
      </c>
      <c r="I37" s="7" t="s">
        <v>44</v>
      </c>
      <c r="J37" s="8" t="s">
        <v>56</v>
      </c>
      <c r="K37" s="20">
        <v>96140.64</v>
      </c>
      <c r="L37" s="7">
        <v>40</v>
      </c>
      <c r="M37" s="7" t="str">
        <f>IF(Maladies!G37&lt;5,References!$C$8,IF(Maladies!G37&lt;7,References!$C$9,IF(Maladies!G37&lt;9,References!$C$10,IF(Maladies!G37&gt;9,References!$C$11))))</f>
        <v>Bravo! Tu recevras un boni de 400 $ et nous ajoutons deux (2) jours de vacances à ta banque.</v>
      </c>
    </row>
    <row r="38" spans="1:13" x14ac:dyDescent="0.3">
      <c r="A38" s="8">
        <v>391403666</v>
      </c>
      <c r="B38" s="9">
        <v>24176</v>
      </c>
      <c r="C38" s="7" t="s">
        <v>43</v>
      </c>
      <c r="D38" s="9">
        <v>40649</v>
      </c>
      <c r="E38" s="9">
        <v>40649</v>
      </c>
      <c r="F38" s="11" t="s">
        <v>81</v>
      </c>
      <c r="G38" s="11">
        <v>3</v>
      </c>
      <c r="H38" s="7" t="s">
        <v>42</v>
      </c>
      <c r="I38" s="7" t="s">
        <v>76</v>
      </c>
      <c r="J38" s="8" t="s">
        <v>57</v>
      </c>
      <c r="K38" s="20">
        <v>44060.4</v>
      </c>
      <c r="L38" s="7">
        <v>35</v>
      </c>
      <c r="M38" s="7" t="str">
        <f>IF(Maladies!G38&lt;5,References!$C$8,IF(Maladies!G38&lt;7,References!$C$9,IF(Maladies!G38&lt;9,References!$C$10,IF(Maladies!G38&gt;9,References!$C$11))))</f>
        <v>Bravo! Tu recevras un boni de 400 $ et nous ajoutons deux (2) jours de vacances à ta banque.</v>
      </c>
    </row>
    <row r="39" spans="1:13" x14ac:dyDescent="0.3">
      <c r="A39" s="8">
        <v>391403673</v>
      </c>
      <c r="B39" s="9">
        <v>28077</v>
      </c>
      <c r="C39" s="7" t="s">
        <v>43</v>
      </c>
      <c r="D39" s="9">
        <v>40649</v>
      </c>
      <c r="E39" s="9">
        <v>40649</v>
      </c>
      <c r="F39" s="11" t="s">
        <v>81</v>
      </c>
      <c r="G39" s="11">
        <v>3</v>
      </c>
      <c r="H39" s="7" t="s">
        <v>42</v>
      </c>
      <c r="I39" s="7" t="s">
        <v>76</v>
      </c>
      <c r="J39" s="8" t="s">
        <v>56</v>
      </c>
      <c r="K39" s="20">
        <v>82042.399999999994</v>
      </c>
      <c r="L39" s="7">
        <v>37.5</v>
      </c>
      <c r="M39" s="7" t="str">
        <f>IF(Maladies!G39&lt;5,References!$C$8,IF(Maladies!G39&lt;7,References!$C$9,IF(Maladies!G39&lt;9,References!$C$10,IF(Maladies!G39&gt;9,References!$C$11))))</f>
        <v>Bravo! Tu recevras un boni de 400 $ et nous ajoutons deux (2) jours de vacances à ta banque.</v>
      </c>
    </row>
    <row r="40" spans="1:13" x14ac:dyDescent="0.3">
      <c r="A40" s="8">
        <v>391405561</v>
      </c>
      <c r="B40" s="9">
        <v>23424</v>
      </c>
      <c r="C40" s="7" t="s">
        <v>43</v>
      </c>
      <c r="D40" s="9">
        <v>40658</v>
      </c>
      <c r="E40" s="9">
        <v>40658</v>
      </c>
      <c r="F40" s="11" t="s">
        <v>81</v>
      </c>
      <c r="G40" s="11">
        <v>3.5</v>
      </c>
      <c r="H40" s="7" t="s">
        <v>42</v>
      </c>
      <c r="I40" s="7" t="s">
        <v>76</v>
      </c>
      <c r="J40" s="8" t="s">
        <v>59</v>
      </c>
      <c r="K40" s="20">
        <v>64009.4</v>
      </c>
      <c r="L40" s="7">
        <v>35</v>
      </c>
      <c r="M40" s="7" t="str">
        <f>IF(Maladies!G40&lt;5,References!$C$8,IF(Maladies!G40&lt;7,References!$C$9,IF(Maladies!G40&lt;9,References!$C$10,IF(Maladies!G40&gt;9,References!$C$11))))</f>
        <v>Bravo! Tu recevras un boni de 400 $ et nous ajoutons deux (2) jours de vacances à ta banque.</v>
      </c>
    </row>
    <row r="41" spans="1:13" x14ac:dyDescent="0.3">
      <c r="A41" s="8">
        <v>391406216</v>
      </c>
      <c r="B41" s="9">
        <v>22036</v>
      </c>
      <c r="C41" s="7" t="s">
        <v>43</v>
      </c>
      <c r="D41" s="9">
        <v>40659</v>
      </c>
      <c r="E41" s="9">
        <v>40659</v>
      </c>
      <c r="F41" s="11" t="s">
        <v>81</v>
      </c>
      <c r="G41" s="11">
        <v>2</v>
      </c>
      <c r="H41" s="7" t="s">
        <v>42</v>
      </c>
      <c r="I41" s="7" t="s">
        <v>76</v>
      </c>
      <c r="J41" s="8" t="s">
        <v>54</v>
      </c>
      <c r="K41" s="20">
        <v>44146</v>
      </c>
      <c r="L41" s="7">
        <v>35</v>
      </c>
      <c r="M41" s="7" t="str">
        <f>IF(Maladies!G41&lt;5,References!$C$8,IF(Maladies!G41&lt;7,References!$C$9,IF(Maladies!G41&lt;9,References!$C$10,IF(Maladies!G41&gt;9,References!$C$11))))</f>
        <v>Bravo! Tu recevras un boni de 400 $ et nous ajoutons deux (2) jours de vacances à ta banque.</v>
      </c>
    </row>
    <row r="42" spans="1:13" x14ac:dyDescent="0.3">
      <c r="A42" s="8">
        <v>391406221</v>
      </c>
      <c r="B42" s="9">
        <v>24825</v>
      </c>
      <c r="C42" s="7" t="s">
        <v>43</v>
      </c>
      <c r="D42" s="9">
        <v>40667</v>
      </c>
      <c r="E42" s="9">
        <v>40667</v>
      </c>
      <c r="F42" s="11" t="s">
        <v>81</v>
      </c>
      <c r="G42" s="11">
        <v>6</v>
      </c>
      <c r="H42" s="7" t="s">
        <v>46</v>
      </c>
      <c r="I42" s="7" t="s">
        <v>76</v>
      </c>
      <c r="J42" s="8" t="s">
        <v>54</v>
      </c>
      <c r="K42" s="20">
        <v>49131.6</v>
      </c>
      <c r="L42" s="7">
        <v>35</v>
      </c>
      <c r="M42" s="7" t="str">
        <f>IF(Maladies!G42&lt;5,References!$C$8,IF(Maladies!G42&lt;7,References!$C$9,IF(Maladies!G42&lt;9,References!$C$10,IF(Maladies!G42&gt;9,References!$C$11))))</f>
        <v>Bravo! Tu recevras un boni de 100 $.</v>
      </c>
    </row>
    <row r="43" spans="1:13" x14ac:dyDescent="0.3">
      <c r="A43" s="8">
        <v>391406236</v>
      </c>
      <c r="B43" s="9">
        <v>20893</v>
      </c>
      <c r="C43" s="7" t="s">
        <v>43</v>
      </c>
      <c r="D43" s="9">
        <v>40667</v>
      </c>
      <c r="E43" s="9">
        <v>40667</v>
      </c>
      <c r="F43" s="11" t="s">
        <v>81</v>
      </c>
      <c r="G43" s="11">
        <v>3</v>
      </c>
      <c r="H43" s="7" t="s">
        <v>42</v>
      </c>
      <c r="I43" s="7" t="s">
        <v>76</v>
      </c>
      <c r="J43" s="8">
        <v>1240</v>
      </c>
      <c r="K43" s="20">
        <v>40668</v>
      </c>
      <c r="L43" s="7">
        <v>35</v>
      </c>
      <c r="M43" s="7" t="str">
        <f>IF(Maladies!G43&lt;5,References!$C$8,IF(Maladies!G43&lt;7,References!$C$9,IF(Maladies!G43&lt;9,References!$C$10,IF(Maladies!G43&gt;9,References!$C$11))))</f>
        <v>Bravo! Tu recevras un boni de 400 $ et nous ajoutons deux (2) jours de vacances à ta banque.</v>
      </c>
    </row>
    <row r="44" spans="1:13" x14ac:dyDescent="0.3">
      <c r="A44" s="8">
        <v>391351739</v>
      </c>
      <c r="B44" s="9">
        <v>28065</v>
      </c>
      <c r="C44" s="7" t="s">
        <v>43</v>
      </c>
      <c r="D44" s="9">
        <v>40693</v>
      </c>
      <c r="E44" s="9">
        <v>40693</v>
      </c>
      <c r="F44" s="11" t="s">
        <v>81</v>
      </c>
      <c r="G44" s="11">
        <v>20.5</v>
      </c>
      <c r="H44" s="7" t="s">
        <v>42</v>
      </c>
      <c r="I44" s="7" t="s">
        <v>44</v>
      </c>
      <c r="J44" s="8">
        <v>2040</v>
      </c>
      <c r="K44" s="20">
        <v>106122.49</v>
      </c>
      <c r="L44" s="7">
        <v>40</v>
      </c>
      <c r="M44" s="7" t="str">
        <f>IF(Maladies!G44&lt;5,References!$C$8,IF(Maladies!G44&lt;7,References!$C$9,IF(Maladies!G44&lt;9,References!$C$10,IF(Maladies!G44&gt;9,References!$C$11))))</f>
        <v>Veuillez communiquer avec les RH afin d’établir un plan d’action.</v>
      </c>
    </row>
    <row r="45" spans="1:13" x14ac:dyDescent="0.3">
      <c r="A45" s="8">
        <v>391353673</v>
      </c>
      <c r="B45" s="9">
        <v>25630</v>
      </c>
      <c r="C45" s="7" t="s">
        <v>41</v>
      </c>
      <c r="D45" s="9">
        <v>40709</v>
      </c>
      <c r="E45" s="9">
        <v>40709</v>
      </c>
      <c r="F45" s="11" t="s">
        <v>81</v>
      </c>
      <c r="G45" s="11">
        <v>2</v>
      </c>
      <c r="H45" s="7" t="s">
        <v>42</v>
      </c>
      <c r="I45" s="7" t="s">
        <v>80</v>
      </c>
      <c r="J45" s="8" t="s">
        <v>54</v>
      </c>
      <c r="K45" s="20">
        <v>88222</v>
      </c>
      <c r="L45" s="7">
        <v>40</v>
      </c>
      <c r="M45" s="7" t="str">
        <f>IF(Maladies!G45&lt;5,References!$C$8,IF(Maladies!G45&lt;7,References!$C$9,IF(Maladies!G45&lt;9,References!$C$10,IF(Maladies!G45&gt;9,References!$C$11))))</f>
        <v>Bravo! Tu recevras un boni de 400 $ et nous ajoutons deux (2) jours de vacances à ta banque.</v>
      </c>
    </row>
    <row r="46" spans="1:13" x14ac:dyDescent="0.3">
      <c r="A46" s="8">
        <v>391355176</v>
      </c>
      <c r="B46" s="9">
        <v>21721</v>
      </c>
      <c r="C46" s="7" t="s">
        <v>41</v>
      </c>
      <c r="D46" s="9">
        <v>40750</v>
      </c>
      <c r="E46" s="9">
        <v>40750</v>
      </c>
      <c r="F46" s="11" t="s">
        <v>81</v>
      </c>
      <c r="G46" s="11">
        <v>9.5</v>
      </c>
      <c r="H46" s="7" t="s">
        <v>42</v>
      </c>
      <c r="I46" s="7" t="s">
        <v>44</v>
      </c>
      <c r="J46" s="8" t="s">
        <v>52</v>
      </c>
      <c r="K46" s="20">
        <v>83386.16</v>
      </c>
      <c r="L46" s="7">
        <v>40</v>
      </c>
      <c r="M46" s="7" t="str">
        <f>IF(Maladies!G46&lt;5,References!$C$8,IF(Maladies!G46&lt;7,References!$C$9,IF(Maladies!G46&lt;9,References!$C$10,IF(Maladies!G46&gt;9,References!$C$11))))</f>
        <v>Veuillez communiquer avec les RH afin d’établir un plan d’action.</v>
      </c>
    </row>
    <row r="47" spans="1:13" x14ac:dyDescent="0.3">
      <c r="A47" s="8">
        <v>391356676</v>
      </c>
      <c r="B47" s="9">
        <v>26920</v>
      </c>
      <c r="C47" s="7" t="s">
        <v>41</v>
      </c>
      <c r="D47" s="9">
        <v>40709</v>
      </c>
      <c r="E47" s="9">
        <v>40709</v>
      </c>
      <c r="F47" s="11" t="s">
        <v>81</v>
      </c>
      <c r="G47" s="11">
        <v>29</v>
      </c>
      <c r="H47" s="7" t="s">
        <v>42</v>
      </c>
      <c r="I47" s="7" t="s">
        <v>80</v>
      </c>
      <c r="J47" s="8">
        <v>2040</v>
      </c>
      <c r="K47" s="20">
        <v>64460</v>
      </c>
      <c r="L47" s="7">
        <v>40</v>
      </c>
      <c r="M47" s="7" t="str">
        <f>IF(Maladies!G47&lt;5,References!$C$8,IF(Maladies!G47&lt;7,References!$C$9,IF(Maladies!G47&lt;9,References!$C$10,IF(Maladies!G47&gt;9,References!$C$11))))</f>
        <v>Veuillez communiquer avec les RH afin d’établir un plan d’action.</v>
      </c>
    </row>
    <row r="48" spans="1:13" x14ac:dyDescent="0.3">
      <c r="A48" s="8">
        <v>391356777</v>
      </c>
      <c r="B48" s="9">
        <v>27236</v>
      </c>
      <c r="C48" s="7" t="s">
        <v>43</v>
      </c>
      <c r="D48" s="9">
        <v>40835</v>
      </c>
      <c r="E48" s="9">
        <v>40718</v>
      </c>
      <c r="F48" s="11" t="s">
        <v>81</v>
      </c>
      <c r="G48" s="11">
        <v>25</v>
      </c>
      <c r="H48" s="7" t="s">
        <v>42</v>
      </c>
      <c r="I48" s="7" t="s">
        <v>76</v>
      </c>
      <c r="J48" s="8" t="s">
        <v>57</v>
      </c>
      <c r="K48" s="20">
        <v>49231</v>
      </c>
      <c r="L48" s="7">
        <v>35</v>
      </c>
      <c r="M48" s="7" t="str">
        <f>IF(Maladies!G48&lt;5,References!$C$8,IF(Maladies!G48&lt;7,References!$C$9,IF(Maladies!G48&lt;9,References!$C$10,IF(Maladies!G48&gt;9,References!$C$11))))</f>
        <v>Veuillez communiquer avec les RH afin d’établir un plan d’action.</v>
      </c>
    </row>
    <row r="49" spans="1:13" x14ac:dyDescent="0.3">
      <c r="A49" s="8">
        <v>391357767</v>
      </c>
      <c r="B49" s="9">
        <v>26766</v>
      </c>
      <c r="C49" s="7" t="s">
        <v>43</v>
      </c>
      <c r="D49" s="9">
        <v>40792</v>
      </c>
      <c r="E49" s="9">
        <v>40792</v>
      </c>
      <c r="F49" s="11" t="s">
        <v>81</v>
      </c>
      <c r="G49" s="11">
        <v>2.5</v>
      </c>
      <c r="H49" s="7" t="s">
        <v>42</v>
      </c>
      <c r="I49" s="7" t="s">
        <v>44</v>
      </c>
      <c r="J49" s="8">
        <v>2010</v>
      </c>
      <c r="K49" s="20">
        <v>61046.23</v>
      </c>
      <c r="L49" s="7">
        <v>40</v>
      </c>
      <c r="M49" s="7" t="str">
        <f>IF(Maladies!G49&lt;5,References!$C$8,IF(Maladies!G49&lt;7,References!$C$9,IF(Maladies!G49&lt;9,References!$C$10,IF(Maladies!G49&gt;9,References!$C$11))))</f>
        <v>Bravo! Tu recevras un boni de 400 $ et nous ajoutons deux (2) jours de vacances à ta banque.</v>
      </c>
    </row>
    <row r="50" spans="1:13" x14ac:dyDescent="0.3">
      <c r="A50" s="8">
        <v>391361371</v>
      </c>
      <c r="B50" s="9">
        <v>22936</v>
      </c>
      <c r="C50" s="7" t="s">
        <v>43</v>
      </c>
      <c r="D50" s="9">
        <v>40798</v>
      </c>
      <c r="E50" s="9">
        <v>40798</v>
      </c>
      <c r="F50" s="11" t="s">
        <v>81</v>
      </c>
      <c r="G50" s="11">
        <v>20</v>
      </c>
      <c r="H50" s="7" t="s">
        <v>42</v>
      </c>
      <c r="I50" s="7" t="s">
        <v>80</v>
      </c>
      <c r="J50" s="8">
        <v>2090</v>
      </c>
      <c r="K50" s="20">
        <v>81664</v>
      </c>
      <c r="L50" s="7">
        <v>35</v>
      </c>
      <c r="M50" s="7" t="str">
        <f>IF(Maladies!G50&lt;5,References!$C$8,IF(Maladies!G50&lt;7,References!$C$9,IF(Maladies!G50&lt;9,References!$C$10,IF(Maladies!G50&gt;9,References!$C$11))))</f>
        <v>Veuillez communiquer avec les RH afin d’établir un plan d’action.</v>
      </c>
    </row>
    <row r="51" spans="1:13" x14ac:dyDescent="0.3">
      <c r="A51" s="8">
        <v>391362353</v>
      </c>
      <c r="B51" s="9">
        <v>24012</v>
      </c>
      <c r="C51" s="7" t="s">
        <v>43</v>
      </c>
      <c r="D51" s="9">
        <v>40798</v>
      </c>
      <c r="E51" s="9">
        <v>40798</v>
      </c>
      <c r="F51" s="11" t="s">
        <v>82</v>
      </c>
      <c r="G51" s="11">
        <v>39.5</v>
      </c>
      <c r="H51" s="7" t="s">
        <v>42</v>
      </c>
      <c r="I51" s="7" t="s">
        <v>80</v>
      </c>
      <c r="J51" s="8" t="s">
        <v>60</v>
      </c>
      <c r="K51" s="20">
        <v>104963</v>
      </c>
      <c r="L51" s="7">
        <v>40</v>
      </c>
      <c r="M51" s="7" t="str">
        <f>IF(Maladies!G51&lt;5,References!$C$8,IF(Maladies!G51&lt;7,References!$C$9,IF(Maladies!G51&lt;9,References!$C$10,IF(Maladies!G51&gt;9,References!$C$11))))</f>
        <v>Veuillez communiquer avec les RH afin d’établir un plan d’action.</v>
      </c>
    </row>
    <row r="52" spans="1:13" x14ac:dyDescent="0.3">
      <c r="A52" s="8">
        <v>391365940</v>
      </c>
      <c r="B52" s="9">
        <v>25908</v>
      </c>
      <c r="C52" s="7" t="s">
        <v>41</v>
      </c>
      <c r="D52" s="9">
        <v>41526</v>
      </c>
      <c r="E52" s="9">
        <v>41066</v>
      </c>
      <c r="F52" s="11" t="s">
        <v>81</v>
      </c>
      <c r="G52" s="11">
        <v>5.5</v>
      </c>
      <c r="H52" s="7" t="s">
        <v>42</v>
      </c>
      <c r="I52" s="7" t="s">
        <v>76</v>
      </c>
      <c r="J52" s="8">
        <v>2140</v>
      </c>
      <c r="K52" s="20">
        <v>42880</v>
      </c>
      <c r="L52" s="7">
        <v>35</v>
      </c>
      <c r="M52" s="7" t="str">
        <f>IF(Maladies!G52&lt;5,References!$C$8,IF(Maladies!G52&lt;7,References!$C$9,IF(Maladies!G52&lt;9,References!$C$10,IF(Maladies!G52&gt;9,References!$C$11))))</f>
        <v>Bravo! Tu recevras un boni de 100 $.</v>
      </c>
    </row>
    <row r="53" spans="1:13" x14ac:dyDescent="0.3">
      <c r="A53" s="8">
        <v>391371313</v>
      </c>
      <c r="B53" s="9">
        <v>24410</v>
      </c>
      <c r="C53" s="7" t="s">
        <v>43</v>
      </c>
      <c r="D53" s="9">
        <v>40870</v>
      </c>
      <c r="E53" s="9">
        <v>40870</v>
      </c>
      <c r="F53" s="11" t="s">
        <v>81</v>
      </c>
      <c r="G53" s="11">
        <v>2</v>
      </c>
      <c r="H53" s="7" t="s">
        <v>42</v>
      </c>
      <c r="I53" s="7" t="s">
        <v>76</v>
      </c>
      <c r="J53" s="8" t="s">
        <v>61</v>
      </c>
      <c r="K53" s="20">
        <v>68249</v>
      </c>
      <c r="L53" s="7">
        <v>35</v>
      </c>
      <c r="M53" s="7" t="str">
        <f>IF(Maladies!G53&lt;5,References!$C$8,IF(Maladies!G53&lt;7,References!$C$9,IF(Maladies!G53&lt;9,References!$C$10,IF(Maladies!G53&gt;9,References!$C$11))))</f>
        <v>Bravo! Tu recevras un boni de 400 $ et nous ajoutons deux (2) jours de vacances à ta banque.</v>
      </c>
    </row>
    <row r="54" spans="1:13" x14ac:dyDescent="0.3">
      <c r="A54" s="8">
        <v>391376573</v>
      </c>
      <c r="B54" s="9">
        <v>34496</v>
      </c>
      <c r="C54" s="7" t="s">
        <v>43</v>
      </c>
      <c r="D54" s="9">
        <v>42161</v>
      </c>
      <c r="E54" s="9">
        <v>42161</v>
      </c>
      <c r="F54" s="11" t="s">
        <v>81</v>
      </c>
      <c r="G54" s="11">
        <v>7</v>
      </c>
      <c r="H54" s="7" t="s">
        <v>42</v>
      </c>
      <c r="I54" s="7" t="s">
        <v>76</v>
      </c>
      <c r="J54" s="8">
        <v>2160</v>
      </c>
      <c r="K54" s="20">
        <v>43834.6</v>
      </c>
      <c r="L54" s="7">
        <v>35</v>
      </c>
      <c r="M54" s="7" t="str">
        <f>IF(Maladies!G54&lt;5,References!$C$8,IF(Maladies!G54&lt;7,References!$C$9,IF(Maladies!G54&lt;9,References!$C$10,IF(Maladies!G54&gt;9,References!$C$11))))</f>
        <v>Aucun boni ne sera accordé.</v>
      </c>
    </row>
    <row r="55" spans="1:13" x14ac:dyDescent="0.3">
      <c r="A55" s="8">
        <v>391361253</v>
      </c>
      <c r="B55" s="9">
        <v>28289</v>
      </c>
      <c r="C55" s="7" t="s">
        <v>43</v>
      </c>
      <c r="D55" s="9">
        <v>41400</v>
      </c>
      <c r="E55" s="9">
        <v>41001</v>
      </c>
      <c r="F55" s="11" t="s">
        <v>81</v>
      </c>
      <c r="G55" s="11">
        <v>22</v>
      </c>
      <c r="H55" s="7" t="s">
        <v>42</v>
      </c>
      <c r="I55" s="7" t="s">
        <v>76</v>
      </c>
      <c r="J55" s="8" t="s">
        <v>53</v>
      </c>
      <c r="K55" s="20">
        <v>68249</v>
      </c>
      <c r="L55" s="7">
        <v>35</v>
      </c>
      <c r="M55" s="7" t="str">
        <f>IF(Maladies!G55&lt;5,References!$C$8,IF(Maladies!G55&lt;7,References!$C$9,IF(Maladies!G55&lt;9,References!$C$10,IF(Maladies!G55&gt;9,References!$C$11))))</f>
        <v>Veuillez communiquer avec les RH afin d’établir un plan d’action.</v>
      </c>
    </row>
    <row r="56" spans="1:13" x14ac:dyDescent="0.3">
      <c r="A56" s="8">
        <v>391362321</v>
      </c>
      <c r="B56" s="9">
        <v>25367</v>
      </c>
      <c r="C56" s="7" t="s">
        <v>43</v>
      </c>
      <c r="D56" s="9">
        <v>41589</v>
      </c>
      <c r="E56" s="9">
        <v>41316</v>
      </c>
      <c r="F56" s="11" t="s">
        <v>81</v>
      </c>
      <c r="G56" s="11">
        <v>9.5</v>
      </c>
      <c r="H56" s="7" t="s">
        <v>42</v>
      </c>
      <c r="I56" s="7" t="s">
        <v>76</v>
      </c>
      <c r="J56" s="8" t="s">
        <v>61</v>
      </c>
      <c r="K56" s="20">
        <v>43834.6</v>
      </c>
      <c r="L56" s="7">
        <v>35</v>
      </c>
      <c r="M56" s="7" t="str">
        <f>IF(Maladies!G56&lt;5,References!$C$8,IF(Maladies!G56&lt;7,References!$C$9,IF(Maladies!G56&lt;9,References!$C$10,IF(Maladies!G56&gt;9,References!$C$11))))</f>
        <v>Veuillez communiquer avec les RH afin d’établir un plan d’action.</v>
      </c>
    </row>
    <row r="57" spans="1:13" x14ac:dyDescent="0.3">
      <c r="A57" s="8">
        <v>391362362</v>
      </c>
      <c r="B57" s="9">
        <v>24407</v>
      </c>
      <c r="C57" s="7" t="s">
        <v>43</v>
      </c>
      <c r="D57" s="9">
        <v>41729</v>
      </c>
      <c r="E57" s="9">
        <v>41470</v>
      </c>
      <c r="F57" s="11" t="s">
        <v>81</v>
      </c>
      <c r="G57" s="11">
        <v>0.5</v>
      </c>
      <c r="H57" s="7" t="s">
        <v>42</v>
      </c>
      <c r="I57" s="7" t="s">
        <v>76</v>
      </c>
      <c r="J57" s="8" t="s">
        <v>56</v>
      </c>
      <c r="K57" s="20">
        <v>46468.6</v>
      </c>
      <c r="L57" s="7">
        <v>35</v>
      </c>
      <c r="M57" s="7" t="str">
        <f>IF(Maladies!G57&lt;5,References!$C$8,IF(Maladies!G57&lt;7,References!$C$9,IF(Maladies!G57&lt;9,References!$C$10,IF(Maladies!G57&gt;9,References!$C$11))))</f>
        <v>Bravo! Tu recevras un boni de 400 $ et nous ajoutons deux (2) jours de vacances à ta banque.</v>
      </c>
    </row>
    <row r="58" spans="1:13" x14ac:dyDescent="0.3">
      <c r="A58" s="8">
        <v>391362796</v>
      </c>
      <c r="B58" s="9">
        <v>24279</v>
      </c>
      <c r="C58" s="7" t="s">
        <v>41</v>
      </c>
      <c r="D58" s="9">
        <v>41086</v>
      </c>
      <c r="E58" s="9">
        <v>41086</v>
      </c>
      <c r="F58" s="11" t="s">
        <v>81</v>
      </c>
      <c r="G58" s="11">
        <v>5</v>
      </c>
      <c r="H58" s="7" t="s">
        <v>42</v>
      </c>
      <c r="I58" s="7" t="s">
        <v>76</v>
      </c>
      <c r="J58" s="8">
        <v>1300</v>
      </c>
      <c r="K58" s="20">
        <v>48439.199999999997</v>
      </c>
      <c r="L58" s="7">
        <v>35</v>
      </c>
      <c r="M58" s="7" t="str">
        <f>IF(Maladies!G58&lt;5,References!$C$8,IF(Maladies!G58&lt;7,References!$C$9,IF(Maladies!G58&lt;9,References!$C$10,IF(Maladies!G58&gt;9,References!$C$11))))</f>
        <v>Bravo! Tu recevras un boni de 100 $.</v>
      </c>
    </row>
    <row r="59" spans="1:13" x14ac:dyDescent="0.3">
      <c r="A59" s="8">
        <v>391363663</v>
      </c>
      <c r="B59" s="9">
        <v>20017</v>
      </c>
      <c r="C59" s="7" t="s">
        <v>43</v>
      </c>
      <c r="D59" s="9">
        <v>41246</v>
      </c>
      <c r="E59" s="9">
        <v>41246</v>
      </c>
      <c r="F59" s="11" t="s">
        <v>81</v>
      </c>
      <c r="G59" s="11">
        <v>5</v>
      </c>
      <c r="H59" s="7" t="s">
        <v>42</v>
      </c>
      <c r="I59" s="7" t="s">
        <v>44</v>
      </c>
      <c r="J59" s="8">
        <v>2010</v>
      </c>
      <c r="K59" s="20">
        <v>144400</v>
      </c>
      <c r="L59" s="7">
        <v>40</v>
      </c>
      <c r="M59" s="7" t="str">
        <f>IF(Maladies!G59&lt;5,References!$C$8,IF(Maladies!G59&lt;7,References!$C$9,IF(Maladies!G59&lt;9,References!$C$10,IF(Maladies!G59&gt;9,References!$C$11))))</f>
        <v>Bravo! Tu recevras un boni de 100 $.</v>
      </c>
    </row>
    <row r="60" spans="1:13" x14ac:dyDescent="0.3">
      <c r="A60" s="8">
        <v>391363215</v>
      </c>
      <c r="B60" s="9">
        <v>23417</v>
      </c>
      <c r="C60" s="7" t="s">
        <v>41</v>
      </c>
      <c r="D60" s="9">
        <v>41365</v>
      </c>
      <c r="E60" s="9">
        <v>41365</v>
      </c>
      <c r="F60" s="11" t="s">
        <v>81</v>
      </c>
      <c r="G60" s="11">
        <v>2</v>
      </c>
      <c r="H60" s="7" t="s">
        <v>42</v>
      </c>
      <c r="I60" s="7" t="s">
        <v>44</v>
      </c>
      <c r="J60" s="8">
        <v>2160</v>
      </c>
      <c r="K60" s="20">
        <v>83439.839999999997</v>
      </c>
      <c r="L60" s="7">
        <v>40</v>
      </c>
      <c r="M60" s="7" t="str">
        <f>IF(Maladies!G60&lt;5,References!$C$8,IF(Maladies!G60&lt;7,References!$C$9,IF(Maladies!G60&lt;9,References!$C$10,IF(Maladies!G60&gt;9,References!$C$11))))</f>
        <v>Bravo! Tu recevras un boni de 400 $ et nous ajoutons deux (2) jours de vacances à ta banque.</v>
      </c>
    </row>
    <row r="61" spans="1:13" x14ac:dyDescent="0.3">
      <c r="A61" s="8">
        <v>391365126</v>
      </c>
      <c r="B61" s="9">
        <v>24113</v>
      </c>
      <c r="C61" s="7" t="s">
        <v>43</v>
      </c>
      <c r="D61" s="9">
        <v>42009</v>
      </c>
      <c r="E61" s="9">
        <v>42009</v>
      </c>
      <c r="F61" s="11" t="s">
        <v>81</v>
      </c>
      <c r="G61" s="11">
        <v>2</v>
      </c>
      <c r="H61" s="7" t="s">
        <v>42</v>
      </c>
      <c r="I61" s="7" t="s">
        <v>80</v>
      </c>
      <c r="J61" s="8" t="s">
        <v>54</v>
      </c>
      <c r="K61" s="20">
        <v>81664</v>
      </c>
      <c r="L61" s="7">
        <v>40</v>
      </c>
      <c r="M61" s="7" t="str">
        <f>IF(Maladies!G61&lt;5,References!$C$8,IF(Maladies!G61&lt;7,References!$C$9,IF(Maladies!G61&lt;9,References!$C$10,IF(Maladies!G61&gt;9,References!$C$11))))</f>
        <v>Bravo! Tu recevras un boni de 400 $ et nous ajoutons deux (2) jours de vacances à ta banque.</v>
      </c>
    </row>
    <row r="62" spans="1:13" x14ac:dyDescent="0.3">
      <c r="A62" s="8">
        <v>391366137</v>
      </c>
      <c r="B62" s="9">
        <v>23136</v>
      </c>
      <c r="C62" s="7" t="s">
        <v>43</v>
      </c>
      <c r="D62" s="9">
        <v>42172</v>
      </c>
      <c r="E62" s="9">
        <v>42172</v>
      </c>
      <c r="F62" s="11" t="s">
        <v>81</v>
      </c>
      <c r="G62" s="11">
        <v>2</v>
      </c>
      <c r="H62" s="7" t="s">
        <v>42</v>
      </c>
      <c r="I62" s="7" t="s">
        <v>44</v>
      </c>
      <c r="J62" s="8" t="s">
        <v>56</v>
      </c>
      <c r="K62" s="20">
        <v>44992.94</v>
      </c>
      <c r="L62" s="7">
        <v>40</v>
      </c>
      <c r="M62" s="7" t="str">
        <f>IF(Maladies!G62&lt;5,References!$C$8,IF(Maladies!G62&lt;7,References!$C$9,IF(Maladies!G62&lt;9,References!$C$10,IF(Maladies!G62&gt;9,References!$C$11))))</f>
        <v>Bravo! Tu recevras un boni de 400 $ et nous ajoutons deux (2) jours de vacances à ta banque.</v>
      </c>
    </row>
    <row r="63" spans="1:13" x14ac:dyDescent="0.3">
      <c r="A63" s="8">
        <v>391366366</v>
      </c>
      <c r="B63" s="9">
        <v>23346</v>
      </c>
      <c r="C63" s="7" t="s">
        <v>43</v>
      </c>
      <c r="D63" s="9">
        <v>41594</v>
      </c>
      <c r="E63" s="9">
        <v>41456</v>
      </c>
      <c r="F63" s="11" t="s">
        <v>81</v>
      </c>
      <c r="G63" s="11">
        <v>4</v>
      </c>
      <c r="H63" s="7" t="s">
        <v>45</v>
      </c>
      <c r="I63" s="7" t="s">
        <v>76</v>
      </c>
      <c r="J63" s="8">
        <v>3334</v>
      </c>
      <c r="K63" s="20">
        <v>48964.2</v>
      </c>
      <c r="L63" s="7">
        <v>35</v>
      </c>
      <c r="M63" s="7" t="str">
        <f>IF(Maladies!G63&lt;5,References!$C$8,IF(Maladies!G63&lt;7,References!$C$9,IF(Maladies!G63&lt;9,References!$C$10,IF(Maladies!G63&gt;9,References!$C$11))))</f>
        <v>Bravo! Tu recevras un boni de 400 $ et nous ajoutons deux (2) jours de vacances à ta banque.</v>
      </c>
    </row>
    <row r="64" spans="1:13" x14ac:dyDescent="0.3">
      <c r="A64" s="8">
        <v>391367165</v>
      </c>
      <c r="B64" s="9">
        <v>24072</v>
      </c>
      <c r="C64" s="7" t="s">
        <v>41</v>
      </c>
      <c r="D64" s="9">
        <v>41400</v>
      </c>
      <c r="E64" s="9">
        <v>41400</v>
      </c>
      <c r="F64" s="11" t="s">
        <v>81</v>
      </c>
      <c r="G64" s="11">
        <v>28.5</v>
      </c>
      <c r="H64" s="7" t="s">
        <v>42</v>
      </c>
      <c r="I64" s="7" t="s">
        <v>44</v>
      </c>
      <c r="J64" s="8" t="s">
        <v>59</v>
      </c>
      <c r="K64" s="20">
        <v>116124.49</v>
      </c>
      <c r="L64" s="7">
        <v>40</v>
      </c>
      <c r="M64" s="7" t="str">
        <f>IF(Maladies!G64&lt;5,References!$C$8,IF(Maladies!G64&lt;7,References!$C$9,IF(Maladies!G64&lt;9,References!$C$10,IF(Maladies!G64&gt;9,References!$C$11))))</f>
        <v>Veuillez communiquer avec les RH afin d’établir un plan d’action.</v>
      </c>
    </row>
    <row r="65" spans="1:13" x14ac:dyDescent="0.3">
      <c r="A65" s="8">
        <v>391367526</v>
      </c>
      <c r="B65" s="9">
        <v>20895</v>
      </c>
      <c r="C65" s="7" t="s">
        <v>43</v>
      </c>
      <c r="D65" s="9">
        <v>41430</v>
      </c>
      <c r="E65" s="9">
        <v>41430</v>
      </c>
      <c r="F65" s="11" t="s">
        <v>81</v>
      </c>
      <c r="G65" s="11">
        <v>3</v>
      </c>
      <c r="H65" s="7" t="s">
        <v>42</v>
      </c>
      <c r="I65" s="7" t="s">
        <v>76</v>
      </c>
      <c r="J65" s="8">
        <v>1010</v>
      </c>
      <c r="K65" s="20">
        <v>60314.6</v>
      </c>
      <c r="L65" s="7">
        <v>35</v>
      </c>
      <c r="M65" s="7" t="str">
        <f>IF(Maladies!G65&lt;5,References!$C$8,IF(Maladies!G65&lt;7,References!$C$9,IF(Maladies!G65&lt;9,References!$C$10,IF(Maladies!G65&gt;9,References!$C$11))))</f>
        <v>Bravo! Tu recevras un boni de 400 $ et nous ajoutons deux (2) jours de vacances à ta banque.</v>
      </c>
    </row>
    <row r="66" spans="1:13" x14ac:dyDescent="0.3">
      <c r="A66" s="8">
        <v>391367691</v>
      </c>
      <c r="B66" s="9">
        <v>23532</v>
      </c>
      <c r="C66" s="7" t="s">
        <v>41</v>
      </c>
      <c r="D66" s="9">
        <v>41518</v>
      </c>
      <c r="E66" s="9">
        <v>41518</v>
      </c>
      <c r="F66" s="11" t="s">
        <v>81</v>
      </c>
      <c r="G66" s="11">
        <v>20</v>
      </c>
      <c r="H66" s="7" t="s">
        <v>42</v>
      </c>
      <c r="I66" s="7" t="s">
        <v>44</v>
      </c>
      <c r="J66" s="8" t="s">
        <v>60</v>
      </c>
      <c r="K66" s="20">
        <v>192000</v>
      </c>
      <c r="L66" s="7">
        <v>40</v>
      </c>
      <c r="M66" s="7" t="str">
        <f>IF(Maladies!G66&lt;5,References!$C$8,IF(Maladies!G66&lt;7,References!$C$9,IF(Maladies!G66&lt;9,References!$C$10,IF(Maladies!G66&gt;9,References!$C$11))))</f>
        <v>Veuillez communiquer avec les RH afin d’établir un plan d’action.</v>
      </c>
    </row>
    <row r="67" spans="1:13" x14ac:dyDescent="0.3">
      <c r="A67" s="8">
        <v>391369532</v>
      </c>
      <c r="B67" s="9">
        <v>23782</v>
      </c>
      <c r="C67" s="7" t="s">
        <v>43</v>
      </c>
      <c r="D67" s="9">
        <v>41743</v>
      </c>
      <c r="E67" s="9">
        <v>41743</v>
      </c>
      <c r="F67" s="11" t="s">
        <v>81</v>
      </c>
      <c r="G67" s="11">
        <v>2</v>
      </c>
      <c r="H67" s="7" t="s">
        <v>42</v>
      </c>
      <c r="I67" s="7" t="s">
        <v>76</v>
      </c>
      <c r="J67" s="8">
        <v>2040</v>
      </c>
      <c r="K67" s="20">
        <v>46468.6</v>
      </c>
      <c r="L67" s="7">
        <v>35</v>
      </c>
      <c r="M67" s="7" t="str">
        <f>IF(Maladies!G67&lt;5,References!$C$8,IF(Maladies!G67&lt;7,References!$C$9,IF(Maladies!G67&lt;9,References!$C$10,IF(Maladies!G67&gt;9,References!$C$11))))</f>
        <v>Bravo! Tu recevras un boni de 400 $ et nous ajoutons deux (2) jours de vacances à ta banque.</v>
      </c>
    </row>
    <row r="68" spans="1:13" x14ac:dyDescent="0.3">
      <c r="A68" s="8">
        <v>391391407</v>
      </c>
      <c r="B68" s="9">
        <v>23500</v>
      </c>
      <c r="C68" s="7" t="s">
        <v>41</v>
      </c>
      <c r="D68" s="9">
        <v>41642</v>
      </c>
      <c r="E68" s="9">
        <v>41642</v>
      </c>
      <c r="F68" s="11" t="s">
        <v>81</v>
      </c>
      <c r="G68" s="11">
        <v>5</v>
      </c>
      <c r="H68" s="7" t="s">
        <v>42</v>
      </c>
      <c r="I68" s="7" t="s">
        <v>80</v>
      </c>
      <c r="J68" s="8">
        <v>2161</v>
      </c>
      <c r="K68" s="20">
        <v>66341</v>
      </c>
      <c r="L68" s="7">
        <v>40</v>
      </c>
      <c r="M68" s="7" t="str">
        <f>IF(Maladies!G68&lt;5,References!$C$8,IF(Maladies!G68&lt;7,References!$C$9,IF(Maladies!G68&lt;9,References!$C$10,IF(Maladies!G68&gt;9,References!$C$11))))</f>
        <v>Bravo! Tu recevras un boni de 100 $.</v>
      </c>
    </row>
    <row r="69" spans="1:13" x14ac:dyDescent="0.3">
      <c r="A69" s="8">
        <v>391391919</v>
      </c>
      <c r="B69" s="9">
        <v>20647</v>
      </c>
      <c r="C69" s="7" t="s">
        <v>43</v>
      </c>
      <c r="D69" s="9">
        <v>41686</v>
      </c>
      <c r="E69" s="9">
        <v>41686</v>
      </c>
      <c r="F69" s="11" t="s">
        <v>81</v>
      </c>
      <c r="G69" s="11">
        <v>2</v>
      </c>
      <c r="H69" s="7" t="s">
        <v>42</v>
      </c>
      <c r="I69" s="7" t="s">
        <v>44</v>
      </c>
      <c r="J69" s="8" t="s">
        <v>58</v>
      </c>
      <c r="K69" s="20">
        <v>149832</v>
      </c>
      <c r="L69" s="7">
        <v>40</v>
      </c>
      <c r="M69" s="7" t="str">
        <f>IF(Maladies!G69&lt;5,References!$C$8,IF(Maladies!G69&lt;7,References!$C$9,IF(Maladies!G69&lt;9,References!$C$10,IF(Maladies!G69&gt;9,References!$C$11))))</f>
        <v>Bravo! Tu recevras un boni de 400 $ et nous ajoutons deux (2) jours de vacances à ta banque.</v>
      </c>
    </row>
    <row r="70" spans="1:13" x14ac:dyDescent="0.3">
      <c r="A70" s="8">
        <v>391391066</v>
      </c>
      <c r="B70" s="9">
        <v>23048</v>
      </c>
      <c r="C70" s="7" t="s">
        <v>43</v>
      </c>
      <c r="D70" s="9">
        <v>41681</v>
      </c>
      <c r="E70" s="9">
        <v>41681</v>
      </c>
      <c r="F70" s="11" t="s">
        <v>81</v>
      </c>
      <c r="G70" s="11">
        <v>9</v>
      </c>
      <c r="H70" s="7" t="s">
        <v>42</v>
      </c>
      <c r="I70" s="7" t="s">
        <v>44</v>
      </c>
      <c r="J70" s="8" t="s">
        <v>62</v>
      </c>
      <c r="K70" s="20">
        <v>110946.24000000001</v>
      </c>
      <c r="L70" s="7">
        <v>40</v>
      </c>
      <c r="M70" s="7" t="b">
        <f>IF(Maladies!G70&lt;5,References!$C$8,IF(Maladies!G70&lt;7,References!$C$9,IF(Maladies!G70&lt;9,References!$C$10,IF(Maladies!G70&gt;9,References!$C$11))))</f>
        <v>0</v>
      </c>
    </row>
    <row r="71" spans="1:13" x14ac:dyDescent="0.3">
      <c r="A71" s="8">
        <v>391391636</v>
      </c>
      <c r="B71" s="9">
        <v>24153</v>
      </c>
      <c r="C71" s="7" t="s">
        <v>43</v>
      </c>
      <c r="D71" s="9">
        <v>41714</v>
      </c>
      <c r="E71" s="9">
        <v>41714</v>
      </c>
      <c r="F71" s="11" t="s">
        <v>81</v>
      </c>
      <c r="G71" s="11">
        <v>47</v>
      </c>
      <c r="H71" s="7" t="s">
        <v>42</v>
      </c>
      <c r="I71" s="7" t="s">
        <v>76</v>
      </c>
      <c r="J71" s="8" t="s">
        <v>54</v>
      </c>
      <c r="K71" s="20">
        <v>46468.6</v>
      </c>
      <c r="L71" s="7">
        <v>35</v>
      </c>
      <c r="M71" s="7" t="str">
        <f>IF(Maladies!G71&lt;5,References!$C$8,IF(Maladies!G71&lt;7,References!$C$9,IF(Maladies!G71&lt;9,References!$C$10,IF(Maladies!G71&gt;9,References!$C$11))))</f>
        <v>Veuillez communiquer avec les RH afin d’établir un plan d’action.</v>
      </c>
    </row>
    <row r="72" spans="1:13" x14ac:dyDescent="0.3">
      <c r="A72" s="8">
        <v>391392710</v>
      </c>
      <c r="B72" s="9">
        <v>33414</v>
      </c>
      <c r="C72" s="7" t="s">
        <v>43</v>
      </c>
      <c r="D72" s="9">
        <v>42121</v>
      </c>
      <c r="E72" s="9">
        <v>42121</v>
      </c>
      <c r="F72" s="11" t="s">
        <v>81</v>
      </c>
      <c r="G72" s="11">
        <v>7</v>
      </c>
      <c r="H72" s="7" t="s">
        <v>42</v>
      </c>
      <c r="I72" s="7" t="s">
        <v>76</v>
      </c>
      <c r="J72" s="8" t="s">
        <v>58</v>
      </c>
      <c r="K72" s="20">
        <v>40688</v>
      </c>
      <c r="L72" s="7">
        <v>35</v>
      </c>
      <c r="M72" s="7" t="str">
        <f>IF(Maladies!G72&lt;5,References!$C$8,IF(Maladies!G72&lt;7,References!$C$9,IF(Maladies!G72&lt;9,References!$C$10,IF(Maladies!G72&gt;9,References!$C$11))))</f>
        <v>Aucun boni ne sera accordé.</v>
      </c>
    </row>
    <row r="73" spans="1:13" x14ac:dyDescent="0.3">
      <c r="A73" s="8">
        <v>391393161</v>
      </c>
      <c r="B73" s="9">
        <v>28014</v>
      </c>
      <c r="C73" s="7" t="s">
        <v>43</v>
      </c>
      <c r="D73" s="9">
        <v>41795</v>
      </c>
      <c r="E73" s="9">
        <v>41795</v>
      </c>
      <c r="F73" s="11" t="s">
        <v>81</v>
      </c>
      <c r="G73" s="11">
        <v>3</v>
      </c>
      <c r="H73" s="7" t="s">
        <v>42</v>
      </c>
      <c r="I73" s="7" t="s">
        <v>44</v>
      </c>
      <c r="J73" s="8">
        <v>1300</v>
      </c>
      <c r="K73" s="20">
        <v>82424.66</v>
      </c>
      <c r="L73" s="7">
        <v>40</v>
      </c>
      <c r="M73" s="7" t="str">
        <f>IF(Maladies!G73&lt;5,References!$C$8,IF(Maladies!G73&lt;7,References!$C$9,IF(Maladies!G73&lt;9,References!$C$10,IF(Maladies!G73&gt;9,References!$C$11))))</f>
        <v>Bravo! Tu recevras un boni de 400 $ et nous ajoutons deux (2) jours de vacances à ta banque.</v>
      </c>
    </row>
    <row r="74" spans="1:13" x14ac:dyDescent="0.3">
      <c r="A74" s="8">
        <v>391393212</v>
      </c>
      <c r="B74" s="9">
        <v>24400</v>
      </c>
      <c r="C74" s="7" t="s">
        <v>43</v>
      </c>
      <c r="D74" s="9">
        <v>41841</v>
      </c>
      <c r="E74" s="9">
        <v>41841</v>
      </c>
      <c r="F74" s="11" t="s">
        <v>81</v>
      </c>
      <c r="G74" s="11">
        <v>22.5</v>
      </c>
      <c r="H74" s="7" t="s">
        <v>42</v>
      </c>
      <c r="I74" s="7" t="s">
        <v>44</v>
      </c>
      <c r="J74" s="8">
        <v>3336</v>
      </c>
      <c r="K74" s="20">
        <v>69610.600000000006</v>
      </c>
      <c r="L74" s="7">
        <v>40</v>
      </c>
      <c r="M74" s="7" t="str">
        <f>IF(Maladies!G74&lt;5,References!$C$8,IF(Maladies!G74&lt;7,References!$C$9,IF(Maladies!G74&lt;9,References!$C$10,IF(Maladies!G74&gt;9,References!$C$11))))</f>
        <v>Veuillez communiquer avec les RH afin d’établir un plan d’action.</v>
      </c>
    </row>
    <row r="75" spans="1:13" x14ac:dyDescent="0.3">
      <c r="A75" s="8">
        <v>391393175</v>
      </c>
      <c r="B75" s="9">
        <v>33688</v>
      </c>
      <c r="C75" s="7" t="s">
        <v>43</v>
      </c>
      <c r="D75" s="9">
        <v>41911</v>
      </c>
      <c r="E75" s="9">
        <v>41911</v>
      </c>
      <c r="F75" s="11" t="s">
        <v>81</v>
      </c>
      <c r="G75" s="11">
        <v>5</v>
      </c>
      <c r="H75" s="7" t="s">
        <v>42</v>
      </c>
      <c r="I75" s="7" t="s">
        <v>76</v>
      </c>
      <c r="J75" s="8" t="s">
        <v>63</v>
      </c>
      <c r="K75" s="20">
        <v>46468.6</v>
      </c>
      <c r="L75" s="7">
        <v>35</v>
      </c>
      <c r="M75" s="7" t="str">
        <f>IF(Maladies!G75&lt;5,References!$C$8,IF(Maladies!G75&lt;7,References!$C$9,IF(Maladies!G75&lt;9,References!$C$10,IF(Maladies!G75&gt;9,References!$C$11))))</f>
        <v>Bravo! Tu recevras un boni de 100 $.</v>
      </c>
    </row>
    <row r="76" spans="1:13" x14ac:dyDescent="0.3">
      <c r="A76" s="8">
        <v>391395172</v>
      </c>
      <c r="B76" s="9">
        <v>22361</v>
      </c>
      <c r="C76" s="7" t="s">
        <v>43</v>
      </c>
      <c r="D76" s="9">
        <v>42009</v>
      </c>
      <c r="E76" s="9">
        <v>42009</v>
      </c>
      <c r="F76" s="11" t="s">
        <v>81</v>
      </c>
      <c r="G76" s="11">
        <v>20</v>
      </c>
      <c r="H76" s="7" t="s">
        <v>42</v>
      </c>
      <c r="I76" s="7" t="s">
        <v>44</v>
      </c>
      <c r="J76" s="8">
        <v>2010</v>
      </c>
      <c r="K76" s="20">
        <v>61880.11</v>
      </c>
      <c r="L76" s="7">
        <v>40</v>
      </c>
      <c r="M76" s="7" t="str">
        <f>IF(Maladies!G76&lt;5,References!$C$8,IF(Maladies!G76&lt;7,References!$C$9,IF(Maladies!G76&lt;9,References!$C$10,IF(Maladies!G76&gt;9,References!$C$11))))</f>
        <v>Veuillez communiquer avec les RH afin d’établir un plan d’action.</v>
      </c>
    </row>
    <row r="77" spans="1:13" x14ac:dyDescent="0.3">
      <c r="A77" s="8">
        <v>391395236</v>
      </c>
      <c r="B77" s="9">
        <v>23188</v>
      </c>
      <c r="C77" s="7" t="s">
        <v>41</v>
      </c>
      <c r="D77" s="9">
        <v>42010</v>
      </c>
      <c r="E77" s="9">
        <v>42010</v>
      </c>
      <c r="F77" s="11" t="s">
        <v>82</v>
      </c>
      <c r="G77" s="11">
        <v>5</v>
      </c>
      <c r="H77" s="7" t="s">
        <v>42</v>
      </c>
      <c r="I77" s="7" t="s">
        <v>80</v>
      </c>
      <c r="J77" s="8">
        <v>3332</v>
      </c>
      <c r="K77" s="20">
        <v>96643</v>
      </c>
      <c r="L77" s="7">
        <v>35</v>
      </c>
      <c r="M77" s="7" t="str">
        <f>IF(Maladies!G77&lt;5,References!$C$8,IF(Maladies!G77&lt;7,References!$C$9,IF(Maladies!G77&lt;9,References!$C$10,IF(Maladies!G77&gt;9,References!$C$11))))</f>
        <v>Bravo! Tu recevras un boni de 100 $.</v>
      </c>
    </row>
    <row r="78" spans="1:13" x14ac:dyDescent="0.3">
      <c r="A78" s="8">
        <v>391395913</v>
      </c>
      <c r="B78" s="9">
        <v>33555</v>
      </c>
      <c r="C78" s="7" t="s">
        <v>43</v>
      </c>
      <c r="D78" s="9">
        <v>42121</v>
      </c>
      <c r="E78" s="9">
        <v>42121</v>
      </c>
      <c r="F78" s="11" t="s">
        <v>81</v>
      </c>
      <c r="G78" s="11">
        <v>2</v>
      </c>
      <c r="H78" s="7" t="s">
        <v>42</v>
      </c>
      <c r="I78" s="7" t="s">
        <v>76</v>
      </c>
      <c r="J78" s="8">
        <v>1520</v>
      </c>
      <c r="K78" s="20">
        <v>43834.6</v>
      </c>
      <c r="L78" s="7">
        <v>35</v>
      </c>
      <c r="M78" s="7" t="str">
        <f>IF(Maladies!G78&lt;5,References!$C$8,IF(Maladies!G78&lt;7,References!$C$9,IF(Maladies!G78&lt;9,References!$C$10,IF(Maladies!G78&gt;9,References!$C$11))))</f>
        <v>Bravo! Tu recevras un boni de 400 $ et nous ajoutons deux (2) jours de vacances à ta banque.</v>
      </c>
    </row>
    <row r="79" spans="1:13" x14ac:dyDescent="0.3">
      <c r="A79" s="8">
        <v>391396519</v>
      </c>
      <c r="B79" s="9">
        <v>22678</v>
      </c>
      <c r="C79" s="7" t="s">
        <v>41</v>
      </c>
      <c r="D79" s="9">
        <v>42065</v>
      </c>
      <c r="E79" s="9">
        <v>42065</v>
      </c>
      <c r="F79" s="11" t="s">
        <v>81</v>
      </c>
      <c r="G79" s="11">
        <v>9</v>
      </c>
      <c r="H79" s="7" t="s">
        <v>42</v>
      </c>
      <c r="I79" s="7" t="s">
        <v>76</v>
      </c>
      <c r="J79" s="8">
        <v>2010</v>
      </c>
      <c r="K79" s="20">
        <v>46484.6</v>
      </c>
      <c r="L79" s="7">
        <v>35</v>
      </c>
      <c r="M79" s="7" t="b">
        <f>IF(Maladies!G79&lt;5,References!$C$8,IF(Maladies!G79&lt;7,References!$C$9,IF(Maladies!G79&lt;9,References!$C$10,IF(Maladies!G79&gt;9,References!$C$11))))</f>
        <v>0</v>
      </c>
    </row>
    <row r="80" spans="1:13" x14ac:dyDescent="0.3">
      <c r="A80" s="8">
        <v>391396363</v>
      </c>
      <c r="B80" s="9">
        <v>22741</v>
      </c>
      <c r="C80" s="7" t="s">
        <v>43</v>
      </c>
      <c r="D80" s="9">
        <v>42161</v>
      </c>
      <c r="E80" s="9">
        <v>42161</v>
      </c>
      <c r="F80" s="11" t="s">
        <v>81</v>
      </c>
      <c r="G80" s="11">
        <v>6.5</v>
      </c>
      <c r="H80" s="7" t="s">
        <v>42</v>
      </c>
      <c r="I80" s="7" t="s">
        <v>44</v>
      </c>
      <c r="J80" s="8">
        <v>2040</v>
      </c>
      <c r="K80" s="20">
        <v>62000</v>
      </c>
      <c r="L80" s="7">
        <v>40</v>
      </c>
      <c r="M80" s="7" t="str">
        <f>IF(Maladies!G80&lt;5,References!$C$8,IF(Maladies!G80&lt;7,References!$C$9,IF(Maladies!G80&lt;9,References!$C$10,IF(Maladies!G80&gt;9,References!$C$11))))</f>
        <v>Bravo! Tu recevras un boni de 100 $.</v>
      </c>
    </row>
    <row r="81" spans="1:13" x14ac:dyDescent="0.3">
      <c r="A81" s="8">
        <v>391396310</v>
      </c>
      <c r="B81" s="9">
        <v>20054</v>
      </c>
      <c r="C81" s="7" t="s">
        <v>41</v>
      </c>
      <c r="D81" s="9">
        <v>42172</v>
      </c>
      <c r="E81" s="9">
        <v>42172</v>
      </c>
      <c r="F81" s="11" t="s">
        <v>81</v>
      </c>
      <c r="G81" s="11">
        <v>0.5</v>
      </c>
      <c r="H81" s="7" t="s">
        <v>42</v>
      </c>
      <c r="I81" s="7" t="s">
        <v>80</v>
      </c>
      <c r="J81" s="8">
        <v>2160</v>
      </c>
      <c r="K81" s="20">
        <v>96643</v>
      </c>
      <c r="L81" s="7">
        <v>40</v>
      </c>
      <c r="M81" s="7" t="str">
        <f>IF(Maladies!G81&lt;5,References!$C$8,IF(Maladies!G81&lt;7,References!$C$9,IF(Maladies!G81&lt;9,References!$C$10,IF(Maladies!G81&gt;9,References!$C$11))))</f>
        <v>Bravo! Tu recevras un boni de 400 $ et nous ajoutons deux (2) jours de vacances à ta banque.</v>
      </c>
    </row>
    <row r="82" spans="1:13" x14ac:dyDescent="0.3">
      <c r="A82" s="8">
        <v>391396317</v>
      </c>
      <c r="B82" s="9">
        <v>24541</v>
      </c>
      <c r="C82" s="7" t="s">
        <v>43</v>
      </c>
      <c r="D82" s="9">
        <v>42179</v>
      </c>
      <c r="E82" s="9">
        <v>42179</v>
      </c>
      <c r="F82" s="11" t="s">
        <v>81</v>
      </c>
      <c r="G82" s="11">
        <v>40.5</v>
      </c>
      <c r="H82" s="7" t="s">
        <v>42</v>
      </c>
      <c r="I82" s="7" t="s">
        <v>80</v>
      </c>
      <c r="J82" s="8">
        <v>2040</v>
      </c>
      <c r="K82" s="20">
        <v>62861</v>
      </c>
      <c r="L82" s="7">
        <v>40</v>
      </c>
      <c r="M82" s="7" t="str">
        <f>IF(Maladies!G82&lt;5,References!$C$8,IF(Maladies!G82&lt;7,References!$C$9,IF(Maladies!G82&lt;9,References!$C$10,IF(Maladies!G82&gt;9,References!$C$11))))</f>
        <v>Veuillez communiquer avec les RH afin d’établir un plan d’action.</v>
      </c>
    </row>
    <row r="83" spans="1:13" x14ac:dyDescent="0.3">
      <c r="A83" s="8">
        <v>391396406</v>
      </c>
      <c r="B83" s="9">
        <v>22161</v>
      </c>
      <c r="C83" s="7" t="s">
        <v>41</v>
      </c>
      <c r="D83" s="9">
        <v>42172</v>
      </c>
      <c r="E83" s="9">
        <v>42172</v>
      </c>
      <c r="F83" s="11" t="s">
        <v>81</v>
      </c>
      <c r="G83" s="11">
        <v>9</v>
      </c>
      <c r="H83" s="7" t="s">
        <v>42</v>
      </c>
      <c r="I83" s="7" t="s">
        <v>80</v>
      </c>
      <c r="J83" s="8">
        <v>1170</v>
      </c>
      <c r="K83" s="20">
        <v>96643</v>
      </c>
      <c r="L83" s="7">
        <v>40</v>
      </c>
      <c r="M83" s="7" t="b">
        <f>IF(Maladies!G83&lt;5,References!$C$8,IF(Maladies!G83&lt;7,References!$C$9,IF(Maladies!G83&lt;9,References!$C$10,IF(Maladies!G83&gt;9,References!$C$11))))</f>
        <v>0</v>
      </c>
    </row>
    <row r="84" spans="1:13" x14ac:dyDescent="0.3">
      <c r="A84" s="8">
        <v>912407223</v>
      </c>
      <c r="B84" s="9">
        <v>22826</v>
      </c>
      <c r="C84" s="7" t="s">
        <v>43</v>
      </c>
      <c r="D84" s="9">
        <v>38532</v>
      </c>
      <c r="E84" s="9">
        <v>38519</v>
      </c>
      <c r="F84" s="11" t="s">
        <v>81</v>
      </c>
      <c r="G84" s="11">
        <v>2</v>
      </c>
      <c r="H84" s="7" t="s">
        <v>85</v>
      </c>
      <c r="I84" s="7" t="s">
        <v>76</v>
      </c>
      <c r="J84" s="8">
        <v>2030</v>
      </c>
      <c r="K84" s="20">
        <v>46439</v>
      </c>
      <c r="L84" s="7">
        <v>37.5</v>
      </c>
      <c r="M84" s="7" t="str">
        <f>IF(Maladies!G84&lt;5,References!$C$8,IF(Maladies!G84&lt;7,References!$C$9,IF(Maladies!G84&lt;9,References!$C$10,IF(Maladies!G84&gt;9,References!$C$11))))</f>
        <v>Bravo! Tu recevras un boni de 400 $ et nous ajoutons deux (2) jours de vacances à ta banque.</v>
      </c>
    </row>
    <row r="85" spans="1:13" x14ac:dyDescent="0.3">
      <c r="A85" s="8">
        <v>912102221</v>
      </c>
      <c r="B85" s="9">
        <v>23203</v>
      </c>
      <c r="C85" s="7" t="s">
        <v>41</v>
      </c>
      <c r="D85" s="9">
        <v>36683</v>
      </c>
      <c r="E85" s="9">
        <v>36683</v>
      </c>
      <c r="F85" s="11" t="s">
        <v>81</v>
      </c>
      <c r="G85" s="11">
        <v>2</v>
      </c>
      <c r="H85" s="7" t="s">
        <v>42</v>
      </c>
      <c r="I85" s="7" t="s">
        <v>80</v>
      </c>
      <c r="J85" s="8" t="s">
        <v>63</v>
      </c>
      <c r="K85" s="20">
        <v>104963</v>
      </c>
      <c r="L85" s="7">
        <v>40</v>
      </c>
      <c r="M85" s="7" t="str">
        <f>IF(Maladies!G85&lt;5,References!$C$8,IF(Maladies!G85&lt;7,References!$C$9,IF(Maladies!G85&lt;9,References!$C$10,IF(Maladies!G85&gt;9,References!$C$11))))</f>
        <v>Bravo! Tu recevras un boni de 400 $ et nous ajoutons deux (2) jours de vacances à ta banque.</v>
      </c>
    </row>
    <row r="86" spans="1:13" x14ac:dyDescent="0.3">
      <c r="A86" s="8">
        <v>912102963</v>
      </c>
      <c r="B86" s="9">
        <v>20753</v>
      </c>
      <c r="C86" s="7" t="s">
        <v>43</v>
      </c>
      <c r="D86" s="9">
        <v>36836</v>
      </c>
      <c r="E86" s="9">
        <v>36836</v>
      </c>
      <c r="F86" s="11" t="s">
        <v>81</v>
      </c>
      <c r="G86" s="11">
        <v>2</v>
      </c>
      <c r="H86" s="7" t="s">
        <v>42</v>
      </c>
      <c r="I86" s="7" t="s">
        <v>76</v>
      </c>
      <c r="J86" s="8" t="s">
        <v>52</v>
      </c>
      <c r="K86" s="20">
        <v>69269.2</v>
      </c>
      <c r="L86" s="7">
        <v>35</v>
      </c>
      <c r="M86" s="7" t="str">
        <f>IF(Maladies!G86&lt;5,References!$C$8,IF(Maladies!G86&lt;7,References!$C$9,IF(Maladies!G86&lt;9,References!$C$10,IF(Maladies!G86&gt;9,References!$C$11))))</f>
        <v>Bravo! Tu recevras un boni de 400 $ et nous ajoutons deux (2) jours de vacances à ta banque.</v>
      </c>
    </row>
    <row r="87" spans="1:13" x14ac:dyDescent="0.3">
      <c r="A87" s="8">
        <v>912103236</v>
      </c>
      <c r="B87" s="9">
        <v>19143</v>
      </c>
      <c r="C87" s="7" t="s">
        <v>41</v>
      </c>
      <c r="D87" s="9">
        <v>36876</v>
      </c>
      <c r="E87" s="9">
        <v>36864</v>
      </c>
      <c r="F87" s="11" t="s">
        <v>81</v>
      </c>
      <c r="G87" s="11">
        <v>2.5</v>
      </c>
      <c r="H87" s="7" t="s">
        <v>42</v>
      </c>
      <c r="I87" s="7" t="s">
        <v>80</v>
      </c>
      <c r="J87" s="8">
        <v>1272</v>
      </c>
      <c r="K87" s="20">
        <v>99424</v>
      </c>
      <c r="L87" s="7">
        <v>40</v>
      </c>
      <c r="M87" s="7" t="str">
        <f>IF(Maladies!G87&lt;5,References!$C$8,IF(Maladies!G87&lt;7,References!$C$9,IF(Maladies!G87&lt;9,References!$C$10,IF(Maladies!G87&gt;9,References!$C$11))))</f>
        <v>Bravo! Tu recevras un boni de 400 $ et nous ajoutons deux (2) jours de vacances à ta banque.</v>
      </c>
    </row>
    <row r="88" spans="1:13" x14ac:dyDescent="0.3">
      <c r="A88" s="8">
        <v>912104017</v>
      </c>
      <c r="B88" s="9">
        <v>25867</v>
      </c>
      <c r="C88" s="7" t="s">
        <v>43</v>
      </c>
      <c r="D88" s="9">
        <v>36986</v>
      </c>
      <c r="E88" s="9">
        <v>38467</v>
      </c>
      <c r="F88" s="11" t="s">
        <v>81</v>
      </c>
      <c r="G88" s="11">
        <v>4</v>
      </c>
      <c r="H88" s="7" t="s">
        <v>42</v>
      </c>
      <c r="I88" s="7" t="s">
        <v>76</v>
      </c>
      <c r="J88" s="8" t="s">
        <v>64</v>
      </c>
      <c r="K88" s="20">
        <v>62060.2</v>
      </c>
      <c r="L88" s="7">
        <v>35</v>
      </c>
      <c r="M88" s="7" t="str">
        <f>IF(Maladies!G88&lt;5,References!$C$8,IF(Maladies!G88&lt;7,References!$C$9,IF(Maladies!G88&lt;9,References!$C$10,IF(Maladies!G88&gt;9,References!$C$11))))</f>
        <v>Bravo! Tu recevras un boni de 400 $ et nous ajoutons deux (2) jours de vacances à ta banque.</v>
      </c>
    </row>
    <row r="89" spans="1:13" x14ac:dyDescent="0.3">
      <c r="A89" s="8">
        <v>912104093</v>
      </c>
      <c r="B89" s="9">
        <v>24800</v>
      </c>
      <c r="C89" s="7" t="s">
        <v>43</v>
      </c>
      <c r="D89" s="9">
        <v>36948</v>
      </c>
      <c r="E89" s="9">
        <v>36948</v>
      </c>
      <c r="F89" s="11" t="s">
        <v>81</v>
      </c>
      <c r="G89" s="11">
        <v>3</v>
      </c>
      <c r="H89" s="7" t="s">
        <v>42</v>
      </c>
      <c r="I89" s="7" t="s">
        <v>76</v>
      </c>
      <c r="J89" s="8">
        <v>1272</v>
      </c>
      <c r="K89" s="20">
        <v>40668</v>
      </c>
      <c r="L89" s="7">
        <v>35</v>
      </c>
      <c r="M89" s="7" t="str">
        <f>IF(Maladies!G89&lt;5,References!$C$8,IF(Maladies!G89&lt;7,References!$C$9,IF(Maladies!G89&lt;9,References!$C$10,IF(Maladies!G89&gt;9,References!$C$11))))</f>
        <v>Bravo! Tu recevras un boni de 400 $ et nous ajoutons deux (2) jours de vacances à ta banque.</v>
      </c>
    </row>
    <row r="90" spans="1:13" x14ac:dyDescent="0.3">
      <c r="A90" s="8">
        <v>912104037</v>
      </c>
      <c r="B90" s="9">
        <v>22412</v>
      </c>
      <c r="C90" s="7" t="s">
        <v>43</v>
      </c>
      <c r="D90" s="9" t="s">
        <v>47</v>
      </c>
      <c r="E90" s="9">
        <v>38148</v>
      </c>
      <c r="F90" s="11" t="s">
        <v>81</v>
      </c>
      <c r="G90" s="11">
        <v>20</v>
      </c>
      <c r="H90" s="7" t="s">
        <v>42</v>
      </c>
      <c r="I90" s="7" t="s">
        <v>76</v>
      </c>
      <c r="J90" s="8">
        <v>3336</v>
      </c>
      <c r="K90" s="20">
        <v>44060.4</v>
      </c>
      <c r="L90" s="7">
        <v>35</v>
      </c>
      <c r="M90" s="7" t="str">
        <f>IF(Maladies!G90&lt;5,References!$C$8,IF(Maladies!G90&lt;7,References!$C$9,IF(Maladies!G90&lt;9,References!$C$10,IF(Maladies!G90&gt;9,References!$C$11))))</f>
        <v>Veuillez communiquer avec les RH afin d’établir un plan d’action.</v>
      </c>
    </row>
    <row r="91" spans="1:13" x14ac:dyDescent="0.3">
      <c r="A91" s="8">
        <v>912103929</v>
      </c>
      <c r="B91" s="9">
        <v>22020</v>
      </c>
      <c r="C91" s="7" t="s">
        <v>41</v>
      </c>
      <c r="D91" s="9">
        <v>37355</v>
      </c>
      <c r="E91" s="9">
        <v>37088</v>
      </c>
      <c r="F91" s="11" t="s">
        <v>82</v>
      </c>
      <c r="G91" s="11">
        <v>3</v>
      </c>
      <c r="H91" s="7" t="s">
        <v>42</v>
      </c>
      <c r="I91" s="7" t="s">
        <v>76</v>
      </c>
      <c r="J91" s="8">
        <v>2130</v>
      </c>
      <c r="K91" s="20">
        <v>84948.6</v>
      </c>
      <c r="L91" s="7">
        <v>35</v>
      </c>
      <c r="M91" s="7" t="str">
        <f>IF(Maladies!G91&lt;5,References!$C$8,IF(Maladies!G91&lt;7,References!$C$9,IF(Maladies!G91&lt;9,References!$C$10,IF(Maladies!G91&gt;9,References!$C$11))))</f>
        <v>Bravo! Tu recevras un boni de 400 $ et nous ajoutons deux (2) jours de vacances à ta banque.</v>
      </c>
    </row>
    <row r="92" spans="1:13" x14ac:dyDescent="0.3">
      <c r="A92" s="8">
        <v>912105316</v>
      </c>
      <c r="B92" s="9">
        <v>22837</v>
      </c>
      <c r="C92" s="7" t="s">
        <v>43</v>
      </c>
      <c r="D92" s="9">
        <v>38894</v>
      </c>
      <c r="E92" s="9">
        <v>38698</v>
      </c>
      <c r="F92" s="11" t="s">
        <v>81</v>
      </c>
      <c r="G92" s="11">
        <v>43.5</v>
      </c>
      <c r="H92" s="7" t="s">
        <v>42</v>
      </c>
      <c r="I92" s="7" t="s">
        <v>76</v>
      </c>
      <c r="J92" s="8">
        <v>2090</v>
      </c>
      <c r="K92" s="20">
        <v>48101.599999999999</v>
      </c>
      <c r="L92" s="7">
        <v>35</v>
      </c>
      <c r="M92" s="7" t="str">
        <f>IF(Maladies!G92&lt;5,References!$C$8,IF(Maladies!G92&lt;7,References!$C$9,IF(Maladies!G92&lt;9,References!$C$10,IF(Maladies!G92&gt;9,References!$C$11))))</f>
        <v>Veuillez communiquer avec les RH afin d’établir un plan d’action.</v>
      </c>
    </row>
    <row r="93" spans="1:13" x14ac:dyDescent="0.3">
      <c r="A93" s="8">
        <v>912105661</v>
      </c>
      <c r="B93" s="9">
        <v>24751</v>
      </c>
      <c r="C93" s="7" t="s">
        <v>43</v>
      </c>
      <c r="D93" s="9">
        <v>41073</v>
      </c>
      <c r="E93" s="9">
        <v>41073</v>
      </c>
      <c r="F93" s="11" t="s">
        <v>81</v>
      </c>
      <c r="G93" s="11">
        <v>9.5</v>
      </c>
      <c r="H93" s="7" t="s">
        <v>42</v>
      </c>
      <c r="I93" s="7" t="s">
        <v>80</v>
      </c>
      <c r="J93" s="8">
        <v>3326</v>
      </c>
      <c r="K93" s="20">
        <v>104963</v>
      </c>
      <c r="L93" s="7">
        <v>40</v>
      </c>
      <c r="M93" s="7" t="str">
        <f>IF(Maladies!G93&lt;5,References!$C$8,IF(Maladies!G93&lt;7,References!$C$9,IF(Maladies!G93&lt;9,References!$C$10,IF(Maladies!G93&gt;9,References!$C$11))))</f>
        <v>Veuillez communiquer avec les RH afin d’établir un plan d’action.</v>
      </c>
    </row>
    <row r="94" spans="1:13" x14ac:dyDescent="0.3">
      <c r="A94" s="8">
        <v>912105629</v>
      </c>
      <c r="B94" s="9">
        <v>24274</v>
      </c>
      <c r="C94" s="7" t="s">
        <v>43</v>
      </c>
      <c r="D94" s="9">
        <v>38163</v>
      </c>
      <c r="E94" s="9">
        <v>37430</v>
      </c>
      <c r="F94" s="11" t="s">
        <v>81</v>
      </c>
      <c r="G94" s="11">
        <v>20</v>
      </c>
      <c r="H94" s="7" t="s">
        <v>42</v>
      </c>
      <c r="I94" s="7" t="s">
        <v>76</v>
      </c>
      <c r="J94" s="8">
        <v>2090</v>
      </c>
      <c r="K94" s="20">
        <v>46468.6</v>
      </c>
      <c r="L94" s="7">
        <v>35</v>
      </c>
      <c r="M94" s="7" t="str">
        <f>IF(Maladies!G94&lt;5,References!$C$8,IF(Maladies!G94&lt;7,References!$C$9,IF(Maladies!G94&lt;9,References!$C$10,IF(Maladies!G94&gt;9,References!$C$11))))</f>
        <v>Veuillez communiquer avec les RH afin d’établir un plan d’action.</v>
      </c>
    </row>
    <row r="95" spans="1:13" x14ac:dyDescent="0.3">
      <c r="A95" s="8">
        <v>912106610</v>
      </c>
      <c r="B95" s="9">
        <v>20896</v>
      </c>
      <c r="C95" s="7" t="s">
        <v>43</v>
      </c>
      <c r="D95" s="9">
        <v>40532</v>
      </c>
      <c r="E95" s="9">
        <v>38887</v>
      </c>
      <c r="F95" s="11" t="s">
        <v>82</v>
      </c>
      <c r="G95" s="11">
        <v>6.5</v>
      </c>
      <c r="H95" s="7" t="s">
        <v>42</v>
      </c>
      <c r="I95" s="7" t="s">
        <v>80</v>
      </c>
      <c r="J95" s="8" t="s">
        <v>65</v>
      </c>
      <c r="K95" s="20">
        <v>96643</v>
      </c>
      <c r="L95" s="7">
        <v>40</v>
      </c>
      <c r="M95" s="7" t="str">
        <f>IF(Maladies!G95&lt;5,References!$C$8,IF(Maladies!G95&lt;7,References!$C$9,IF(Maladies!G95&lt;9,References!$C$10,IF(Maladies!G95&gt;9,References!$C$11))))</f>
        <v>Bravo! Tu recevras un boni de 100 $.</v>
      </c>
    </row>
    <row r="96" spans="1:13" x14ac:dyDescent="0.3">
      <c r="A96" s="8">
        <v>912107715</v>
      </c>
      <c r="B96" s="9">
        <v>22229</v>
      </c>
      <c r="C96" s="7" t="s">
        <v>43</v>
      </c>
      <c r="D96" s="9">
        <v>38124</v>
      </c>
      <c r="E96" s="9">
        <v>37757</v>
      </c>
      <c r="F96" s="11" t="s">
        <v>81</v>
      </c>
      <c r="G96" s="11">
        <v>22</v>
      </c>
      <c r="H96" s="7" t="s">
        <v>42</v>
      </c>
      <c r="I96" s="7" t="s">
        <v>76</v>
      </c>
      <c r="J96" s="8">
        <v>2160</v>
      </c>
      <c r="K96" s="20">
        <v>40668</v>
      </c>
      <c r="L96" s="7">
        <v>35</v>
      </c>
      <c r="M96" s="7" t="str">
        <f>IF(Maladies!G96&lt;5,References!$C$8,IF(Maladies!G96&lt;7,References!$C$9,IF(Maladies!G96&lt;9,References!$C$10,IF(Maladies!G96&gt;9,References!$C$11))))</f>
        <v>Veuillez communiquer avec les RH afin d’établir un plan d’action.</v>
      </c>
    </row>
    <row r="97" spans="1:13" x14ac:dyDescent="0.3">
      <c r="A97" s="8">
        <v>912106799</v>
      </c>
      <c r="B97" s="9">
        <v>19168</v>
      </c>
      <c r="C97" s="7" t="s">
        <v>43</v>
      </c>
      <c r="D97" s="9">
        <v>37452</v>
      </c>
      <c r="E97" s="9">
        <v>37452</v>
      </c>
      <c r="F97" s="11" t="s">
        <v>81</v>
      </c>
      <c r="G97" s="11">
        <v>2.5</v>
      </c>
      <c r="H97" s="7" t="s">
        <v>42</v>
      </c>
      <c r="I97" s="7" t="s">
        <v>80</v>
      </c>
      <c r="J97" s="8">
        <v>2160</v>
      </c>
      <c r="K97" s="20">
        <v>104963</v>
      </c>
      <c r="L97" s="7">
        <v>40</v>
      </c>
      <c r="M97" s="7" t="str">
        <f>IF(Maladies!G97&lt;5,References!$C$8,IF(Maladies!G97&lt;7,References!$C$9,IF(Maladies!G97&lt;9,References!$C$10,IF(Maladies!G97&gt;9,References!$C$11))))</f>
        <v>Bravo! Tu recevras un boni de 400 $ et nous ajoutons deux (2) jours de vacances à ta banque.</v>
      </c>
    </row>
    <row r="98" spans="1:13" x14ac:dyDescent="0.3">
      <c r="A98" s="8">
        <v>912106610</v>
      </c>
      <c r="B98" s="9">
        <v>20348</v>
      </c>
      <c r="C98" s="7" t="s">
        <v>41</v>
      </c>
      <c r="D98" s="9">
        <v>37452</v>
      </c>
      <c r="E98" s="9">
        <v>37452</v>
      </c>
      <c r="F98" s="11" t="s">
        <v>81</v>
      </c>
      <c r="G98" s="11">
        <v>5.5</v>
      </c>
      <c r="H98" s="7" t="s">
        <v>42</v>
      </c>
      <c r="I98" s="7" t="s">
        <v>80</v>
      </c>
      <c r="J98" s="8">
        <v>2090</v>
      </c>
      <c r="K98" s="20">
        <v>104963</v>
      </c>
      <c r="L98" s="7">
        <v>40</v>
      </c>
      <c r="M98" s="7" t="str">
        <f>IF(Maladies!G98&lt;5,References!$C$8,IF(Maladies!G98&lt;7,References!$C$9,IF(Maladies!G98&lt;9,References!$C$10,IF(Maladies!G98&gt;9,References!$C$11))))</f>
        <v>Bravo! Tu recevras un boni de 100 $.</v>
      </c>
    </row>
    <row r="99" spans="1:13" x14ac:dyDescent="0.3">
      <c r="A99" s="8">
        <v>912319140</v>
      </c>
      <c r="B99" s="9">
        <v>26809</v>
      </c>
      <c r="C99" s="7" t="s">
        <v>41</v>
      </c>
      <c r="D99" s="9">
        <v>37606</v>
      </c>
      <c r="E99" s="9">
        <v>37436</v>
      </c>
      <c r="F99" s="11" t="s">
        <v>81</v>
      </c>
      <c r="G99" s="11">
        <v>2</v>
      </c>
      <c r="H99" s="7" t="s">
        <v>42</v>
      </c>
      <c r="I99" s="7" t="s">
        <v>80</v>
      </c>
      <c r="J99" s="8">
        <v>2060</v>
      </c>
      <c r="K99" s="20">
        <v>96643</v>
      </c>
      <c r="L99" s="7">
        <v>40</v>
      </c>
      <c r="M99" s="7" t="str">
        <f>IF(Maladies!G99&lt;5,References!$C$8,IF(Maladies!G99&lt;7,References!$C$9,IF(Maladies!G99&lt;9,References!$C$10,IF(Maladies!G99&gt;9,References!$C$11))))</f>
        <v>Bravo! Tu recevras un boni de 400 $ et nous ajoutons deux (2) jours de vacances à ta banque.</v>
      </c>
    </row>
    <row r="100" spans="1:13" x14ac:dyDescent="0.3">
      <c r="A100" s="8">
        <v>912319156</v>
      </c>
      <c r="B100" s="9">
        <v>21958</v>
      </c>
      <c r="C100" s="7" t="s">
        <v>41</v>
      </c>
      <c r="D100" s="9">
        <v>37502</v>
      </c>
      <c r="E100" s="9">
        <v>37502</v>
      </c>
      <c r="F100" s="11" t="s">
        <v>81</v>
      </c>
      <c r="G100" s="11">
        <v>2</v>
      </c>
      <c r="H100" s="7" t="s">
        <v>42</v>
      </c>
      <c r="I100" s="7" t="s">
        <v>80</v>
      </c>
      <c r="J100" s="8">
        <v>2160</v>
      </c>
      <c r="K100" s="20">
        <v>102194</v>
      </c>
      <c r="L100" s="7">
        <v>40</v>
      </c>
      <c r="M100" s="7" t="str">
        <f>IF(Maladies!G100&lt;5,References!$C$8,IF(Maladies!G100&lt;7,References!$C$9,IF(Maladies!G100&lt;9,References!$C$10,IF(Maladies!G100&gt;9,References!$C$11))))</f>
        <v>Bravo! Tu recevras un boni de 400 $ et nous ajoutons deux (2) jours de vacances à ta banque.</v>
      </c>
    </row>
    <row r="101" spans="1:13" x14ac:dyDescent="0.3">
      <c r="A101" s="8">
        <v>912319667</v>
      </c>
      <c r="B101" s="9">
        <v>21721</v>
      </c>
      <c r="C101" s="7" t="s">
        <v>43</v>
      </c>
      <c r="D101" s="9">
        <v>38782</v>
      </c>
      <c r="E101" s="9">
        <v>39433</v>
      </c>
      <c r="F101" s="11" t="s">
        <v>81</v>
      </c>
      <c r="G101" s="11">
        <v>3.5</v>
      </c>
      <c r="H101" s="7" t="s">
        <v>42</v>
      </c>
      <c r="I101" s="7" t="s">
        <v>80</v>
      </c>
      <c r="J101" s="8">
        <v>2090</v>
      </c>
      <c r="K101" s="20">
        <v>91111</v>
      </c>
      <c r="L101" s="7">
        <v>35</v>
      </c>
      <c r="M101" s="7" t="str">
        <f>IF(Maladies!G101&lt;5,References!$C$8,IF(Maladies!G101&lt;7,References!$C$9,IF(Maladies!G101&lt;9,References!$C$10,IF(Maladies!G101&gt;9,References!$C$11))))</f>
        <v>Bravo! Tu recevras un boni de 400 $ et nous ajoutons deux (2) jours de vacances à ta banque.</v>
      </c>
    </row>
    <row r="102" spans="1:13" x14ac:dyDescent="0.3">
      <c r="A102" s="8">
        <v>912913226</v>
      </c>
      <c r="B102" s="9">
        <v>22688</v>
      </c>
      <c r="C102" s="7" t="s">
        <v>43</v>
      </c>
      <c r="D102" s="9">
        <v>40345</v>
      </c>
      <c r="E102" s="9">
        <v>39015</v>
      </c>
      <c r="F102" s="11" t="s">
        <v>81</v>
      </c>
      <c r="G102" s="11">
        <v>2</v>
      </c>
      <c r="H102" s="7" t="s">
        <v>42</v>
      </c>
      <c r="I102" s="7" t="s">
        <v>76</v>
      </c>
      <c r="J102" s="8">
        <v>3337</v>
      </c>
      <c r="K102" s="20">
        <v>64009.4</v>
      </c>
      <c r="L102" s="7">
        <v>35</v>
      </c>
      <c r="M102" s="7" t="str">
        <f>IF(Maladies!G102&lt;5,References!$C$8,IF(Maladies!G102&lt;7,References!$C$9,IF(Maladies!G102&lt;9,References!$C$10,IF(Maladies!G102&gt;9,References!$C$11))))</f>
        <v>Bravo! Tu recevras un boni de 400 $ et nous ajoutons deux (2) jours de vacances à ta banque.</v>
      </c>
    </row>
    <row r="103" spans="1:13" x14ac:dyDescent="0.3">
      <c r="A103" s="8">
        <v>912913266</v>
      </c>
      <c r="B103" s="9">
        <v>27484</v>
      </c>
      <c r="C103" s="7" t="s">
        <v>43</v>
      </c>
      <c r="D103" s="9">
        <v>37767</v>
      </c>
      <c r="E103" s="9">
        <v>37662</v>
      </c>
      <c r="F103" s="11" t="s">
        <v>81</v>
      </c>
      <c r="G103" s="11">
        <v>20</v>
      </c>
      <c r="H103" s="7" t="s">
        <v>42</v>
      </c>
      <c r="I103" s="7" t="s">
        <v>76</v>
      </c>
      <c r="J103" s="8" t="s">
        <v>54</v>
      </c>
      <c r="K103" s="20">
        <v>64009.4</v>
      </c>
      <c r="L103" s="7">
        <v>35</v>
      </c>
      <c r="M103" s="7" t="str">
        <f>IF(Maladies!G103&lt;5,References!$C$8,IF(Maladies!G103&lt;7,References!$C$9,IF(Maladies!G103&lt;9,References!$C$10,IF(Maladies!G103&gt;9,References!$C$11))))</f>
        <v>Veuillez communiquer avec les RH afin d’établir un plan d’action.</v>
      </c>
    </row>
    <row r="104" spans="1:13" x14ac:dyDescent="0.3">
      <c r="A104" s="8">
        <v>912407263</v>
      </c>
      <c r="B104" s="9">
        <v>26096</v>
      </c>
      <c r="C104" s="7" t="s">
        <v>43</v>
      </c>
      <c r="D104" s="9">
        <v>37816</v>
      </c>
      <c r="E104" s="9">
        <v>37767</v>
      </c>
      <c r="F104" s="11" t="s">
        <v>82</v>
      </c>
      <c r="G104" s="11">
        <v>90.5</v>
      </c>
      <c r="H104" s="7" t="s">
        <v>42</v>
      </c>
      <c r="I104" s="7" t="s">
        <v>76</v>
      </c>
      <c r="J104" s="8" t="s">
        <v>64</v>
      </c>
      <c r="K104" s="20">
        <v>40668</v>
      </c>
      <c r="L104" s="7">
        <v>35</v>
      </c>
      <c r="M104" s="7" t="str">
        <f>IF(Maladies!G104&lt;5,References!$C$8,IF(Maladies!G104&lt;7,References!$C$9,IF(Maladies!G104&lt;9,References!$C$10,IF(Maladies!G104&gt;9,References!$C$11))))</f>
        <v>Veuillez communiquer avec les RH afin d’établir un plan d’action.</v>
      </c>
    </row>
    <row r="105" spans="1:13" x14ac:dyDescent="0.3">
      <c r="A105" s="8">
        <v>912914025</v>
      </c>
      <c r="B105" s="9">
        <v>22589</v>
      </c>
      <c r="C105" s="7" t="s">
        <v>43</v>
      </c>
      <c r="D105" s="9">
        <v>42253</v>
      </c>
      <c r="E105" s="9">
        <v>42253</v>
      </c>
      <c r="F105" s="11" t="s">
        <v>81</v>
      </c>
      <c r="G105" s="11">
        <v>9</v>
      </c>
      <c r="H105" s="7" t="s">
        <v>42</v>
      </c>
      <c r="I105" s="7" t="s">
        <v>44</v>
      </c>
      <c r="J105" s="8">
        <v>1260</v>
      </c>
      <c r="K105" s="20">
        <v>60000</v>
      </c>
      <c r="L105" s="7">
        <v>40</v>
      </c>
      <c r="M105" s="7" t="str">
        <f>IF(Maladies!G105&lt;5,References!$C$8,IF(Maladies!G105&lt;7,References!$C$9,IF(Maladies!G105&lt;9,References!$C$10,IF(Maladies!G105&gt;=9,References!$C$11))))</f>
        <v>Veuillez communiquer avec les RH afin d’établir un plan d’action.</v>
      </c>
    </row>
    <row r="106" spans="1:13" x14ac:dyDescent="0.3">
      <c r="A106" s="8">
        <v>912913515</v>
      </c>
      <c r="B106" s="9">
        <v>22761</v>
      </c>
      <c r="C106" s="7" t="s">
        <v>43</v>
      </c>
      <c r="D106" s="9">
        <v>40628</v>
      </c>
      <c r="E106" s="9">
        <v>40628</v>
      </c>
      <c r="F106" s="11" t="s">
        <v>81</v>
      </c>
      <c r="G106" s="11">
        <v>2</v>
      </c>
      <c r="H106" s="7" t="s">
        <v>85</v>
      </c>
      <c r="I106" s="7" t="s">
        <v>76</v>
      </c>
      <c r="J106" s="8">
        <v>2160</v>
      </c>
      <c r="K106" s="20">
        <v>46610.400000000001</v>
      </c>
      <c r="L106" s="7">
        <v>35</v>
      </c>
      <c r="M106" s="7" t="str">
        <f>IF(Maladies!G106&lt;5,References!$C$8,IF(Maladies!G106&lt;7,References!$C$9,IF(Maladies!G106&lt;9,References!$C$10,IF(Maladies!G106&gt;9,References!$C$11))))</f>
        <v>Bravo! Tu recevras un boni de 400 $ et nous ajoutons deux (2) jours de vacances à ta banque.</v>
      </c>
    </row>
    <row r="107" spans="1:13" x14ac:dyDescent="0.3">
      <c r="A107" s="8">
        <v>912913631</v>
      </c>
      <c r="B107" s="9">
        <v>18527</v>
      </c>
      <c r="C107" s="7" t="s">
        <v>43</v>
      </c>
      <c r="D107" s="9">
        <v>37797</v>
      </c>
      <c r="E107" s="9">
        <v>37797</v>
      </c>
      <c r="F107" s="11" t="s">
        <v>81</v>
      </c>
      <c r="G107" s="11">
        <v>2</v>
      </c>
      <c r="H107" s="7" t="s">
        <v>42</v>
      </c>
      <c r="I107" s="7" t="s">
        <v>80</v>
      </c>
      <c r="J107" s="8">
        <v>2090</v>
      </c>
      <c r="K107" s="20">
        <v>104963</v>
      </c>
      <c r="L107" s="7">
        <v>40</v>
      </c>
      <c r="M107" s="7" t="str">
        <f>IF(Maladies!G107&lt;5,References!$C$8,IF(Maladies!G107&lt;7,References!$C$9,IF(Maladies!G107&lt;9,References!$C$10,IF(Maladies!G107&gt;9,References!$C$11))))</f>
        <v>Bravo! Tu recevras un boni de 400 $ et nous ajoutons deux (2) jours de vacances à ta banque.</v>
      </c>
    </row>
    <row r="108" spans="1:13" x14ac:dyDescent="0.3">
      <c r="A108" s="8">
        <v>912913665</v>
      </c>
      <c r="B108" s="9">
        <v>20196</v>
      </c>
      <c r="C108" s="7" t="s">
        <v>43</v>
      </c>
      <c r="D108" s="9">
        <v>37788</v>
      </c>
      <c r="E108" s="9">
        <v>37788</v>
      </c>
      <c r="F108" s="11" t="s">
        <v>81</v>
      </c>
      <c r="G108" s="11">
        <v>4</v>
      </c>
      <c r="H108" s="7" t="s">
        <v>42</v>
      </c>
      <c r="I108" s="7" t="s">
        <v>80</v>
      </c>
      <c r="J108" s="8">
        <v>2160</v>
      </c>
      <c r="K108" s="20">
        <v>104963</v>
      </c>
      <c r="L108" s="7">
        <v>40</v>
      </c>
      <c r="M108" s="7" t="str">
        <f>IF(Maladies!G108&lt;5,References!$C$8,IF(Maladies!G108&lt;7,References!$C$9,IF(Maladies!G108&lt;9,References!$C$10,IF(Maladies!G108&gt;9,References!$C$11))))</f>
        <v>Bravo! Tu recevras un boni de 400 $ et nous ajoutons deux (2) jours de vacances à ta banque.</v>
      </c>
    </row>
    <row r="109" spans="1:13" x14ac:dyDescent="0.3">
      <c r="A109" s="8">
        <v>912913795</v>
      </c>
      <c r="B109" s="9">
        <v>19174</v>
      </c>
      <c r="C109" s="7" t="s">
        <v>43</v>
      </c>
      <c r="D109" s="9">
        <v>39981</v>
      </c>
      <c r="E109" s="9">
        <v>39212</v>
      </c>
      <c r="F109" s="11" t="s">
        <v>81</v>
      </c>
      <c r="G109" s="11">
        <v>2</v>
      </c>
      <c r="H109" s="7" t="s">
        <v>42</v>
      </c>
      <c r="I109" s="7" t="s">
        <v>80</v>
      </c>
      <c r="J109" s="8">
        <v>2005</v>
      </c>
      <c r="K109" s="20">
        <v>88222</v>
      </c>
      <c r="L109" s="7">
        <v>40</v>
      </c>
      <c r="M109" s="7" t="str">
        <f>IF(Maladies!G109&lt;5,References!$C$8,IF(Maladies!G109&lt;7,References!$C$9,IF(Maladies!G109&lt;9,References!$C$10,IF(Maladies!G109&gt;9,References!$C$11))))</f>
        <v>Bravo! Tu recevras un boni de 400 $ et nous ajoutons deux (2) jours de vacances à ta banque.</v>
      </c>
    </row>
    <row r="110" spans="1:13" x14ac:dyDescent="0.3">
      <c r="A110" s="8">
        <v>919540723</v>
      </c>
      <c r="B110" s="9">
        <v>23041</v>
      </c>
      <c r="C110" s="7" t="s">
        <v>43</v>
      </c>
      <c r="D110" s="9">
        <v>24412</v>
      </c>
      <c r="E110" s="9">
        <v>34487</v>
      </c>
      <c r="F110" s="11" t="s">
        <v>81</v>
      </c>
      <c r="G110" s="11">
        <v>3</v>
      </c>
      <c r="H110" s="7" t="s">
        <v>42</v>
      </c>
      <c r="I110" s="7" t="s">
        <v>44</v>
      </c>
      <c r="J110" s="8">
        <v>1300</v>
      </c>
      <c r="K110" s="20">
        <v>166944</v>
      </c>
      <c r="L110" s="7">
        <v>40</v>
      </c>
      <c r="M110" s="7" t="str">
        <f>IF(Maladies!G110&lt;5,References!$C$8,IF(Maladies!G110&lt;7,References!$C$9,IF(Maladies!G110&lt;9,References!$C$10,IF(Maladies!G110&gt;9,References!$C$11))))</f>
        <v>Bravo! Tu recevras un boni de 400 $ et nous ajoutons deux (2) jours de vacances à ta banque.</v>
      </c>
    </row>
    <row r="111" spans="1:13" x14ac:dyDescent="0.3">
      <c r="A111" s="8">
        <v>919540725</v>
      </c>
      <c r="B111" s="9">
        <v>23376</v>
      </c>
      <c r="C111" s="7" t="s">
        <v>43</v>
      </c>
      <c r="D111" s="9">
        <v>24736</v>
      </c>
      <c r="E111" s="9">
        <v>24736</v>
      </c>
      <c r="F111" s="11" t="s">
        <v>81</v>
      </c>
      <c r="G111" s="11">
        <v>2</v>
      </c>
      <c r="H111" s="7" t="s">
        <v>42</v>
      </c>
      <c r="I111" s="7" t="s">
        <v>44</v>
      </c>
      <c r="J111" s="8" t="s">
        <v>66</v>
      </c>
      <c r="K111" s="20">
        <v>86641.600000000006</v>
      </c>
      <c r="L111" s="7">
        <v>40</v>
      </c>
      <c r="M111" s="7" t="str">
        <f>IF(Maladies!G111&lt;5,References!$C$8,IF(Maladies!G111&lt;7,References!$C$9,IF(Maladies!G111&lt;9,References!$C$10,IF(Maladies!G111&gt;9,References!$C$11))))</f>
        <v>Bravo! Tu recevras un boni de 400 $ et nous ajoutons deux (2) jours de vacances à ta banque.</v>
      </c>
    </row>
    <row r="112" spans="1:13" x14ac:dyDescent="0.3">
      <c r="A112" s="8">
        <v>919591321</v>
      </c>
      <c r="B112" s="9">
        <v>26200</v>
      </c>
      <c r="C112" s="7" t="s">
        <v>43</v>
      </c>
      <c r="D112" s="9">
        <v>34871</v>
      </c>
      <c r="E112" s="9">
        <v>34862</v>
      </c>
      <c r="F112" s="11" t="s">
        <v>81</v>
      </c>
      <c r="G112" s="11">
        <v>7.5</v>
      </c>
      <c r="H112" s="7" t="s">
        <v>42</v>
      </c>
      <c r="I112" s="7" t="s">
        <v>76</v>
      </c>
      <c r="J112" s="8" t="s">
        <v>52</v>
      </c>
      <c r="K112" s="20">
        <v>64009.4</v>
      </c>
      <c r="L112" s="7">
        <v>35</v>
      </c>
      <c r="M112" s="7" t="str">
        <f>IF(Maladies!G112&lt;5,References!$C$8,IF(Maladies!G112&lt;7,References!$C$9,IF(Maladies!G112&lt;9,References!$C$10,IF(Maladies!G112&gt;9,References!$C$11))))</f>
        <v>Aucun boni ne sera accordé.</v>
      </c>
    </row>
    <row r="113" spans="1:13" x14ac:dyDescent="0.3">
      <c r="A113" s="8">
        <v>919591375</v>
      </c>
      <c r="B113" s="9">
        <v>27917</v>
      </c>
      <c r="C113" s="7" t="s">
        <v>43</v>
      </c>
      <c r="D113" s="9">
        <v>38666</v>
      </c>
      <c r="E113" s="9">
        <v>38428</v>
      </c>
      <c r="F113" s="12" t="s">
        <v>81</v>
      </c>
      <c r="G113" s="11">
        <v>38.5</v>
      </c>
      <c r="H113" s="7" t="s">
        <v>42</v>
      </c>
      <c r="I113" s="7" t="s">
        <v>76</v>
      </c>
      <c r="J113" s="8">
        <v>3337</v>
      </c>
      <c r="K113" s="20">
        <v>64009.4</v>
      </c>
      <c r="L113" s="7">
        <v>35</v>
      </c>
      <c r="M113" s="7" t="str">
        <f>IF(Maladies!G113&lt;5,References!$C$8,IF(Maladies!G113&lt;7,References!$C$9,IF(Maladies!G113&lt;9,References!$C$10,IF(Maladies!G113&gt;9,References!$C$11))))</f>
        <v>Veuillez communiquer avec les RH afin d’établir un plan d’action.</v>
      </c>
    </row>
    <row r="114" spans="1:13" x14ac:dyDescent="0.3">
      <c r="A114" s="8">
        <v>919510406</v>
      </c>
      <c r="B114" s="9">
        <v>27055</v>
      </c>
      <c r="C114" s="7" t="s">
        <v>43</v>
      </c>
      <c r="D114" s="9">
        <v>37368</v>
      </c>
      <c r="E114" s="9">
        <v>37368</v>
      </c>
      <c r="F114" s="11" t="s">
        <v>81</v>
      </c>
      <c r="G114" s="11">
        <v>20</v>
      </c>
      <c r="H114" s="7" t="s">
        <v>42</v>
      </c>
      <c r="I114" s="7" t="s">
        <v>76</v>
      </c>
      <c r="J114" s="8" t="s">
        <v>67</v>
      </c>
      <c r="K114" s="20">
        <v>64009.4</v>
      </c>
      <c r="L114" s="7">
        <v>35</v>
      </c>
      <c r="M114" s="7" t="str">
        <f>IF(Maladies!G114&lt;5,References!$C$8,IF(Maladies!G114&lt;7,References!$C$9,IF(Maladies!G114&lt;9,References!$C$10,IF(Maladies!G114&gt;9,References!$C$11))))</f>
        <v>Veuillez communiquer avec les RH afin d’établir un plan d’action.</v>
      </c>
    </row>
    <row r="115" spans="1:13" x14ac:dyDescent="0.3">
      <c r="A115" s="8">
        <v>919510636</v>
      </c>
      <c r="B115" s="9">
        <v>24226</v>
      </c>
      <c r="C115" s="7" t="s">
        <v>43</v>
      </c>
      <c r="D115" s="9">
        <v>39885</v>
      </c>
      <c r="E115" s="9">
        <v>39885</v>
      </c>
      <c r="F115" s="11" t="s">
        <v>81</v>
      </c>
      <c r="G115" s="11">
        <v>8</v>
      </c>
      <c r="H115" s="7" t="s">
        <v>42</v>
      </c>
      <c r="I115" s="7" t="s">
        <v>44</v>
      </c>
      <c r="J115" s="8">
        <v>2140</v>
      </c>
      <c r="K115" s="20">
        <v>68013.86</v>
      </c>
      <c r="L115" s="7">
        <v>40</v>
      </c>
      <c r="M115" s="7" t="str">
        <f>IF(Maladies!G115&lt;5,References!$C$8,IF(Maladies!G115&lt;7,References!$C$9,IF(Maladies!G115&lt;9,References!$C$10,IF(Maladies!G115&gt;9,References!$C$11))))</f>
        <v>Aucun boni ne sera accordé.</v>
      </c>
    </row>
    <row r="116" spans="1:13" x14ac:dyDescent="0.3">
      <c r="A116" s="8">
        <v>919510637</v>
      </c>
      <c r="B116" s="9">
        <v>23280</v>
      </c>
      <c r="C116" s="7" t="s">
        <v>41</v>
      </c>
      <c r="D116" s="9">
        <v>41415</v>
      </c>
      <c r="E116" s="9">
        <v>41415</v>
      </c>
      <c r="F116" s="11" t="s">
        <v>81</v>
      </c>
      <c r="G116" s="11">
        <v>22</v>
      </c>
      <c r="H116" s="7" t="s">
        <v>42</v>
      </c>
      <c r="I116" s="7" t="s">
        <v>44</v>
      </c>
      <c r="J116" s="8">
        <v>2170</v>
      </c>
      <c r="K116" s="20">
        <v>124630.34</v>
      </c>
      <c r="L116" s="7">
        <v>40</v>
      </c>
      <c r="M116" s="7" t="str">
        <f>IF(Maladies!G116&lt;5,References!$C$8,IF(Maladies!G116&lt;7,References!$C$9,IF(Maladies!G116&lt;9,References!$C$10,IF(Maladies!G116&gt;9,References!$C$11))))</f>
        <v>Veuillez communiquer avec les RH afin d’établir un plan d’action.</v>
      </c>
    </row>
    <row r="117" spans="1:13" x14ac:dyDescent="0.3">
      <c r="A117" s="8">
        <v>919510636</v>
      </c>
      <c r="B117" s="9">
        <v>21712</v>
      </c>
      <c r="C117" s="7" t="s">
        <v>43</v>
      </c>
      <c r="D117" s="9">
        <v>34890</v>
      </c>
      <c r="E117" s="9">
        <v>34690</v>
      </c>
      <c r="F117" s="11" t="s">
        <v>81</v>
      </c>
      <c r="G117" s="11">
        <v>2</v>
      </c>
      <c r="H117" s="7" t="s">
        <v>42</v>
      </c>
      <c r="I117" s="7" t="s">
        <v>76</v>
      </c>
      <c r="J117" s="8">
        <v>1240</v>
      </c>
      <c r="K117" s="20">
        <v>64009.4</v>
      </c>
      <c r="L117" s="7">
        <v>35</v>
      </c>
      <c r="M117" s="7" t="str">
        <f>IF(Maladies!G117&lt;5,References!$C$8,IF(Maladies!G117&lt;7,References!$C$9,IF(Maladies!G117&lt;9,References!$C$10,IF(Maladies!G117&gt;9,References!$C$11))))</f>
        <v>Bravo! Tu recevras un boni de 400 $ et nous ajoutons deux (2) jours de vacances à ta banque.</v>
      </c>
    </row>
    <row r="118" spans="1:13" x14ac:dyDescent="0.3">
      <c r="A118" s="8">
        <v>919531931</v>
      </c>
      <c r="B118" s="9">
        <v>23545</v>
      </c>
      <c r="C118" s="7" t="s">
        <v>43</v>
      </c>
      <c r="D118" s="9">
        <v>24498</v>
      </c>
      <c r="E118" s="9">
        <v>23903</v>
      </c>
      <c r="F118" s="11" t="s">
        <v>81</v>
      </c>
      <c r="G118" s="11">
        <v>4.5</v>
      </c>
      <c r="H118" s="7" t="s">
        <v>42</v>
      </c>
      <c r="I118" s="7" t="s">
        <v>76</v>
      </c>
      <c r="J118" s="8" t="s">
        <v>68</v>
      </c>
      <c r="K118" s="20">
        <v>49094.400000000001</v>
      </c>
      <c r="L118" s="7">
        <v>35</v>
      </c>
      <c r="M118" s="7" t="str">
        <f>IF(Maladies!G118&lt;5,References!$C$8,IF(Maladies!G118&lt;7,References!$C$9,IF(Maladies!G118&lt;9,References!$C$10,IF(Maladies!G118&gt;9,References!$C$11))))</f>
        <v>Bravo! Tu recevras un boni de 400 $ et nous ajoutons deux (2) jours de vacances à ta banque.</v>
      </c>
    </row>
    <row r="119" spans="1:13" x14ac:dyDescent="0.3">
      <c r="A119" s="8">
        <v>919531931</v>
      </c>
      <c r="B119" s="9">
        <v>20763</v>
      </c>
      <c r="C119" s="7" t="s">
        <v>43</v>
      </c>
      <c r="D119" s="9">
        <v>23805</v>
      </c>
      <c r="E119" s="9">
        <v>23567</v>
      </c>
      <c r="F119" s="11" t="s">
        <v>81</v>
      </c>
      <c r="G119" s="11">
        <v>5</v>
      </c>
      <c r="H119" s="7" t="s">
        <v>42</v>
      </c>
      <c r="I119" s="7" t="s">
        <v>76</v>
      </c>
      <c r="J119" s="8">
        <v>3332</v>
      </c>
      <c r="K119" s="20">
        <v>44691</v>
      </c>
      <c r="L119" s="7">
        <v>35</v>
      </c>
      <c r="M119" s="7" t="str">
        <f>IF(Maladies!G119&lt;5,References!$C$8,IF(Maladies!G119&lt;7,References!$C$9,IF(Maladies!G119&lt;9,References!$C$10,IF(Maladies!G119&gt;9,References!$C$11))))</f>
        <v>Bravo! Tu recevras un boni de 100 $.</v>
      </c>
    </row>
    <row r="120" spans="1:13" x14ac:dyDescent="0.3">
      <c r="A120" s="8">
        <v>919591376</v>
      </c>
      <c r="B120" s="9">
        <v>27953</v>
      </c>
      <c r="C120" s="7" t="s">
        <v>43</v>
      </c>
      <c r="D120" s="9">
        <v>37258</v>
      </c>
      <c r="E120" s="9">
        <v>37258</v>
      </c>
      <c r="F120" s="11" t="s">
        <v>81</v>
      </c>
      <c r="G120" s="11">
        <v>2</v>
      </c>
      <c r="H120" s="7" t="s">
        <v>42</v>
      </c>
      <c r="I120" s="7" t="s">
        <v>76</v>
      </c>
      <c r="J120" s="8">
        <v>3235</v>
      </c>
      <c r="K120" s="20">
        <v>64009.4</v>
      </c>
      <c r="L120" s="7">
        <v>35</v>
      </c>
      <c r="M120" s="7" t="str">
        <f>IF(Maladies!G120&lt;5,References!$C$8,IF(Maladies!G120&lt;7,References!$C$9,IF(Maladies!G120&lt;9,References!$C$10,IF(Maladies!G120&gt;9,References!$C$11))))</f>
        <v>Bravo! Tu recevras un boni de 400 $ et nous ajoutons deux (2) jours de vacances à ta banque.</v>
      </c>
    </row>
    <row r="121" spans="1:13" x14ac:dyDescent="0.3">
      <c r="A121" s="8">
        <v>919591392</v>
      </c>
      <c r="B121" s="9">
        <v>28094</v>
      </c>
      <c r="C121" s="7" t="s">
        <v>41</v>
      </c>
      <c r="D121" s="9">
        <v>39237</v>
      </c>
      <c r="E121" s="9">
        <v>39237</v>
      </c>
      <c r="F121" s="11" t="s">
        <v>81</v>
      </c>
      <c r="G121" s="11">
        <v>3.5</v>
      </c>
      <c r="H121" s="7" t="s">
        <v>42</v>
      </c>
      <c r="I121" s="7" t="s">
        <v>44</v>
      </c>
      <c r="J121" s="8">
        <v>1300</v>
      </c>
      <c r="K121" s="20">
        <v>96140.64</v>
      </c>
      <c r="L121" s="7">
        <v>40</v>
      </c>
      <c r="M121" s="7" t="str">
        <f>IF(Maladies!G121&lt;5,References!$C$8,IF(Maladies!G121&lt;7,References!$C$9,IF(Maladies!G121&lt;9,References!$C$10,IF(Maladies!G121&gt;9,References!$C$11))))</f>
        <v>Bravo! Tu recevras un boni de 400 $ et nous ajoutons deux (2) jours de vacances à ta banque.</v>
      </c>
    </row>
    <row r="122" spans="1:13" x14ac:dyDescent="0.3">
      <c r="A122" s="8">
        <v>919510292</v>
      </c>
      <c r="B122" s="9">
        <v>27561</v>
      </c>
      <c r="C122" s="7" t="s">
        <v>43</v>
      </c>
      <c r="D122" s="9">
        <v>38642</v>
      </c>
      <c r="E122" s="9">
        <v>38168</v>
      </c>
      <c r="F122" s="11" t="s">
        <v>81</v>
      </c>
      <c r="G122" s="11">
        <v>2</v>
      </c>
      <c r="H122" s="7" t="s">
        <v>42</v>
      </c>
      <c r="I122" s="7" t="s">
        <v>44</v>
      </c>
      <c r="J122" s="8">
        <v>1240</v>
      </c>
      <c r="K122" s="20">
        <v>104863.64</v>
      </c>
      <c r="L122" s="7">
        <v>40</v>
      </c>
      <c r="M122" s="7" t="str">
        <f>IF(Maladies!G122&lt;5,References!$C$8,IF(Maladies!G122&lt;7,References!$C$9,IF(Maladies!G122&lt;9,References!$C$10,IF(Maladies!G122&gt;9,References!$C$11))))</f>
        <v>Bravo! Tu recevras un boni de 400 $ et nous ajoutons deux (2) jours de vacances à ta banque.</v>
      </c>
    </row>
    <row r="123" spans="1:13" x14ac:dyDescent="0.3">
      <c r="A123" s="8">
        <v>919510310</v>
      </c>
      <c r="B123" s="9">
        <v>23271</v>
      </c>
      <c r="C123" s="7" t="s">
        <v>43</v>
      </c>
      <c r="D123" s="9">
        <v>23899</v>
      </c>
      <c r="E123" s="9">
        <v>23755</v>
      </c>
      <c r="F123" s="11" t="s">
        <v>81</v>
      </c>
      <c r="G123" s="11">
        <v>2</v>
      </c>
      <c r="H123" s="7" t="s">
        <v>42</v>
      </c>
      <c r="I123" s="7" t="s">
        <v>76</v>
      </c>
      <c r="J123" s="8">
        <v>1240</v>
      </c>
      <c r="K123" s="20">
        <v>44691</v>
      </c>
      <c r="L123" s="7">
        <v>35</v>
      </c>
      <c r="M123" s="7" t="str">
        <f>IF(Maladies!G123&lt;5,References!$C$8,IF(Maladies!G123&lt;7,References!$C$9,IF(Maladies!G123&lt;9,References!$C$10,IF(Maladies!G123&gt;9,References!$C$11))))</f>
        <v>Bravo! Tu recevras un boni de 400 $ et nous ajoutons deux (2) jours de vacances à ta banque.</v>
      </c>
    </row>
    <row r="124" spans="1:13" x14ac:dyDescent="0.3">
      <c r="A124" s="8">
        <v>919510312</v>
      </c>
      <c r="B124" s="9">
        <v>23583</v>
      </c>
      <c r="C124" s="7" t="s">
        <v>43</v>
      </c>
      <c r="D124" s="9">
        <v>33334</v>
      </c>
      <c r="E124" s="9">
        <v>33015</v>
      </c>
      <c r="F124" s="11" t="s">
        <v>81</v>
      </c>
      <c r="G124" s="11">
        <v>22.5</v>
      </c>
      <c r="H124" s="7" t="s">
        <v>42</v>
      </c>
      <c r="I124" s="7" t="s">
        <v>76</v>
      </c>
      <c r="J124" s="8">
        <v>1272</v>
      </c>
      <c r="K124" s="20">
        <v>49094.400000000001</v>
      </c>
      <c r="L124" s="7">
        <v>35</v>
      </c>
      <c r="M124" s="7" t="str">
        <f>IF(Maladies!G124&lt;5,References!$C$8,IF(Maladies!G124&lt;7,References!$C$9,IF(Maladies!G124&lt;9,References!$C$10,IF(Maladies!G124&gt;9,References!$C$11))))</f>
        <v>Veuillez communiquer avec les RH afin d’établir un plan d’action.</v>
      </c>
    </row>
    <row r="125" spans="1:13" x14ac:dyDescent="0.3">
      <c r="A125" s="8">
        <v>919510406</v>
      </c>
      <c r="B125" s="9">
        <v>23270</v>
      </c>
      <c r="C125" s="7" t="s">
        <v>43</v>
      </c>
      <c r="D125" s="9">
        <v>24800</v>
      </c>
      <c r="E125" s="9">
        <v>24583</v>
      </c>
      <c r="F125" s="11" t="s">
        <v>81</v>
      </c>
      <c r="G125" s="11">
        <v>3.5</v>
      </c>
      <c r="H125" s="7" t="s">
        <v>42</v>
      </c>
      <c r="I125" s="7" t="s">
        <v>76</v>
      </c>
      <c r="J125" s="8" t="s">
        <v>69</v>
      </c>
      <c r="K125" s="20">
        <v>64009.4</v>
      </c>
      <c r="L125" s="7">
        <v>35</v>
      </c>
      <c r="M125" s="7" t="str">
        <f>IF(Maladies!G125&lt;5,References!$C$8,IF(Maladies!G125&lt;7,References!$C$9,IF(Maladies!G125&lt;9,References!$C$10,IF(Maladies!G125&gt;9,References!$C$11))))</f>
        <v>Bravo! Tu recevras un boni de 400 $ et nous ajoutons deux (2) jours de vacances à ta banque.</v>
      </c>
    </row>
    <row r="126" spans="1:13" x14ac:dyDescent="0.3">
      <c r="A126" s="8">
        <v>919510406</v>
      </c>
      <c r="B126" s="9">
        <v>22822</v>
      </c>
      <c r="C126" s="7" t="s">
        <v>43</v>
      </c>
      <c r="D126" s="9">
        <v>24251</v>
      </c>
      <c r="E126" s="9">
        <v>24401</v>
      </c>
      <c r="F126" s="11" t="s">
        <v>81</v>
      </c>
      <c r="G126" s="11">
        <v>22</v>
      </c>
      <c r="H126" s="7" t="s">
        <v>42</v>
      </c>
      <c r="I126" s="7" t="s">
        <v>76</v>
      </c>
      <c r="J126" s="8" t="s">
        <v>53</v>
      </c>
      <c r="K126" s="20">
        <v>40668</v>
      </c>
      <c r="L126" s="7">
        <v>35</v>
      </c>
      <c r="M126" s="7" t="str">
        <f>IF(Maladies!G126&lt;5,References!$C$8,IF(Maladies!G126&lt;7,References!$C$9,IF(Maladies!G126&lt;9,References!$C$10,IF(Maladies!G126&gt;9,References!$C$11))))</f>
        <v>Veuillez communiquer avec les RH afin d’établir un plan d’action.</v>
      </c>
    </row>
    <row r="127" spans="1:13" x14ac:dyDescent="0.3">
      <c r="A127" s="8">
        <v>919510409</v>
      </c>
      <c r="B127" s="9">
        <v>24287</v>
      </c>
      <c r="C127" s="7" t="s">
        <v>43</v>
      </c>
      <c r="D127" s="9">
        <v>41764</v>
      </c>
      <c r="E127" s="9">
        <v>41379</v>
      </c>
      <c r="F127" s="11" t="s">
        <v>81</v>
      </c>
      <c r="G127" s="11">
        <v>2</v>
      </c>
      <c r="H127" s="7" t="s">
        <v>42</v>
      </c>
      <c r="I127" s="7" t="s">
        <v>76</v>
      </c>
      <c r="J127" s="8">
        <v>1240</v>
      </c>
      <c r="K127" s="20">
        <v>46468.6</v>
      </c>
      <c r="L127" s="7">
        <v>35</v>
      </c>
      <c r="M127" s="7" t="str">
        <f>IF(Maladies!G127&lt;5,References!$C$8,IF(Maladies!G127&lt;7,References!$C$9,IF(Maladies!G127&lt;9,References!$C$10,IF(Maladies!G127&gt;9,References!$C$11))))</f>
        <v>Bravo! Tu recevras un boni de 400 $ et nous ajoutons deux (2) jours de vacances à ta banque.</v>
      </c>
    </row>
    <row r="128" spans="1:13" x14ac:dyDescent="0.3">
      <c r="A128" s="8">
        <v>919510401</v>
      </c>
      <c r="B128" s="9">
        <v>21732</v>
      </c>
      <c r="C128" s="7" t="s">
        <v>43</v>
      </c>
      <c r="D128" s="9">
        <v>22527</v>
      </c>
      <c r="E128" s="9">
        <v>22435</v>
      </c>
      <c r="F128" s="11" t="s">
        <v>81</v>
      </c>
      <c r="G128" s="11">
        <v>2.5</v>
      </c>
      <c r="H128" s="7" t="s">
        <v>42</v>
      </c>
      <c r="I128" s="7" t="s">
        <v>76</v>
      </c>
      <c r="J128" s="8" t="s">
        <v>63</v>
      </c>
      <c r="K128" s="20">
        <v>44691</v>
      </c>
      <c r="L128" s="7">
        <v>35</v>
      </c>
      <c r="M128" s="7" t="str">
        <f>IF(Maladies!G128&lt;5,References!$C$8,IF(Maladies!G128&lt;7,References!$C$9,IF(Maladies!G128&lt;9,References!$C$10,IF(Maladies!G128&gt;9,References!$C$11))))</f>
        <v>Bravo! Tu recevras un boni de 400 $ et nous ajoutons deux (2) jours de vacances à ta banque.</v>
      </c>
    </row>
    <row r="129" spans="1:13" x14ac:dyDescent="0.3">
      <c r="A129" s="8">
        <v>919510403</v>
      </c>
      <c r="B129" s="9">
        <v>21723</v>
      </c>
      <c r="C129" s="7" t="s">
        <v>43</v>
      </c>
      <c r="D129" s="9">
        <v>24304</v>
      </c>
      <c r="E129" s="9">
        <v>24110</v>
      </c>
      <c r="F129" s="11" t="s">
        <v>81</v>
      </c>
      <c r="G129" s="11">
        <v>6</v>
      </c>
      <c r="H129" s="7" t="s">
        <v>42</v>
      </c>
      <c r="I129" s="7" t="s">
        <v>76</v>
      </c>
      <c r="J129" s="8">
        <v>2060</v>
      </c>
      <c r="K129" s="20">
        <v>69269.2</v>
      </c>
      <c r="L129" s="7">
        <v>35</v>
      </c>
      <c r="M129" s="7" t="str">
        <f>IF(Maladies!G129&lt;5,References!$C$8,IF(Maladies!G129&lt;7,References!$C$9,IF(Maladies!G129&lt;9,References!$C$10,IF(Maladies!G129&gt;9,References!$C$11))))</f>
        <v>Bravo! Tu recevras un boni de 100 $.</v>
      </c>
    </row>
    <row r="130" spans="1:13" x14ac:dyDescent="0.3">
      <c r="A130" s="8">
        <v>919510355</v>
      </c>
      <c r="B130" s="9">
        <v>21799</v>
      </c>
      <c r="C130" s="7" t="s">
        <v>43</v>
      </c>
      <c r="D130" s="9">
        <v>24356</v>
      </c>
      <c r="E130" s="9">
        <v>24356</v>
      </c>
      <c r="F130" s="11" t="s">
        <v>81</v>
      </c>
      <c r="G130" s="11">
        <v>4</v>
      </c>
      <c r="H130" s="7" t="s">
        <v>42</v>
      </c>
      <c r="I130" s="7" t="s">
        <v>76</v>
      </c>
      <c r="J130" s="8">
        <v>2060</v>
      </c>
      <c r="K130" s="20">
        <v>46468.6</v>
      </c>
      <c r="L130" s="7">
        <v>35</v>
      </c>
      <c r="M130" s="7" t="str">
        <f>IF(Maladies!G130&lt;5,References!$C$8,IF(Maladies!G130&lt;7,References!$C$9,IF(Maladies!G130&lt;9,References!$C$10,IF(Maladies!G130&gt;9,References!$C$11))))</f>
        <v>Bravo! Tu recevras un boni de 400 $ et nous ajoutons deux (2) jours de vacances à ta banque.</v>
      </c>
    </row>
    <row r="131" spans="1:13" x14ac:dyDescent="0.3">
      <c r="A131" s="8">
        <v>919510356</v>
      </c>
      <c r="B131" s="9">
        <v>23804</v>
      </c>
      <c r="C131" s="7" t="s">
        <v>43</v>
      </c>
      <c r="D131" s="9">
        <v>24283</v>
      </c>
      <c r="E131" s="9">
        <v>40792</v>
      </c>
      <c r="F131" s="11" t="s">
        <v>81</v>
      </c>
      <c r="G131" s="11">
        <v>249</v>
      </c>
      <c r="H131" s="7" t="s">
        <v>42</v>
      </c>
      <c r="I131" s="7" t="s">
        <v>80</v>
      </c>
      <c r="J131" s="8" t="s">
        <v>70</v>
      </c>
      <c r="K131" s="20">
        <v>91111</v>
      </c>
      <c r="L131" s="7">
        <v>40</v>
      </c>
      <c r="M131" s="7" t="str">
        <f>IF(Maladies!G131&lt;5,References!$C$8,IF(Maladies!G131&lt;7,References!$C$9,IF(Maladies!G131&lt;9,References!$C$10,IF(Maladies!G131&gt;9,References!$C$11))))</f>
        <v>Veuillez communiquer avec les RH afin d’établir un plan d’action.</v>
      </c>
    </row>
    <row r="132" spans="1:13" x14ac:dyDescent="0.3">
      <c r="A132" s="8">
        <v>919510372</v>
      </c>
      <c r="B132" s="9">
        <v>24445</v>
      </c>
      <c r="C132" s="7" t="s">
        <v>43</v>
      </c>
      <c r="D132" s="9">
        <v>33051</v>
      </c>
      <c r="E132" s="9">
        <v>33044</v>
      </c>
      <c r="F132" s="11" t="s">
        <v>81</v>
      </c>
      <c r="G132" s="11">
        <v>4</v>
      </c>
      <c r="H132" s="7" t="s">
        <v>42</v>
      </c>
      <c r="I132" s="7" t="s">
        <v>76</v>
      </c>
      <c r="J132" s="8" t="s">
        <v>66</v>
      </c>
      <c r="K132" s="20">
        <v>40668</v>
      </c>
      <c r="L132" s="7">
        <v>35</v>
      </c>
      <c r="M132" s="7" t="str">
        <f>IF(Maladies!G132&lt;5,References!$C$8,IF(Maladies!G132&lt;7,References!$C$9,IF(Maladies!G132&lt;9,References!$C$10,IF(Maladies!G132&gt;9,References!$C$11))))</f>
        <v>Bravo! Tu recevras un boni de 400 $ et nous ajoutons deux (2) jours de vacances à ta banque.</v>
      </c>
    </row>
    <row r="133" spans="1:13" x14ac:dyDescent="0.3">
      <c r="A133" s="8">
        <v>919510393</v>
      </c>
      <c r="B133" s="9">
        <v>22757</v>
      </c>
      <c r="C133" s="7" t="s">
        <v>43</v>
      </c>
      <c r="D133" s="9">
        <v>33148</v>
      </c>
      <c r="E133" s="9">
        <v>33148</v>
      </c>
      <c r="F133" s="11" t="s">
        <v>81</v>
      </c>
      <c r="G133" s="11">
        <v>20.5</v>
      </c>
      <c r="H133" s="7" t="s">
        <v>42</v>
      </c>
      <c r="I133" s="7" t="s">
        <v>76</v>
      </c>
      <c r="J133" s="8" t="s">
        <v>53</v>
      </c>
      <c r="K133" s="20">
        <v>46498.400000000001</v>
      </c>
      <c r="L133" s="7">
        <v>37.5</v>
      </c>
      <c r="M133" s="7" t="str">
        <f>IF(Maladies!G133&lt;5,References!$C$8,IF(Maladies!G133&lt;7,References!$C$9,IF(Maladies!G133&lt;9,References!$C$10,IF(Maladies!G133&gt;9,References!$C$11))))</f>
        <v>Veuillez communiquer avec les RH afin d’établir un plan d’action.</v>
      </c>
    </row>
    <row r="134" spans="1:13" x14ac:dyDescent="0.3">
      <c r="A134" s="8">
        <v>919510592</v>
      </c>
      <c r="B134" s="9">
        <v>27014</v>
      </c>
      <c r="C134" s="7" t="s">
        <v>43</v>
      </c>
      <c r="D134" s="9">
        <v>41834</v>
      </c>
      <c r="E134" s="9">
        <v>41834</v>
      </c>
      <c r="F134" s="11" t="s">
        <v>81</v>
      </c>
      <c r="G134" s="11">
        <v>5</v>
      </c>
      <c r="H134" s="7" t="s">
        <v>42</v>
      </c>
      <c r="I134" s="7" t="s">
        <v>76</v>
      </c>
      <c r="J134" s="8">
        <v>2010</v>
      </c>
      <c r="K134" s="20">
        <v>46391.6</v>
      </c>
      <c r="L134" s="7">
        <v>35</v>
      </c>
      <c r="M134" s="7" t="str">
        <f>IF(Maladies!G134&lt;5,References!$C$8,IF(Maladies!G134&lt;7,References!$C$9,IF(Maladies!G134&lt;9,References!$C$10,IF(Maladies!G134&gt;9,References!$C$11))))</f>
        <v>Bravo! Tu recevras un boni de 100 $.</v>
      </c>
    </row>
    <row r="135" spans="1:13" x14ac:dyDescent="0.3">
      <c r="A135" s="8">
        <v>919510610</v>
      </c>
      <c r="B135" s="9">
        <v>20727</v>
      </c>
      <c r="C135" s="7" t="s">
        <v>43</v>
      </c>
      <c r="D135" s="9">
        <v>35220</v>
      </c>
      <c r="E135" s="9">
        <v>34835</v>
      </c>
      <c r="F135" s="11" t="s">
        <v>81</v>
      </c>
      <c r="G135" s="11">
        <v>5</v>
      </c>
      <c r="H135" s="7" t="s">
        <v>42</v>
      </c>
      <c r="I135" s="7" t="s">
        <v>44</v>
      </c>
      <c r="J135" s="8" t="s">
        <v>71</v>
      </c>
      <c r="K135" s="20">
        <v>124630.34</v>
      </c>
      <c r="L135" s="7">
        <v>40</v>
      </c>
      <c r="M135" s="7" t="str">
        <f>IF(Maladies!G135&lt;5,References!$C$8,IF(Maladies!G135&lt;7,References!$C$9,IF(Maladies!G135&lt;9,References!$C$10,IF(Maladies!G135&gt;9,References!$C$11))))</f>
        <v>Bravo! Tu recevras un boni de 100 $.</v>
      </c>
    </row>
    <row r="136" spans="1:13" x14ac:dyDescent="0.3">
      <c r="A136" s="8">
        <v>919510613</v>
      </c>
      <c r="B136" s="9">
        <v>21120</v>
      </c>
      <c r="C136" s="7" t="s">
        <v>41</v>
      </c>
      <c r="D136" s="9">
        <v>34953</v>
      </c>
      <c r="E136" s="9">
        <v>34848</v>
      </c>
      <c r="F136" s="11" t="s">
        <v>81</v>
      </c>
      <c r="G136" s="11">
        <v>52</v>
      </c>
      <c r="H136" s="7" t="s">
        <v>42</v>
      </c>
      <c r="I136" s="7" t="s">
        <v>76</v>
      </c>
      <c r="J136" s="8">
        <v>1520</v>
      </c>
      <c r="K136" s="20">
        <v>49094.400000000001</v>
      </c>
      <c r="L136" s="7">
        <v>35</v>
      </c>
      <c r="M136" s="7" t="str">
        <f>IF(Maladies!G136&lt;5,References!$C$8,IF(Maladies!G136&lt;7,References!$C$9,IF(Maladies!G136&lt;9,References!$C$10,IF(Maladies!G136&gt;9,References!$C$11))))</f>
        <v>Veuillez communiquer avec les RH afin d’établir un plan d’action.</v>
      </c>
    </row>
    <row r="137" spans="1:13" x14ac:dyDescent="0.3">
      <c r="A137" s="8">
        <v>919510619</v>
      </c>
      <c r="B137" s="9">
        <v>23743</v>
      </c>
      <c r="C137" s="7" t="s">
        <v>43</v>
      </c>
      <c r="D137" s="9">
        <v>33546</v>
      </c>
      <c r="E137" s="9">
        <v>33058</v>
      </c>
      <c r="F137" s="11" t="s">
        <v>81</v>
      </c>
      <c r="G137" s="11">
        <v>22.5</v>
      </c>
      <c r="H137" s="7" t="s">
        <v>42</v>
      </c>
      <c r="I137" s="7" t="s">
        <v>76</v>
      </c>
      <c r="J137" s="8">
        <v>1190</v>
      </c>
      <c r="K137" s="20">
        <v>64009.4</v>
      </c>
      <c r="L137" s="7">
        <v>35</v>
      </c>
      <c r="M137" s="7" t="str">
        <f>IF(Maladies!G137&lt;5,References!$C$8,IF(Maladies!G137&lt;7,References!$C$9,IF(Maladies!G137&lt;9,References!$C$10,IF(Maladies!G137&gt;9,References!$C$11))))</f>
        <v>Veuillez communiquer avec les RH afin d’établir un plan d’action.</v>
      </c>
    </row>
    <row r="138" spans="1:13" x14ac:dyDescent="0.3">
      <c r="A138" s="8">
        <v>919510625</v>
      </c>
      <c r="B138" s="9">
        <v>27076</v>
      </c>
      <c r="C138" s="7" t="s">
        <v>41</v>
      </c>
      <c r="D138" s="9">
        <v>35003</v>
      </c>
      <c r="E138" s="9">
        <v>34820</v>
      </c>
      <c r="F138" s="11" t="s">
        <v>81</v>
      </c>
      <c r="G138" s="11">
        <v>2</v>
      </c>
      <c r="H138" s="7" t="s">
        <v>42</v>
      </c>
      <c r="I138" s="7" t="s">
        <v>44</v>
      </c>
      <c r="J138" s="8">
        <v>3235</v>
      </c>
      <c r="K138" s="20">
        <v>111001.32</v>
      </c>
      <c r="L138" s="7">
        <v>40</v>
      </c>
      <c r="M138" s="7" t="str">
        <f>IF(Maladies!G138&lt;5,References!$C$8,IF(Maladies!G138&lt;7,References!$C$9,IF(Maladies!G138&lt;9,References!$C$10,IF(Maladies!G138&gt;9,References!$C$11))))</f>
        <v>Bravo! Tu recevras un boni de 400 $ et nous ajoutons deux (2) jours de vacances à ta banque.</v>
      </c>
    </row>
    <row r="139" spans="1:13" x14ac:dyDescent="0.3">
      <c r="A139" s="8">
        <v>919510636</v>
      </c>
      <c r="B139" s="9">
        <v>22550</v>
      </c>
      <c r="C139" s="7" t="s">
        <v>43</v>
      </c>
      <c r="D139" s="9">
        <v>33408</v>
      </c>
      <c r="E139" s="9">
        <v>32911</v>
      </c>
      <c r="F139" s="11" t="s">
        <v>81</v>
      </c>
      <c r="G139" s="11">
        <v>3</v>
      </c>
      <c r="H139" s="7" t="s">
        <v>42</v>
      </c>
      <c r="I139" s="7" t="s">
        <v>76</v>
      </c>
      <c r="J139" s="8">
        <v>2010</v>
      </c>
      <c r="K139" s="20">
        <v>49094.400000000001</v>
      </c>
      <c r="L139" s="7">
        <v>35</v>
      </c>
      <c r="M139" s="7" t="str">
        <f>IF(Maladies!G139&lt;5,References!$C$8,IF(Maladies!G139&lt;7,References!$C$9,IF(Maladies!G139&lt;9,References!$C$10,IF(Maladies!G139&gt;9,References!$C$11))))</f>
        <v>Bravo! Tu recevras un boni de 400 $ et nous ajoutons deux (2) jours de vacances à ta banque.</v>
      </c>
    </row>
    <row r="140" spans="1:13" x14ac:dyDescent="0.3">
      <c r="A140" s="8">
        <v>919510651</v>
      </c>
      <c r="B140" s="9">
        <v>24497</v>
      </c>
      <c r="C140" s="7" t="s">
        <v>41</v>
      </c>
      <c r="D140" s="9">
        <v>32974</v>
      </c>
      <c r="E140" s="9">
        <v>33121</v>
      </c>
      <c r="F140" s="11" t="s">
        <v>81</v>
      </c>
      <c r="G140" s="11">
        <v>20</v>
      </c>
      <c r="H140" s="7" t="s">
        <v>42</v>
      </c>
      <c r="I140" s="7" t="s">
        <v>76</v>
      </c>
      <c r="J140" s="8" t="s">
        <v>71</v>
      </c>
      <c r="K140" s="20">
        <v>43124.6</v>
      </c>
      <c r="L140" s="7">
        <v>35</v>
      </c>
      <c r="M140" s="7" t="str">
        <f>IF(Maladies!G140&lt;5,References!$C$8,IF(Maladies!G140&lt;7,References!$C$9,IF(Maladies!G140&lt;9,References!$C$10,IF(Maladies!G140&gt;9,References!$C$11))))</f>
        <v>Veuillez communiquer avec les RH afin d’établir un plan d’action.</v>
      </c>
    </row>
    <row r="141" spans="1:13" x14ac:dyDescent="0.3">
      <c r="A141" s="8">
        <v>919512171</v>
      </c>
      <c r="B141" s="9">
        <v>27831</v>
      </c>
      <c r="C141" s="7" t="s">
        <v>43</v>
      </c>
      <c r="D141" s="9">
        <v>38292</v>
      </c>
      <c r="E141" s="9">
        <v>38110</v>
      </c>
      <c r="F141" s="11" t="s">
        <v>81</v>
      </c>
      <c r="G141" s="11">
        <v>3.5</v>
      </c>
      <c r="H141" s="7" t="s">
        <v>42</v>
      </c>
      <c r="I141" s="7" t="s">
        <v>76</v>
      </c>
      <c r="J141" s="8">
        <v>1272</v>
      </c>
      <c r="K141" s="20">
        <v>49094.400000000001</v>
      </c>
      <c r="L141" s="7">
        <v>35</v>
      </c>
      <c r="M141" s="7" t="str">
        <f>IF(Maladies!G141&lt;5,References!$C$8,IF(Maladies!G141&lt;7,References!$C$9,IF(Maladies!G141&lt;9,References!$C$10,IF(Maladies!G141&gt;9,References!$C$11))))</f>
        <v>Bravo! Tu recevras un boni de 400 $ et nous ajoutons deux (2) jours de vacances à ta banque.</v>
      </c>
    </row>
    <row r="142" spans="1:13" x14ac:dyDescent="0.3">
      <c r="A142" s="8">
        <v>919512402</v>
      </c>
      <c r="B142" s="9">
        <v>23641</v>
      </c>
      <c r="C142" s="7" t="s">
        <v>43</v>
      </c>
      <c r="D142" s="9">
        <v>24809</v>
      </c>
      <c r="E142" s="9">
        <v>24751</v>
      </c>
      <c r="F142" s="11" t="s">
        <v>81</v>
      </c>
      <c r="G142" s="11">
        <v>2</v>
      </c>
      <c r="H142" s="7" t="s">
        <v>42</v>
      </c>
      <c r="I142" s="7" t="s">
        <v>76</v>
      </c>
      <c r="J142" s="8">
        <v>2040</v>
      </c>
      <c r="K142" s="20">
        <v>64009.4</v>
      </c>
      <c r="L142" s="7">
        <v>35</v>
      </c>
      <c r="M142" s="7" t="str">
        <f>IF(Maladies!G142&lt;5,References!$C$8,IF(Maladies!G142&lt;7,References!$C$9,IF(Maladies!G142&lt;9,References!$C$10,IF(Maladies!G142&gt;9,References!$C$11))))</f>
        <v>Bravo! Tu recevras un boni de 400 $ et nous ajoutons deux (2) jours de vacances à ta banque.</v>
      </c>
    </row>
    <row r="143" spans="1:13" x14ac:dyDescent="0.3">
      <c r="A143" s="8">
        <v>919512406</v>
      </c>
      <c r="B143" s="9">
        <v>24432</v>
      </c>
      <c r="C143" s="7" t="s">
        <v>41</v>
      </c>
      <c r="D143" s="9">
        <v>33772</v>
      </c>
      <c r="E143" s="9">
        <v>33772</v>
      </c>
      <c r="F143" s="11" t="s">
        <v>81</v>
      </c>
      <c r="G143" s="11">
        <v>20</v>
      </c>
      <c r="H143" s="7" t="s">
        <v>42</v>
      </c>
      <c r="I143" s="7" t="s">
        <v>80</v>
      </c>
      <c r="J143" s="8">
        <v>2060</v>
      </c>
      <c r="K143" s="20">
        <v>104963</v>
      </c>
      <c r="L143" s="7">
        <v>40</v>
      </c>
      <c r="M143" s="7" t="str">
        <f>IF(Maladies!G143&lt;5,References!$C$8,IF(Maladies!G143&lt;7,References!$C$9,IF(Maladies!G143&lt;9,References!$C$10,IF(Maladies!G143&gt;9,References!$C$11))))</f>
        <v>Veuillez communiquer avec les RH afin d’établir un plan d’action.</v>
      </c>
    </row>
    <row r="144" spans="1:13" x14ac:dyDescent="0.3">
      <c r="A144" s="8">
        <v>919512353</v>
      </c>
      <c r="B144" s="9">
        <v>21125</v>
      </c>
      <c r="C144" s="7" t="s">
        <v>43</v>
      </c>
      <c r="D144" s="9">
        <v>24264</v>
      </c>
      <c r="E144" s="9">
        <v>24264</v>
      </c>
      <c r="F144" s="11" t="s">
        <v>82</v>
      </c>
      <c r="G144" s="11">
        <v>2</v>
      </c>
      <c r="H144" s="7" t="s">
        <v>42</v>
      </c>
      <c r="I144" s="7" t="s">
        <v>80</v>
      </c>
      <c r="J144" s="8">
        <v>2060</v>
      </c>
      <c r="K144" s="20">
        <v>104963</v>
      </c>
      <c r="L144" s="7">
        <v>40</v>
      </c>
      <c r="M144" s="7" t="str">
        <f>IF(Maladies!G144&lt;5,References!$C$8,IF(Maladies!G144&lt;7,References!$C$9,IF(Maladies!G144&lt;9,References!$C$10,IF(Maladies!G144&gt;9,References!$C$11))))</f>
        <v>Bravo! Tu recevras un boni de 400 $ et nous ajoutons deux (2) jours de vacances à ta banque.</v>
      </c>
    </row>
    <row r="145" spans="1:13" x14ac:dyDescent="0.3">
      <c r="A145" s="8">
        <v>919512356</v>
      </c>
      <c r="B145" s="9">
        <v>23182</v>
      </c>
      <c r="C145" s="7" t="s">
        <v>41</v>
      </c>
      <c r="D145" s="9">
        <v>24634</v>
      </c>
      <c r="E145" s="9">
        <v>24223</v>
      </c>
      <c r="F145" s="11" t="s">
        <v>81</v>
      </c>
      <c r="G145" s="11">
        <v>9.5</v>
      </c>
      <c r="H145" s="7" t="s">
        <v>42</v>
      </c>
      <c r="I145" s="7" t="s">
        <v>80</v>
      </c>
      <c r="J145" s="8">
        <v>2060</v>
      </c>
      <c r="K145" s="20">
        <v>104963</v>
      </c>
      <c r="L145" s="7">
        <v>40</v>
      </c>
      <c r="M145" s="7" t="str">
        <f>IF(Maladies!G145&lt;5,References!$C$8,IF(Maladies!G145&lt;7,References!$C$9,IF(Maladies!G145&lt;9,References!$C$10,IF(Maladies!G145&gt;9,References!$C$11))))</f>
        <v>Veuillez communiquer avec les RH afin d’établir un plan d’action.</v>
      </c>
    </row>
    <row r="146" spans="1:13" x14ac:dyDescent="0.3">
      <c r="A146" s="8">
        <v>919512376</v>
      </c>
      <c r="B146" s="9">
        <v>20617</v>
      </c>
      <c r="C146" s="7" t="s">
        <v>41</v>
      </c>
      <c r="D146" s="9">
        <v>33408</v>
      </c>
      <c r="E146" s="9">
        <v>33408</v>
      </c>
      <c r="F146" s="11" t="s">
        <v>81</v>
      </c>
      <c r="G146" s="11">
        <v>20</v>
      </c>
      <c r="H146" s="7" t="s">
        <v>42</v>
      </c>
      <c r="I146" s="7" t="s">
        <v>80</v>
      </c>
      <c r="J146" s="8">
        <v>2060</v>
      </c>
      <c r="K146" s="20">
        <v>99424</v>
      </c>
      <c r="L146" s="7">
        <v>40</v>
      </c>
      <c r="M146" s="7" t="str">
        <f>IF(Maladies!G146&lt;5,References!$C$8,IF(Maladies!G146&lt;7,References!$C$9,IF(Maladies!G146&lt;9,References!$C$10,IF(Maladies!G146&gt;9,References!$C$11))))</f>
        <v>Veuillez communiquer avec les RH afin d’établir un plan d’action.</v>
      </c>
    </row>
    <row r="147" spans="1:13" x14ac:dyDescent="0.3">
      <c r="A147" s="8">
        <v>919512367</v>
      </c>
      <c r="B147" s="9">
        <v>20724</v>
      </c>
      <c r="C147" s="7" t="s">
        <v>41</v>
      </c>
      <c r="D147" s="9">
        <v>24264</v>
      </c>
      <c r="E147" s="9">
        <v>24264</v>
      </c>
      <c r="F147" s="11" t="s">
        <v>81</v>
      </c>
      <c r="G147" s="11">
        <v>20.5</v>
      </c>
      <c r="H147" s="7" t="s">
        <v>42</v>
      </c>
      <c r="I147" s="7" t="s">
        <v>80</v>
      </c>
      <c r="J147" s="8">
        <v>2090</v>
      </c>
      <c r="K147" s="20">
        <v>104963</v>
      </c>
      <c r="L147" s="7">
        <v>40</v>
      </c>
      <c r="M147" s="7" t="str">
        <f>IF(Maladies!G147&lt;5,References!$C$8,IF(Maladies!G147&lt;7,References!$C$9,IF(Maladies!G147&lt;9,References!$C$10,IF(Maladies!G147&gt;9,References!$C$11))))</f>
        <v>Veuillez communiquer avec les RH afin d’établir un plan d’action.</v>
      </c>
    </row>
    <row r="148" spans="1:13" x14ac:dyDescent="0.3">
      <c r="A148" s="8">
        <v>919512316</v>
      </c>
      <c r="B148" s="9">
        <v>20904</v>
      </c>
      <c r="C148" s="7" t="s">
        <v>41</v>
      </c>
      <c r="D148" s="9">
        <v>33401</v>
      </c>
      <c r="E148" s="9">
        <v>33076</v>
      </c>
      <c r="F148" s="11" t="s">
        <v>81</v>
      </c>
      <c r="G148" s="11">
        <v>27.5</v>
      </c>
      <c r="H148" s="7" t="s">
        <v>42</v>
      </c>
      <c r="I148" s="7" t="s">
        <v>80</v>
      </c>
      <c r="J148" s="8">
        <v>2160</v>
      </c>
      <c r="K148" s="20">
        <v>104963</v>
      </c>
      <c r="L148" s="7">
        <v>40</v>
      </c>
      <c r="M148" s="7" t="str">
        <f>IF(Maladies!G148&lt;5,References!$C$8,IF(Maladies!G148&lt;7,References!$C$9,IF(Maladies!G148&lt;9,References!$C$10,IF(Maladies!G148&gt;9,References!$C$11))))</f>
        <v>Veuillez communiquer avec les RH afin d’établir un plan d’action.</v>
      </c>
    </row>
    <row r="149" spans="1:13" x14ac:dyDescent="0.3">
      <c r="A149" s="8">
        <v>919512316</v>
      </c>
      <c r="B149" s="9">
        <v>23823</v>
      </c>
      <c r="C149" s="7" t="s">
        <v>41</v>
      </c>
      <c r="D149" s="9">
        <v>34143</v>
      </c>
      <c r="E149" s="9">
        <v>34143</v>
      </c>
      <c r="F149" s="11" t="s">
        <v>81</v>
      </c>
      <c r="G149" s="11">
        <v>9.5</v>
      </c>
      <c r="H149" s="7" t="s">
        <v>42</v>
      </c>
      <c r="I149" s="7" t="s">
        <v>44</v>
      </c>
      <c r="J149" s="8">
        <v>2040</v>
      </c>
      <c r="K149" s="20">
        <v>122424.19</v>
      </c>
      <c r="L149" s="7">
        <v>40</v>
      </c>
      <c r="M149" s="7" t="str">
        <f>IF(Maladies!G149&lt;5,References!$C$8,IF(Maladies!G149&lt;7,References!$C$9,IF(Maladies!G149&lt;9,References!$C$10,IF(Maladies!G149&gt;9,References!$C$11))))</f>
        <v>Veuillez communiquer avec les RH afin d’établir un plan d’action.</v>
      </c>
    </row>
    <row r="150" spans="1:13" x14ac:dyDescent="0.3">
      <c r="A150" s="8">
        <v>919512319</v>
      </c>
      <c r="B150" s="9">
        <v>19130</v>
      </c>
      <c r="C150" s="7" t="s">
        <v>41</v>
      </c>
      <c r="D150" s="9">
        <v>33401</v>
      </c>
      <c r="E150" s="9">
        <v>33401</v>
      </c>
      <c r="F150" s="11" t="s">
        <v>81</v>
      </c>
      <c r="G150" s="11">
        <v>20</v>
      </c>
      <c r="H150" s="7" t="s">
        <v>42</v>
      </c>
      <c r="I150" s="7" t="s">
        <v>80</v>
      </c>
      <c r="J150" s="8">
        <v>2040</v>
      </c>
      <c r="K150" s="20">
        <v>104963</v>
      </c>
      <c r="L150" s="7">
        <v>40</v>
      </c>
      <c r="M150" s="7" t="str">
        <f>IF(Maladies!G150&lt;5,References!$C$8,IF(Maladies!G150&lt;7,References!$C$9,IF(Maladies!G150&lt;9,References!$C$10,IF(Maladies!G150&gt;9,References!$C$11))))</f>
        <v>Veuillez communiquer avec les RH afin d’établir un plan d’action.</v>
      </c>
    </row>
    <row r="151" spans="1:13" x14ac:dyDescent="0.3">
      <c r="A151" s="8">
        <v>919512312</v>
      </c>
      <c r="B151" s="9">
        <v>22919</v>
      </c>
      <c r="C151" s="7" t="s">
        <v>41</v>
      </c>
      <c r="D151" s="9">
        <v>34500</v>
      </c>
      <c r="E151" s="9">
        <v>34500</v>
      </c>
      <c r="F151" s="11" t="s">
        <v>82</v>
      </c>
      <c r="G151" s="11">
        <v>28.5</v>
      </c>
      <c r="H151" s="7" t="s">
        <v>42</v>
      </c>
      <c r="I151" s="7" t="s">
        <v>80</v>
      </c>
      <c r="J151" s="8">
        <v>1272</v>
      </c>
      <c r="K151" s="20">
        <v>104963</v>
      </c>
      <c r="L151" s="7">
        <v>40</v>
      </c>
      <c r="M151" s="7" t="str">
        <f>IF(Maladies!G151&lt;5,References!$C$8,IF(Maladies!G151&lt;7,References!$C$9,IF(Maladies!G151&lt;9,References!$C$10,IF(Maladies!G151&gt;9,References!$C$11))))</f>
        <v>Veuillez communiquer avec les RH afin d’établir un plan d’action.</v>
      </c>
    </row>
    <row r="152" spans="1:13" x14ac:dyDescent="0.3">
      <c r="A152" s="8">
        <v>919512396</v>
      </c>
      <c r="B152" s="9">
        <v>23585</v>
      </c>
      <c r="C152" s="7" t="s">
        <v>41</v>
      </c>
      <c r="D152" s="9">
        <v>35197</v>
      </c>
      <c r="E152" s="9">
        <v>35196</v>
      </c>
      <c r="F152" s="11" t="s">
        <v>81</v>
      </c>
      <c r="G152" s="11">
        <v>9</v>
      </c>
      <c r="H152" s="7" t="s">
        <v>42</v>
      </c>
      <c r="I152" s="7" t="s">
        <v>76</v>
      </c>
      <c r="J152" s="8">
        <v>2060</v>
      </c>
      <c r="K152" s="20">
        <v>64009.4</v>
      </c>
      <c r="L152" s="7">
        <v>35</v>
      </c>
      <c r="M152" s="7" t="b">
        <f>IF(Maladies!G152&lt;5,References!$C$8,IF(Maladies!G152&lt;7,References!$C$9,IF(Maladies!G152&lt;9,References!$C$10,IF(Maladies!G152&gt;9,References!$C$11))))</f>
        <v>0</v>
      </c>
    </row>
    <row r="153" spans="1:13" x14ac:dyDescent="0.3">
      <c r="A153" s="8">
        <v>919512522</v>
      </c>
      <c r="B153" s="9">
        <v>23421</v>
      </c>
      <c r="C153" s="7" t="s">
        <v>43</v>
      </c>
      <c r="D153" s="9">
        <v>25375</v>
      </c>
      <c r="E153" s="9">
        <v>25349</v>
      </c>
      <c r="F153" s="11" t="s">
        <v>81</v>
      </c>
      <c r="G153" s="11">
        <v>47.5</v>
      </c>
      <c r="H153" s="7" t="s">
        <v>42</v>
      </c>
      <c r="I153" s="7" t="s">
        <v>80</v>
      </c>
      <c r="J153" s="8">
        <v>1200</v>
      </c>
      <c r="K153" s="20">
        <v>104963</v>
      </c>
      <c r="L153" s="7">
        <v>40</v>
      </c>
      <c r="M153" s="7" t="str">
        <f>IF(Maladies!G153&lt;5,References!$C$8,IF(Maladies!G153&lt;7,References!$C$9,IF(Maladies!G153&lt;9,References!$C$10,IF(Maladies!G153&gt;9,References!$C$11))))</f>
        <v>Veuillez communiquer avec les RH afin d’établir un plan d’action.</v>
      </c>
    </row>
    <row r="154" spans="1:13" x14ac:dyDescent="0.3">
      <c r="A154" s="8">
        <v>919512529</v>
      </c>
      <c r="B154" s="9">
        <v>22560</v>
      </c>
      <c r="C154" s="7" t="s">
        <v>43</v>
      </c>
      <c r="D154" s="9">
        <v>33543</v>
      </c>
      <c r="E154" s="9">
        <v>33543</v>
      </c>
      <c r="F154" s="11" t="s">
        <v>81</v>
      </c>
      <c r="G154" s="11">
        <v>3</v>
      </c>
      <c r="H154" s="7" t="s">
        <v>42</v>
      </c>
      <c r="I154" s="7" t="s">
        <v>44</v>
      </c>
      <c r="J154" s="8">
        <v>2120</v>
      </c>
      <c r="K154" s="20">
        <v>140000</v>
      </c>
      <c r="L154" s="7">
        <v>40</v>
      </c>
      <c r="M154" s="7" t="str">
        <f>IF(Maladies!G154&lt;5,References!$C$8,IF(Maladies!G154&lt;7,References!$C$9,IF(Maladies!G154&lt;9,References!$C$10,IF(Maladies!G154&gt;9,References!$C$11))))</f>
        <v>Bravo! Tu recevras un boni de 400 $ et nous ajoutons deux (2) jours de vacances à ta banque.</v>
      </c>
    </row>
    <row r="155" spans="1:13" x14ac:dyDescent="0.3">
      <c r="A155" s="8">
        <v>919512532</v>
      </c>
      <c r="B155" s="9">
        <v>24485</v>
      </c>
      <c r="C155" s="7" t="s">
        <v>43</v>
      </c>
      <c r="D155" s="9">
        <v>35422</v>
      </c>
      <c r="E155" s="9">
        <v>35422</v>
      </c>
      <c r="F155" s="11" t="s">
        <v>81</v>
      </c>
      <c r="G155" s="11">
        <v>5</v>
      </c>
      <c r="H155" s="7" t="s">
        <v>42</v>
      </c>
      <c r="I155" s="7" t="s">
        <v>76</v>
      </c>
      <c r="J155" s="8">
        <v>2130</v>
      </c>
      <c r="K155" s="20">
        <v>48101.599999999999</v>
      </c>
      <c r="L155" s="7">
        <v>35</v>
      </c>
      <c r="M155" s="7" t="str">
        <f>IF(Maladies!G155&lt;5,References!$C$8,IF(Maladies!G155&lt;7,References!$C$9,IF(Maladies!G155&lt;9,References!$C$10,IF(Maladies!G155&gt;9,References!$C$11))))</f>
        <v>Bravo! Tu recevras un boni de 100 $.</v>
      </c>
    </row>
    <row r="156" spans="1:13" x14ac:dyDescent="0.3">
      <c r="A156" s="8">
        <v>919512561</v>
      </c>
      <c r="B156" s="9">
        <v>24253</v>
      </c>
      <c r="C156" s="7" t="s">
        <v>43</v>
      </c>
      <c r="D156" s="9">
        <v>24716</v>
      </c>
      <c r="E156" s="9">
        <v>24239</v>
      </c>
      <c r="F156" s="11" t="s">
        <v>81</v>
      </c>
      <c r="G156" s="11">
        <v>2</v>
      </c>
      <c r="H156" s="7" t="s">
        <v>42</v>
      </c>
      <c r="I156" s="7" t="s">
        <v>76</v>
      </c>
      <c r="J156" s="8">
        <v>2010</v>
      </c>
      <c r="K156" s="20">
        <v>48101.599999999999</v>
      </c>
      <c r="L156" s="7">
        <v>35</v>
      </c>
      <c r="M156" s="7" t="str">
        <f>IF(Maladies!G156&lt;5,References!$C$8,IF(Maladies!G156&lt;7,References!$C$9,IF(Maladies!G156&lt;9,References!$C$10,IF(Maladies!G156&gt;9,References!$C$11))))</f>
        <v>Bravo! Tu recevras un boni de 400 $ et nous ajoutons deux (2) jours de vacances à ta banque.</v>
      </c>
    </row>
    <row r="157" spans="1:13" x14ac:dyDescent="0.3">
      <c r="A157" s="8">
        <v>919512591</v>
      </c>
      <c r="B157" s="9">
        <v>20735</v>
      </c>
      <c r="C157" s="7" t="s">
        <v>43</v>
      </c>
      <c r="D157" s="9">
        <v>24295</v>
      </c>
      <c r="E157" s="9">
        <v>23762</v>
      </c>
      <c r="F157" s="11" t="s">
        <v>81</v>
      </c>
      <c r="G157" s="11">
        <v>2</v>
      </c>
      <c r="H157" s="7" t="s">
        <v>42</v>
      </c>
      <c r="I157" s="7" t="s">
        <v>76</v>
      </c>
      <c r="J157" s="8">
        <v>2060</v>
      </c>
      <c r="K157" s="20">
        <v>40668</v>
      </c>
      <c r="L157" s="7">
        <v>35</v>
      </c>
      <c r="M157" s="7" t="str">
        <f>IF(Maladies!G157&lt;5,References!$C$8,IF(Maladies!G157&lt;7,References!$C$9,IF(Maladies!G157&lt;9,References!$C$10,IF(Maladies!G157&gt;9,References!$C$11))))</f>
        <v>Bravo! Tu recevras un boni de 400 $ et nous ajoutons deux (2) jours de vacances à ta banque.</v>
      </c>
    </row>
    <row r="158" spans="1:13" x14ac:dyDescent="0.3">
      <c r="A158" s="8">
        <v>919512599</v>
      </c>
      <c r="B158" s="9">
        <v>23789</v>
      </c>
      <c r="C158" s="7" t="s">
        <v>43</v>
      </c>
      <c r="D158" s="9">
        <v>33196</v>
      </c>
      <c r="E158" s="9">
        <v>33196</v>
      </c>
      <c r="F158" s="11" t="s">
        <v>82</v>
      </c>
      <c r="G158" s="11">
        <v>2</v>
      </c>
      <c r="H158" s="7" t="s">
        <v>42</v>
      </c>
      <c r="I158" s="7" t="s">
        <v>80</v>
      </c>
      <c r="J158" s="8">
        <v>2130</v>
      </c>
      <c r="K158" s="20">
        <v>104963</v>
      </c>
      <c r="L158" s="7">
        <v>40</v>
      </c>
      <c r="M158" s="7" t="str">
        <f>IF(Maladies!G158&lt;5,References!$C$8,IF(Maladies!G158&lt;7,References!$C$9,IF(Maladies!G158&lt;9,References!$C$10,IF(Maladies!G158&gt;9,References!$C$11))))</f>
        <v>Bravo! Tu recevras un boni de 400 $ et nous ajoutons deux (2) jours de vacances à ta banque.</v>
      </c>
    </row>
    <row r="159" spans="1:13" x14ac:dyDescent="0.3">
      <c r="A159" s="8">
        <v>919512616</v>
      </c>
      <c r="B159" s="9">
        <v>19870</v>
      </c>
      <c r="C159" s="7" t="s">
        <v>43</v>
      </c>
      <c r="D159" s="9">
        <v>24111</v>
      </c>
      <c r="E159" s="9">
        <v>24111</v>
      </c>
      <c r="F159" s="11" t="s">
        <v>82</v>
      </c>
      <c r="G159" s="11">
        <v>4</v>
      </c>
      <c r="H159" s="7" t="s">
        <v>48</v>
      </c>
      <c r="I159" s="7" t="s">
        <v>76</v>
      </c>
      <c r="J159" s="8">
        <v>1520</v>
      </c>
      <c r="K159" s="20">
        <v>41969.440000000002</v>
      </c>
      <c r="L159" s="7">
        <v>36.25</v>
      </c>
      <c r="M159" s="7" t="str">
        <f>IF(Maladies!G159&lt;5,References!$C$8,IF(Maladies!G159&lt;7,References!$C$9,IF(Maladies!G159&lt;9,References!$C$10,IF(Maladies!G159&gt;9,References!$C$11))))</f>
        <v>Bravo! Tu recevras un boni de 400 $ et nous ajoutons deux (2) jours de vacances à ta banque.</v>
      </c>
    </row>
    <row r="160" spans="1:13" x14ac:dyDescent="0.3">
      <c r="A160" s="8">
        <v>919512616</v>
      </c>
      <c r="B160" s="9">
        <v>27152</v>
      </c>
      <c r="C160" s="7" t="s">
        <v>43</v>
      </c>
      <c r="D160" s="9">
        <v>34876</v>
      </c>
      <c r="E160" s="9">
        <v>34876</v>
      </c>
      <c r="F160" s="11" t="s">
        <v>81</v>
      </c>
      <c r="G160" s="11">
        <v>4.5</v>
      </c>
      <c r="H160" s="7" t="s">
        <v>42</v>
      </c>
      <c r="I160" s="7" t="s">
        <v>76</v>
      </c>
      <c r="J160" s="8">
        <v>2060</v>
      </c>
      <c r="K160" s="20">
        <v>49094.400000000001</v>
      </c>
      <c r="L160" s="7">
        <v>35</v>
      </c>
      <c r="M160" s="7" t="str">
        <f>IF(Maladies!G160&lt;5,References!$C$8,IF(Maladies!G160&lt;7,References!$C$9,IF(Maladies!G160&lt;9,References!$C$10,IF(Maladies!G160&gt;9,References!$C$11))))</f>
        <v>Bravo! Tu recevras un boni de 400 $ et nous ajoutons deux (2) jours de vacances à ta banque.</v>
      </c>
    </row>
    <row r="161" spans="1:13" x14ac:dyDescent="0.3">
      <c r="A161" s="8">
        <v>919512651</v>
      </c>
      <c r="B161" s="9">
        <v>21925</v>
      </c>
      <c r="C161" s="7" t="s">
        <v>43</v>
      </c>
      <c r="D161" s="9">
        <v>25360</v>
      </c>
      <c r="E161" s="9">
        <v>25360</v>
      </c>
      <c r="F161" s="11" t="s">
        <v>81</v>
      </c>
      <c r="G161" s="11">
        <v>0.5</v>
      </c>
      <c r="H161" s="7" t="s">
        <v>42</v>
      </c>
      <c r="I161" s="7" t="s">
        <v>80</v>
      </c>
      <c r="J161" s="8">
        <v>2090</v>
      </c>
      <c r="K161" s="20">
        <v>104963</v>
      </c>
      <c r="L161" s="7">
        <v>40</v>
      </c>
      <c r="M161" s="7" t="str">
        <f>IF(Maladies!G161&lt;5,References!$C$8,IF(Maladies!G161&lt;7,References!$C$9,IF(Maladies!G161&lt;9,References!$C$10,IF(Maladies!G161&gt;9,References!$C$11))))</f>
        <v>Bravo! Tu recevras un boni de 400 $ et nous ajoutons deux (2) jours de vacances à ta banque.</v>
      </c>
    </row>
    <row r="162" spans="1:13" x14ac:dyDescent="0.3">
      <c r="A162" s="8">
        <v>919512671</v>
      </c>
      <c r="B162" s="9">
        <v>22407</v>
      </c>
      <c r="C162" s="7" t="s">
        <v>41</v>
      </c>
      <c r="D162" s="9">
        <v>24633</v>
      </c>
      <c r="E162" s="9">
        <v>24633</v>
      </c>
      <c r="F162" s="11" t="s">
        <v>81</v>
      </c>
      <c r="G162" s="11">
        <v>3</v>
      </c>
      <c r="H162" s="7" t="s">
        <v>42</v>
      </c>
      <c r="I162" s="7" t="s">
        <v>80</v>
      </c>
      <c r="J162" s="8">
        <v>2140</v>
      </c>
      <c r="K162" s="20">
        <v>104963</v>
      </c>
      <c r="L162" s="7">
        <v>40</v>
      </c>
      <c r="M162" s="7" t="str">
        <f>IF(Maladies!G162&lt;5,References!$C$8,IF(Maladies!G162&lt;7,References!$C$9,IF(Maladies!G162&lt;9,References!$C$10,IF(Maladies!G162&gt;9,References!$C$11))))</f>
        <v>Bravo! Tu recevras un boni de 400 $ et nous ajoutons deux (2) jours de vacances à ta banque.</v>
      </c>
    </row>
    <row r="163" spans="1:13" x14ac:dyDescent="0.3">
      <c r="A163" s="8">
        <v>919512673</v>
      </c>
      <c r="B163" s="9">
        <v>24768</v>
      </c>
      <c r="C163" s="7" t="s">
        <v>43</v>
      </c>
      <c r="D163" s="9">
        <v>34890</v>
      </c>
      <c r="E163" s="9">
        <v>34890</v>
      </c>
      <c r="F163" s="11" t="s">
        <v>81</v>
      </c>
      <c r="G163" s="11">
        <v>3</v>
      </c>
      <c r="H163" s="7" t="s">
        <v>42</v>
      </c>
      <c r="I163" s="7" t="s">
        <v>76</v>
      </c>
      <c r="J163" s="8">
        <v>2170</v>
      </c>
      <c r="K163" s="20">
        <v>49094.400000000001</v>
      </c>
      <c r="L163" s="7">
        <v>35</v>
      </c>
      <c r="M163" s="7" t="str">
        <f>IF(Maladies!G163&lt;5,References!$C$8,IF(Maladies!G163&lt;7,References!$C$9,IF(Maladies!G163&lt;9,References!$C$10,IF(Maladies!G163&gt;9,References!$C$11))))</f>
        <v>Bravo! Tu recevras un boni de 400 $ et nous ajoutons deux (2) jours de vacances à ta banque.</v>
      </c>
    </row>
    <row r="164" spans="1:13" x14ac:dyDescent="0.3">
      <c r="A164" s="8">
        <v>919512676</v>
      </c>
      <c r="B164" s="9">
        <v>23476</v>
      </c>
      <c r="C164" s="7" t="s">
        <v>41</v>
      </c>
      <c r="D164" s="9">
        <v>24273</v>
      </c>
      <c r="E164" s="9">
        <v>24273</v>
      </c>
      <c r="F164" s="11" t="s">
        <v>81</v>
      </c>
      <c r="G164" s="11">
        <v>6</v>
      </c>
      <c r="H164" s="7" t="s">
        <v>42</v>
      </c>
      <c r="I164" s="7" t="s">
        <v>76</v>
      </c>
      <c r="J164" s="8">
        <v>2090</v>
      </c>
      <c r="K164" s="20">
        <v>44308.4</v>
      </c>
      <c r="L164" s="7">
        <v>37.5</v>
      </c>
      <c r="M164" s="7" t="str">
        <f>IF(Maladies!G164&lt;5,References!$C$8,IF(Maladies!G164&lt;7,References!$C$9,IF(Maladies!G164&lt;9,References!$C$10,IF(Maladies!G164&gt;9,References!$C$11))))</f>
        <v>Bravo! Tu recevras un boni de 100 $.</v>
      </c>
    </row>
    <row r="165" spans="1:13" x14ac:dyDescent="0.3">
      <c r="A165" s="8">
        <v>919512696</v>
      </c>
      <c r="B165" s="9">
        <v>20870</v>
      </c>
      <c r="C165" s="7" t="s">
        <v>43</v>
      </c>
      <c r="D165" s="9">
        <v>33848</v>
      </c>
      <c r="E165" s="9">
        <v>33334</v>
      </c>
      <c r="F165" s="11" t="s">
        <v>81</v>
      </c>
      <c r="G165" s="11">
        <v>8</v>
      </c>
      <c r="H165" s="7" t="s">
        <v>42</v>
      </c>
      <c r="I165" s="7" t="s">
        <v>80</v>
      </c>
      <c r="J165" s="8">
        <v>2120</v>
      </c>
      <c r="K165" s="20">
        <v>104963</v>
      </c>
      <c r="L165" s="7">
        <v>40</v>
      </c>
      <c r="M165" s="7" t="str">
        <f>IF(Maladies!G165&lt;5,References!$C$8,IF(Maladies!G165&lt;7,References!$C$9,IF(Maladies!G165&lt;9,References!$C$10,IF(Maladies!G165&gt;9,References!$C$11))))</f>
        <v>Aucun boni ne sera accordé.</v>
      </c>
    </row>
    <row r="166" spans="1:13" x14ac:dyDescent="0.3">
      <c r="A166" s="8">
        <v>919512716</v>
      </c>
      <c r="B166" s="9">
        <v>22672</v>
      </c>
      <c r="C166" s="7" t="s">
        <v>43</v>
      </c>
      <c r="D166" s="9">
        <v>37788</v>
      </c>
      <c r="E166" s="9">
        <v>37382</v>
      </c>
      <c r="F166" s="11" t="s">
        <v>81</v>
      </c>
      <c r="G166" s="11">
        <v>23</v>
      </c>
      <c r="H166" s="7" t="s">
        <v>42</v>
      </c>
      <c r="I166" s="7" t="s">
        <v>80</v>
      </c>
      <c r="J166" s="8">
        <v>2040</v>
      </c>
      <c r="K166" s="20">
        <v>91111</v>
      </c>
      <c r="L166" s="7">
        <v>40</v>
      </c>
      <c r="M166" s="7" t="str">
        <f>IF(Maladies!G166&lt;5,References!$C$8,IF(Maladies!G166&lt;7,References!$C$9,IF(Maladies!G166&lt;9,References!$C$10,IF(Maladies!G166&gt;9,References!$C$11))))</f>
        <v>Veuillez communiquer avec les RH afin d’établir un plan d’action.</v>
      </c>
    </row>
    <row r="167" spans="1:13" x14ac:dyDescent="0.3">
      <c r="A167" s="8">
        <v>919512723</v>
      </c>
      <c r="B167" s="9">
        <v>23117</v>
      </c>
      <c r="C167" s="7" t="s">
        <v>41</v>
      </c>
      <c r="D167" s="9">
        <v>33350</v>
      </c>
      <c r="E167" s="9">
        <v>33350</v>
      </c>
      <c r="F167" s="11" t="s">
        <v>82</v>
      </c>
      <c r="G167" s="11">
        <v>223</v>
      </c>
      <c r="H167" s="7" t="s">
        <v>42</v>
      </c>
      <c r="I167" s="7" t="s">
        <v>80</v>
      </c>
      <c r="J167" s="8" t="s">
        <v>52</v>
      </c>
      <c r="K167" s="20">
        <v>104963</v>
      </c>
      <c r="L167" s="7">
        <v>40</v>
      </c>
      <c r="M167" s="7" t="str">
        <f>IF(Maladies!G167&lt;5,References!$C$8,IF(Maladies!G167&lt;7,References!$C$9,IF(Maladies!G167&lt;9,References!$C$10,IF(Maladies!G167&gt;9,References!$C$11))))</f>
        <v>Veuillez communiquer avec les RH afin d’établir un plan d’action.</v>
      </c>
    </row>
    <row r="168" spans="1:13" x14ac:dyDescent="0.3">
      <c r="A168" s="8">
        <v>919512729</v>
      </c>
      <c r="B168" s="9">
        <v>25825</v>
      </c>
      <c r="C168" s="7" t="s">
        <v>43</v>
      </c>
      <c r="D168" s="9">
        <v>34871</v>
      </c>
      <c r="E168" s="9">
        <v>34851</v>
      </c>
      <c r="F168" s="11" t="s">
        <v>81</v>
      </c>
      <c r="G168" s="11">
        <v>4</v>
      </c>
      <c r="H168" s="7" t="s">
        <v>42</v>
      </c>
      <c r="I168" s="7" t="s">
        <v>76</v>
      </c>
      <c r="J168" s="8">
        <v>2060</v>
      </c>
      <c r="K168" s="20">
        <v>48101.599999999999</v>
      </c>
      <c r="L168" s="7">
        <v>35</v>
      </c>
      <c r="M168" s="7" t="str">
        <f>IF(Maladies!G168&lt;5,References!$C$8,IF(Maladies!G168&lt;7,References!$C$9,IF(Maladies!G168&lt;9,References!$C$10,IF(Maladies!G168&gt;9,References!$C$11))))</f>
        <v>Bravo! Tu recevras un boni de 400 $ et nous ajoutons deux (2) jours de vacances à ta banque.</v>
      </c>
    </row>
    <row r="169" spans="1:13" x14ac:dyDescent="0.3">
      <c r="A169" s="8">
        <v>919512617</v>
      </c>
      <c r="B169" s="9">
        <v>23685</v>
      </c>
      <c r="C169" s="7" t="s">
        <v>43</v>
      </c>
      <c r="D169" s="9">
        <v>24633</v>
      </c>
      <c r="E169" s="9">
        <v>24633</v>
      </c>
      <c r="F169" s="11" t="s">
        <v>81</v>
      </c>
      <c r="G169" s="11">
        <v>2.5</v>
      </c>
      <c r="H169" s="7" t="s">
        <v>42</v>
      </c>
      <c r="I169" s="7" t="s">
        <v>80</v>
      </c>
      <c r="J169" s="8">
        <v>2020</v>
      </c>
      <c r="K169" s="20">
        <v>104963</v>
      </c>
      <c r="L169" s="7">
        <v>40</v>
      </c>
      <c r="M169" s="7" t="str">
        <f>IF(Maladies!G169&lt;5,References!$C$8,IF(Maladies!G169&lt;7,References!$C$9,IF(Maladies!G169&lt;9,References!$C$10,IF(Maladies!G169&gt;9,References!$C$11))))</f>
        <v>Bravo! Tu recevras un boni de 400 $ et nous ajoutons deux (2) jours de vacances à ta banque.</v>
      </c>
    </row>
    <row r="170" spans="1:13" x14ac:dyDescent="0.3">
      <c r="A170" s="8">
        <v>919512621</v>
      </c>
      <c r="B170" s="9">
        <v>24376</v>
      </c>
      <c r="C170" s="7" t="s">
        <v>43</v>
      </c>
      <c r="D170" s="9">
        <v>34958</v>
      </c>
      <c r="E170" s="9">
        <v>34873</v>
      </c>
      <c r="F170" s="11" t="s">
        <v>81</v>
      </c>
      <c r="G170" s="11">
        <v>4</v>
      </c>
      <c r="H170" s="7" t="s">
        <v>42</v>
      </c>
      <c r="I170" s="7" t="s">
        <v>76</v>
      </c>
      <c r="J170" s="8">
        <v>2040</v>
      </c>
      <c r="K170" s="20">
        <v>64009.4</v>
      </c>
      <c r="L170" s="7">
        <v>35</v>
      </c>
      <c r="M170" s="7" t="str">
        <f>IF(Maladies!G170&lt;5,References!$C$8,IF(Maladies!G170&lt;7,References!$C$9,IF(Maladies!G170&lt;9,References!$C$10,IF(Maladies!G170&gt;9,References!$C$11))))</f>
        <v>Bravo! Tu recevras un boni de 400 $ et nous ajoutons deux (2) jours de vacances à ta banque.</v>
      </c>
    </row>
    <row r="171" spans="1:13" x14ac:dyDescent="0.3">
      <c r="A171" s="8">
        <v>919512631</v>
      </c>
      <c r="B171" s="9">
        <v>26378</v>
      </c>
      <c r="C171" s="7" t="s">
        <v>41</v>
      </c>
      <c r="D171" s="9">
        <v>34866</v>
      </c>
      <c r="E171" s="9">
        <v>34866</v>
      </c>
      <c r="F171" s="11" t="s">
        <v>81</v>
      </c>
      <c r="G171" s="11">
        <v>4</v>
      </c>
      <c r="H171" s="7" t="s">
        <v>42</v>
      </c>
      <c r="I171" s="7" t="s">
        <v>76</v>
      </c>
      <c r="J171" s="8">
        <v>2060</v>
      </c>
      <c r="K171" s="20">
        <v>64009.4</v>
      </c>
      <c r="L171" s="7">
        <v>35</v>
      </c>
      <c r="M171" s="7" t="str">
        <f>IF(Maladies!G171&lt;5,References!$C$8,IF(Maladies!G171&lt;7,References!$C$9,IF(Maladies!G171&lt;9,References!$C$10,IF(Maladies!G171&gt;9,References!$C$11))))</f>
        <v>Bravo! Tu recevras un boni de 400 $ et nous ajoutons deux (2) jours de vacances à ta banque.</v>
      </c>
    </row>
    <row r="172" spans="1:13" x14ac:dyDescent="0.3">
      <c r="A172" s="8">
        <v>919512661</v>
      </c>
      <c r="B172" s="9">
        <v>25622</v>
      </c>
      <c r="C172" s="7" t="s">
        <v>43</v>
      </c>
      <c r="D172" s="9">
        <v>34866</v>
      </c>
      <c r="E172" s="9">
        <v>34866</v>
      </c>
      <c r="F172" s="11" t="s">
        <v>81</v>
      </c>
      <c r="G172" s="11">
        <v>8</v>
      </c>
      <c r="H172" s="7" t="s">
        <v>42</v>
      </c>
      <c r="I172" s="7" t="s">
        <v>80</v>
      </c>
      <c r="J172" s="8">
        <v>2040</v>
      </c>
      <c r="K172" s="20">
        <v>104963</v>
      </c>
      <c r="L172" s="7">
        <v>40</v>
      </c>
      <c r="M172" s="7" t="str">
        <f>IF(Maladies!G172&lt;5,References!$C$8,IF(Maladies!G172&lt;7,References!$C$9,IF(Maladies!G172&lt;9,References!$C$10,IF(Maladies!G172&gt;9,References!$C$11))))</f>
        <v>Aucun boni ne sera accordé.</v>
      </c>
    </row>
    <row r="173" spans="1:13" x14ac:dyDescent="0.3">
      <c r="A173" s="8">
        <v>919512662</v>
      </c>
      <c r="B173" s="9">
        <v>25328</v>
      </c>
      <c r="C173" s="7" t="s">
        <v>41</v>
      </c>
      <c r="D173" s="9">
        <v>34866</v>
      </c>
      <c r="E173" s="9">
        <v>34866</v>
      </c>
      <c r="F173" s="11" t="s">
        <v>81</v>
      </c>
      <c r="G173" s="11">
        <v>2</v>
      </c>
      <c r="H173" s="7" t="s">
        <v>42</v>
      </c>
      <c r="I173" s="7" t="s">
        <v>80</v>
      </c>
      <c r="J173" s="8" t="s">
        <v>72</v>
      </c>
      <c r="K173" s="20">
        <v>104963</v>
      </c>
      <c r="L173" s="7">
        <v>40</v>
      </c>
      <c r="M173" s="7" t="str">
        <f>IF(Maladies!G173&lt;5,References!$C$8,IF(Maladies!G173&lt;7,References!$C$9,IF(Maladies!G173&lt;9,References!$C$10,IF(Maladies!G173&gt;9,References!$C$11))))</f>
        <v>Bravo! Tu recevras un boni de 400 $ et nous ajoutons deux (2) jours de vacances à ta banque.</v>
      </c>
    </row>
    <row r="174" spans="1:13" x14ac:dyDescent="0.3">
      <c r="A174" s="8">
        <v>919512665</v>
      </c>
      <c r="B174" s="9">
        <v>19689</v>
      </c>
      <c r="C174" s="7" t="s">
        <v>41</v>
      </c>
      <c r="D174" s="9">
        <v>34864</v>
      </c>
      <c r="E174" s="9">
        <v>34897</v>
      </c>
      <c r="F174" s="11" t="s">
        <v>81</v>
      </c>
      <c r="G174" s="11">
        <v>2.5</v>
      </c>
      <c r="H174" s="7" t="s">
        <v>42</v>
      </c>
      <c r="I174" s="7" t="s">
        <v>76</v>
      </c>
      <c r="J174" s="8">
        <v>2060</v>
      </c>
      <c r="K174" s="20">
        <v>48101.599999999999</v>
      </c>
      <c r="L174" s="7">
        <v>35</v>
      </c>
      <c r="M174" s="7" t="str">
        <f>IF(Maladies!G174&lt;5,References!$C$8,IF(Maladies!G174&lt;7,References!$C$9,IF(Maladies!G174&lt;9,References!$C$10,IF(Maladies!G174&gt;9,References!$C$11))))</f>
        <v>Bravo! Tu recevras un boni de 400 $ et nous ajoutons deux (2) jours de vacances à ta banque.</v>
      </c>
    </row>
    <row r="175" spans="1:13" x14ac:dyDescent="0.3">
      <c r="A175" s="8">
        <v>919512696</v>
      </c>
      <c r="B175" s="9">
        <v>25619</v>
      </c>
      <c r="C175" s="7" t="s">
        <v>41</v>
      </c>
      <c r="D175" s="9">
        <v>34866</v>
      </c>
      <c r="E175" s="9">
        <v>34866</v>
      </c>
      <c r="F175" s="11" t="s">
        <v>81</v>
      </c>
      <c r="G175" s="11">
        <v>3</v>
      </c>
      <c r="H175" s="7" t="s">
        <v>42</v>
      </c>
      <c r="I175" s="7" t="s">
        <v>80</v>
      </c>
      <c r="J175" s="8" t="s">
        <v>52</v>
      </c>
      <c r="K175" s="20">
        <v>104963</v>
      </c>
      <c r="L175" s="7">
        <v>40</v>
      </c>
      <c r="M175" s="7" t="str">
        <f>IF(Maladies!G175&lt;5,References!$C$8,IF(Maladies!G175&lt;7,References!$C$9,IF(Maladies!G175&lt;9,References!$C$10,IF(Maladies!G175&gt;9,References!$C$11))))</f>
        <v>Bravo! Tu recevras un boni de 400 $ et nous ajoutons deux (2) jours de vacances à ta banque.</v>
      </c>
    </row>
    <row r="176" spans="1:13" x14ac:dyDescent="0.3">
      <c r="A176" s="8">
        <v>919512936</v>
      </c>
      <c r="B176" s="9">
        <v>24275</v>
      </c>
      <c r="C176" s="7" t="s">
        <v>41</v>
      </c>
      <c r="D176" s="9">
        <v>35597</v>
      </c>
      <c r="E176" s="9">
        <v>35111</v>
      </c>
      <c r="F176" s="11" t="s">
        <v>81</v>
      </c>
      <c r="G176" s="11">
        <v>22</v>
      </c>
      <c r="H176" s="7" t="s">
        <v>42</v>
      </c>
      <c r="I176" s="7" t="s">
        <v>80</v>
      </c>
      <c r="J176" s="8">
        <v>2032</v>
      </c>
      <c r="K176" s="20">
        <v>104963</v>
      </c>
      <c r="L176" s="7">
        <v>40</v>
      </c>
      <c r="M176" s="7" t="str">
        <f>IF(Maladies!G176&lt;5,References!$C$8,IF(Maladies!G176&lt;7,References!$C$9,IF(Maladies!G176&lt;9,References!$C$10,IF(Maladies!G176&gt;9,References!$C$11))))</f>
        <v>Veuillez communiquer avec les RH afin d’établir un plan d’action.</v>
      </c>
    </row>
    <row r="177" spans="1:13" x14ac:dyDescent="0.3">
      <c r="A177" s="8">
        <v>919512939</v>
      </c>
      <c r="B177" s="9">
        <v>21650</v>
      </c>
      <c r="C177" s="7" t="s">
        <v>41</v>
      </c>
      <c r="D177" s="9">
        <v>24016</v>
      </c>
      <c r="E177" s="9">
        <v>24016</v>
      </c>
      <c r="F177" s="11" t="s">
        <v>82</v>
      </c>
      <c r="G177" s="11">
        <v>25</v>
      </c>
      <c r="H177" s="7" t="s">
        <v>42</v>
      </c>
      <c r="I177" s="7" t="s">
        <v>80</v>
      </c>
      <c r="J177" s="8">
        <v>2090</v>
      </c>
      <c r="K177" s="20">
        <v>104963</v>
      </c>
      <c r="L177" s="7">
        <v>40</v>
      </c>
      <c r="M177" s="7" t="str">
        <f>IF(Maladies!G177&lt;5,References!$C$8,IF(Maladies!G177&lt;7,References!$C$9,IF(Maladies!G177&lt;9,References!$C$10,IF(Maladies!G177&gt;9,References!$C$11))))</f>
        <v>Veuillez communiquer avec les RH afin d’établir un plan d’action.</v>
      </c>
    </row>
    <row r="178" spans="1:13" x14ac:dyDescent="0.3">
      <c r="A178" s="8">
        <v>919512937</v>
      </c>
      <c r="B178" s="9">
        <v>23991</v>
      </c>
      <c r="C178" s="7" t="s">
        <v>43</v>
      </c>
      <c r="D178" s="9">
        <v>35252</v>
      </c>
      <c r="E178" s="9">
        <v>35595</v>
      </c>
      <c r="F178" s="11" t="s">
        <v>81</v>
      </c>
      <c r="G178" s="11">
        <v>4</v>
      </c>
      <c r="H178" s="7" t="s">
        <v>42</v>
      </c>
      <c r="I178" s="7" t="s">
        <v>76</v>
      </c>
      <c r="J178" s="8">
        <v>2060</v>
      </c>
      <c r="K178" s="20">
        <v>64009.4</v>
      </c>
      <c r="L178" s="7">
        <v>35</v>
      </c>
      <c r="M178" s="7" t="str">
        <f>IF(Maladies!G178&lt;5,References!$C$8,IF(Maladies!G178&lt;7,References!$C$9,IF(Maladies!G178&lt;9,References!$C$10,IF(Maladies!G178&gt;9,References!$C$11))))</f>
        <v>Bravo! Tu recevras un boni de 400 $ et nous ajoutons deux (2) jours de vacances à ta banque.</v>
      </c>
    </row>
    <row r="179" spans="1:13" x14ac:dyDescent="0.3">
      <c r="A179" s="8">
        <v>919512959</v>
      </c>
      <c r="B179" s="9">
        <v>20795</v>
      </c>
      <c r="C179" s="7" t="s">
        <v>43</v>
      </c>
      <c r="D179" s="9">
        <v>34864</v>
      </c>
      <c r="E179" s="9">
        <v>34864</v>
      </c>
      <c r="F179" s="11" t="s">
        <v>81</v>
      </c>
      <c r="G179" s="11">
        <v>9</v>
      </c>
      <c r="H179" s="7" t="s">
        <v>42</v>
      </c>
      <c r="I179" s="7" t="s">
        <v>80</v>
      </c>
      <c r="J179" s="8">
        <v>1520</v>
      </c>
      <c r="K179" s="20">
        <v>104963</v>
      </c>
      <c r="L179" s="7">
        <v>40</v>
      </c>
      <c r="M179" s="7" t="b">
        <f>IF(Maladies!G179&lt;5,References!$C$8,IF(Maladies!G179&lt;7,References!$C$9,IF(Maladies!G179&lt;9,References!$C$10,IF(Maladies!G179&gt;9,References!$C$11))))</f>
        <v>0</v>
      </c>
    </row>
    <row r="180" spans="1:13" x14ac:dyDescent="0.3">
      <c r="A180" s="8">
        <v>919512961</v>
      </c>
      <c r="B180" s="9">
        <v>21660</v>
      </c>
      <c r="C180" s="7" t="s">
        <v>43</v>
      </c>
      <c r="D180" s="9">
        <v>34864</v>
      </c>
      <c r="E180" s="9">
        <v>34864</v>
      </c>
      <c r="F180" s="11" t="s">
        <v>81</v>
      </c>
      <c r="G180" s="11">
        <v>0.5</v>
      </c>
      <c r="H180" s="7" t="s">
        <v>42</v>
      </c>
      <c r="I180" s="7" t="s">
        <v>80</v>
      </c>
      <c r="J180" s="8">
        <v>2090</v>
      </c>
      <c r="K180" s="20">
        <v>104963</v>
      </c>
      <c r="L180" s="7">
        <v>40</v>
      </c>
      <c r="M180" s="7" t="str">
        <f>IF(Maladies!G180&lt;5,References!$C$8,IF(Maladies!G180&lt;7,References!$C$9,IF(Maladies!G180&lt;9,References!$C$10,IF(Maladies!G180&gt;9,References!$C$11))))</f>
        <v>Bravo! Tu recevras un boni de 400 $ et nous ajoutons deux (2) jours de vacances à ta banque.</v>
      </c>
    </row>
    <row r="181" spans="1:13" x14ac:dyDescent="0.3">
      <c r="A181" s="8">
        <v>919513121</v>
      </c>
      <c r="B181" s="9">
        <v>22110</v>
      </c>
      <c r="C181" s="7" t="s">
        <v>43</v>
      </c>
      <c r="D181" s="9">
        <v>34864</v>
      </c>
      <c r="E181" s="9">
        <v>34864</v>
      </c>
      <c r="F181" s="11" t="s">
        <v>81</v>
      </c>
      <c r="G181" s="11">
        <v>4.5</v>
      </c>
      <c r="H181" s="7" t="s">
        <v>46</v>
      </c>
      <c r="I181" s="7" t="s">
        <v>76</v>
      </c>
      <c r="J181" s="8">
        <v>2040</v>
      </c>
      <c r="K181" s="20">
        <v>40188.400000000001</v>
      </c>
      <c r="L181" s="7">
        <v>35</v>
      </c>
      <c r="M181" s="7" t="str">
        <f>IF(Maladies!G181&lt;5,References!$C$8,IF(Maladies!G181&lt;7,References!$C$9,IF(Maladies!G181&lt;9,References!$C$10,IF(Maladies!G181&gt;9,References!$C$11))))</f>
        <v>Bravo! Tu recevras un boni de 400 $ et nous ajoutons deux (2) jours de vacances à ta banque.</v>
      </c>
    </row>
    <row r="182" spans="1:13" x14ac:dyDescent="0.3">
      <c r="A182" s="8">
        <v>919513129</v>
      </c>
      <c r="B182" s="9">
        <v>26424</v>
      </c>
      <c r="C182" s="7" t="s">
        <v>41</v>
      </c>
      <c r="D182" s="9">
        <v>35597</v>
      </c>
      <c r="E182" s="9">
        <v>35129</v>
      </c>
      <c r="F182" s="11" t="s">
        <v>81</v>
      </c>
      <c r="G182" s="11">
        <v>9</v>
      </c>
      <c r="H182" s="7" t="s">
        <v>42</v>
      </c>
      <c r="I182" s="7" t="s">
        <v>80</v>
      </c>
      <c r="J182" s="8">
        <v>3326</v>
      </c>
      <c r="K182" s="20">
        <v>104963</v>
      </c>
      <c r="L182" s="7">
        <v>40</v>
      </c>
      <c r="M182" s="7" t="b">
        <f>IF(Maladies!G182&lt;5,References!$C$8,IF(Maladies!G182&lt;7,References!$C$9,IF(Maladies!G182&lt;9,References!$C$10,IF(Maladies!G182&gt;9,References!$C$11))))</f>
        <v>0</v>
      </c>
    </row>
    <row r="183" spans="1:13" x14ac:dyDescent="0.3">
      <c r="A183" s="8">
        <v>919513140</v>
      </c>
      <c r="B183" s="9">
        <v>20842</v>
      </c>
      <c r="C183" s="7" t="s">
        <v>43</v>
      </c>
      <c r="D183" s="9">
        <v>35555</v>
      </c>
      <c r="E183" s="9">
        <v>35555</v>
      </c>
      <c r="F183" s="11" t="s">
        <v>81</v>
      </c>
      <c r="G183" s="11">
        <v>3</v>
      </c>
      <c r="H183" s="7" t="s">
        <v>42</v>
      </c>
      <c r="I183" s="7" t="s">
        <v>76</v>
      </c>
      <c r="J183" s="8">
        <v>2150</v>
      </c>
      <c r="K183" s="20">
        <v>64009.4</v>
      </c>
      <c r="L183" s="7">
        <v>35</v>
      </c>
      <c r="M183" s="7" t="str">
        <f>IF(Maladies!G183&lt;5,References!$C$8,IF(Maladies!G183&lt;7,References!$C$9,IF(Maladies!G183&lt;9,References!$C$10,IF(Maladies!G183&gt;9,References!$C$11))))</f>
        <v>Bravo! Tu recevras un boni de 400 $ et nous ajoutons deux (2) jours de vacances à ta banque.</v>
      </c>
    </row>
    <row r="184" spans="1:13" x14ac:dyDescent="0.3">
      <c r="A184" s="8">
        <v>919513151</v>
      </c>
      <c r="B184" s="9">
        <v>26470</v>
      </c>
      <c r="C184" s="7" t="s">
        <v>41</v>
      </c>
      <c r="D184" s="9">
        <v>34871</v>
      </c>
      <c r="E184" s="9">
        <v>34871</v>
      </c>
      <c r="F184" s="11" t="s">
        <v>81</v>
      </c>
      <c r="G184" s="11">
        <v>2</v>
      </c>
      <c r="H184" s="7" t="s">
        <v>42</v>
      </c>
      <c r="I184" s="7" t="s">
        <v>76</v>
      </c>
      <c r="J184" s="8">
        <v>2170</v>
      </c>
      <c r="K184" s="20">
        <v>60984.2</v>
      </c>
      <c r="L184" s="7">
        <v>40</v>
      </c>
      <c r="M184" s="7" t="str">
        <f>IF(Maladies!G184&lt;5,References!$C$8,IF(Maladies!G184&lt;7,References!$C$9,IF(Maladies!G184&lt;9,References!$C$10,IF(Maladies!G184&gt;9,References!$C$11))))</f>
        <v>Bravo! Tu recevras un boni de 400 $ et nous ajoutons deux (2) jours de vacances à ta banque.</v>
      </c>
    </row>
    <row r="185" spans="1:13" x14ac:dyDescent="0.3">
      <c r="A185" s="8">
        <v>919513131</v>
      </c>
      <c r="B185" s="9">
        <v>20220</v>
      </c>
      <c r="C185" s="7" t="s">
        <v>41</v>
      </c>
      <c r="D185" s="9">
        <v>24447</v>
      </c>
      <c r="E185" s="9">
        <v>24447</v>
      </c>
      <c r="F185" s="11" t="s">
        <v>81</v>
      </c>
      <c r="G185" s="11">
        <v>7.5</v>
      </c>
      <c r="H185" s="7" t="s">
        <v>42</v>
      </c>
      <c r="I185" s="7" t="s">
        <v>44</v>
      </c>
      <c r="J185" s="8">
        <v>1520</v>
      </c>
      <c r="K185" s="20">
        <v>96140.64</v>
      </c>
      <c r="L185" s="7">
        <v>40</v>
      </c>
      <c r="M185" s="7" t="str">
        <f>IF(Maladies!G185&lt;5,References!$C$8,IF(Maladies!G185&lt;7,References!$C$9,IF(Maladies!G185&lt;9,References!$C$10,IF(Maladies!G185&gt;9,References!$C$11))))</f>
        <v>Aucun boni ne sera accordé.</v>
      </c>
    </row>
    <row r="186" spans="1:13" x14ac:dyDescent="0.3">
      <c r="A186" s="8">
        <v>919513136</v>
      </c>
      <c r="B186" s="9">
        <v>23355</v>
      </c>
      <c r="C186" s="7" t="s">
        <v>43</v>
      </c>
      <c r="D186" s="9">
        <v>35226</v>
      </c>
      <c r="E186" s="9">
        <v>35530</v>
      </c>
      <c r="F186" s="11" t="s">
        <v>81</v>
      </c>
      <c r="G186" s="11">
        <v>2</v>
      </c>
      <c r="H186" s="7" t="s">
        <v>42</v>
      </c>
      <c r="I186" s="7" t="s">
        <v>80</v>
      </c>
      <c r="J186" s="8">
        <v>3332</v>
      </c>
      <c r="K186" s="20">
        <v>104963</v>
      </c>
      <c r="L186" s="7">
        <v>40</v>
      </c>
      <c r="M186" s="7" t="str">
        <f>IF(Maladies!G186&lt;5,References!$C$8,IF(Maladies!G186&lt;7,References!$C$9,IF(Maladies!G186&lt;9,References!$C$10,IF(Maladies!G186&gt;9,References!$C$11))))</f>
        <v>Bravo! Tu recevras un boni de 400 $ et nous ajoutons deux (2) jours de vacances à ta banque.</v>
      </c>
    </row>
    <row r="187" spans="1:13" x14ac:dyDescent="0.3">
      <c r="A187" s="8">
        <v>919513176</v>
      </c>
      <c r="B187" s="9">
        <v>21010</v>
      </c>
      <c r="C187" s="7" t="s">
        <v>43</v>
      </c>
      <c r="D187" s="9">
        <v>35023</v>
      </c>
      <c r="E187" s="9">
        <v>34958</v>
      </c>
      <c r="F187" s="11" t="s">
        <v>81</v>
      </c>
      <c r="G187" s="11">
        <v>2</v>
      </c>
      <c r="H187" s="7" t="s">
        <v>42</v>
      </c>
      <c r="I187" s="7" t="s">
        <v>76</v>
      </c>
      <c r="J187" s="8">
        <v>2090</v>
      </c>
      <c r="K187" s="20">
        <v>48101.599999999999</v>
      </c>
      <c r="L187" s="7">
        <v>35</v>
      </c>
      <c r="M187" s="7" t="str">
        <f>IF(Maladies!G187&lt;5,References!$C$8,IF(Maladies!G187&lt;7,References!$C$9,IF(Maladies!G187&lt;9,References!$C$10,IF(Maladies!G187&gt;9,References!$C$11))))</f>
        <v>Bravo! Tu recevras un boni de 400 $ et nous ajoutons deux (2) jours de vacances à ta banque.</v>
      </c>
    </row>
    <row r="188" spans="1:13" x14ac:dyDescent="0.3">
      <c r="A188" s="8">
        <v>919513216</v>
      </c>
      <c r="B188" s="9">
        <v>24169</v>
      </c>
      <c r="C188" s="7" t="s">
        <v>41</v>
      </c>
      <c r="D188" s="9">
        <v>35597</v>
      </c>
      <c r="E188" s="9">
        <v>35177</v>
      </c>
      <c r="F188" s="11" t="s">
        <v>81</v>
      </c>
      <c r="G188" s="11">
        <v>36</v>
      </c>
      <c r="H188" s="7" t="s">
        <v>42</v>
      </c>
      <c r="I188" s="7" t="s">
        <v>80</v>
      </c>
      <c r="J188" s="8">
        <v>2060</v>
      </c>
      <c r="K188" s="20">
        <v>99424</v>
      </c>
      <c r="L188" s="7">
        <v>40</v>
      </c>
      <c r="M188" s="7" t="str">
        <f>IF(Maladies!G188&lt;5,References!$C$8,IF(Maladies!G188&lt;7,References!$C$9,IF(Maladies!G188&lt;9,References!$C$10,IF(Maladies!G188&gt;9,References!$C$11))))</f>
        <v>Veuillez communiquer avec les RH afin d’établir un plan d’action.</v>
      </c>
    </row>
    <row r="189" spans="1:13" x14ac:dyDescent="0.3">
      <c r="A189" s="8">
        <v>919514051</v>
      </c>
      <c r="B189" s="9">
        <v>21710</v>
      </c>
      <c r="C189" s="7" t="s">
        <v>41</v>
      </c>
      <c r="D189" s="9">
        <v>42172</v>
      </c>
      <c r="E189" s="9">
        <v>42172</v>
      </c>
      <c r="F189" s="11" t="s">
        <v>82</v>
      </c>
      <c r="G189" s="11">
        <v>92</v>
      </c>
      <c r="H189" s="7" t="s">
        <v>42</v>
      </c>
      <c r="I189" s="7" t="s">
        <v>80</v>
      </c>
      <c r="J189" s="8">
        <v>2060</v>
      </c>
      <c r="K189" s="20">
        <v>66341</v>
      </c>
      <c r="L189" s="7">
        <v>40</v>
      </c>
      <c r="M189" s="7" t="str">
        <f>IF(Maladies!G189&lt;5,References!$C$8,IF(Maladies!G189&lt;7,References!$C$9,IF(Maladies!G189&lt;9,References!$C$10,IF(Maladies!G189&gt;9,References!$C$11))))</f>
        <v>Veuillez communiquer avec les RH afin d’établir un plan d’action.</v>
      </c>
    </row>
    <row r="190" spans="1:13" x14ac:dyDescent="0.3">
      <c r="A190" s="8">
        <v>919514052</v>
      </c>
      <c r="B190" s="9">
        <v>24364</v>
      </c>
      <c r="C190" s="7" t="s">
        <v>43</v>
      </c>
      <c r="D190" s="9">
        <v>35235</v>
      </c>
      <c r="E190" s="9">
        <v>35083</v>
      </c>
      <c r="F190" s="11" t="s">
        <v>81</v>
      </c>
      <c r="G190" s="11">
        <v>20</v>
      </c>
      <c r="H190" s="7" t="s">
        <v>42</v>
      </c>
      <c r="I190" s="7" t="s">
        <v>80</v>
      </c>
      <c r="J190" s="8">
        <v>2060</v>
      </c>
      <c r="K190" s="20">
        <v>104963</v>
      </c>
      <c r="L190" s="7">
        <v>40</v>
      </c>
      <c r="M190" s="7" t="str">
        <f>IF(Maladies!G190&lt;5,References!$C$8,IF(Maladies!G190&lt;7,References!$C$9,IF(Maladies!G190&lt;9,References!$C$10,IF(Maladies!G190&gt;9,References!$C$11))))</f>
        <v>Veuillez communiquer avec les RH afin d’établir un plan d’action.</v>
      </c>
    </row>
    <row r="191" spans="1:13" x14ac:dyDescent="0.3">
      <c r="A191" s="8">
        <v>919514057</v>
      </c>
      <c r="B191" s="9">
        <v>24199</v>
      </c>
      <c r="C191" s="7" t="s">
        <v>43</v>
      </c>
      <c r="D191" s="9">
        <v>35432</v>
      </c>
      <c r="E191" s="9">
        <v>35188</v>
      </c>
      <c r="F191" s="11" t="s">
        <v>81</v>
      </c>
      <c r="G191" s="11">
        <v>3.5</v>
      </c>
      <c r="H191" s="7" t="s">
        <v>42</v>
      </c>
      <c r="I191" s="7" t="s">
        <v>80</v>
      </c>
      <c r="J191" s="8">
        <v>2060</v>
      </c>
      <c r="K191" s="20">
        <v>104963</v>
      </c>
      <c r="L191" s="7">
        <v>40</v>
      </c>
      <c r="M191" s="7" t="str">
        <f>IF(Maladies!G191&lt;5,References!$C$8,IF(Maladies!G191&lt;7,References!$C$9,IF(Maladies!G191&lt;9,References!$C$10,IF(Maladies!G191&gt;9,References!$C$11))))</f>
        <v>Bravo! Tu recevras un boni de 400 $ et nous ajoutons deux (2) jours de vacances à ta banque.</v>
      </c>
    </row>
    <row r="192" spans="1:13" x14ac:dyDescent="0.3">
      <c r="A192" s="8">
        <v>919514063</v>
      </c>
      <c r="B192" s="9">
        <v>23517</v>
      </c>
      <c r="C192" s="7" t="s">
        <v>41</v>
      </c>
      <c r="D192" s="9">
        <v>35597</v>
      </c>
      <c r="E192" s="9">
        <v>35158</v>
      </c>
      <c r="F192" s="11" t="s">
        <v>81</v>
      </c>
      <c r="G192" s="11">
        <v>22</v>
      </c>
      <c r="H192" s="7" t="s">
        <v>42</v>
      </c>
      <c r="I192" s="7" t="s">
        <v>80</v>
      </c>
      <c r="J192" s="8">
        <v>2030</v>
      </c>
      <c r="K192" s="20">
        <v>104963</v>
      </c>
      <c r="L192" s="7">
        <v>40</v>
      </c>
      <c r="M192" s="7" t="str">
        <f>IF(Maladies!G192&lt;5,References!$C$8,IF(Maladies!G192&lt;7,References!$C$9,IF(Maladies!G192&lt;9,References!$C$10,IF(Maladies!G192&gt;9,References!$C$11))))</f>
        <v>Veuillez communiquer avec les RH afin d’établir un plan d’action.</v>
      </c>
    </row>
    <row r="193" spans="1:13" x14ac:dyDescent="0.3">
      <c r="A193" s="8">
        <v>919514075</v>
      </c>
      <c r="B193" s="9">
        <v>20158</v>
      </c>
      <c r="C193" s="7" t="s">
        <v>41</v>
      </c>
      <c r="D193" s="9">
        <v>35275</v>
      </c>
      <c r="E193" s="9">
        <v>35202</v>
      </c>
      <c r="F193" s="11" t="s">
        <v>81</v>
      </c>
      <c r="G193" s="11">
        <v>2</v>
      </c>
      <c r="H193" s="7" t="s">
        <v>42</v>
      </c>
      <c r="I193" s="7" t="s">
        <v>80</v>
      </c>
      <c r="J193" s="8">
        <v>3326</v>
      </c>
      <c r="K193" s="20">
        <v>104963</v>
      </c>
      <c r="L193" s="7">
        <v>40</v>
      </c>
      <c r="M193" s="7" t="str">
        <f>IF(Maladies!G193&lt;5,References!$C$8,IF(Maladies!G193&lt;7,References!$C$9,IF(Maladies!G193&lt;9,References!$C$10,IF(Maladies!G193&gt;9,References!$C$11))))</f>
        <v>Bravo! Tu recevras un boni de 400 $ et nous ajoutons deux (2) jours de vacances à ta banque.</v>
      </c>
    </row>
    <row r="194" spans="1:13" x14ac:dyDescent="0.3">
      <c r="A194" s="8">
        <v>919514077</v>
      </c>
      <c r="B194" s="9">
        <v>24304</v>
      </c>
      <c r="C194" s="7" t="s">
        <v>43</v>
      </c>
      <c r="D194" s="9">
        <v>33882</v>
      </c>
      <c r="E194" s="9">
        <v>35335</v>
      </c>
      <c r="F194" s="11" t="s">
        <v>81</v>
      </c>
      <c r="G194" s="11">
        <v>20</v>
      </c>
      <c r="H194" s="7" t="s">
        <v>42</v>
      </c>
      <c r="I194" s="7" t="s">
        <v>76</v>
      </c>
      <c r="J194" s="8">
        <v>3230</v>
      </c>
      <c r="K194" s="20">
        <v>64009.4</v>
      </c>
      <c r="L194" s="7">
        <v>35</v>
      </c>
      <c r="M194" s="7" t="str">
        <f>IF(Maladies!G194&lt;5,References!$C$8,IF(Maladies!G194&lt;7,References!$C$9,IF(Maladies!G194&lt;9,References!$C$10,IF(Maladies!G194&gt;9,References!$C$11))))</f>
        <v>Veuillez communiquer avec les RH afin d’établir un plan d’action.</v>
      </c>
    </row>
    <row r="195" spans="1:13" x14ac:dyDescent="0.3">
      <c r="A195" s="8">
        <v>919514019</v>
      </c>
      <c r="B195" s="9">
        <v>23540</v>
      </c>
      <c r="C195" s="7" t="s">
        <v>43</v>
      </c>
      <c r="D195" s="9">
        <v>35016</v>
      </c>
      <c r="E195" s="9">
        <v>35016</v>
      </c>
      <c r="F195" s="11" t="s">
        <v>81</v>
      </c>
      <c r="G195" s="11">
        <v>5</v>
      </c>
      <c r="H195" s="7" t="s">
        <v>42</v>
      </c>
      <c r="I195" s="7" t="s">
        <v>76</v>
      </c>
      <c r="J195" s="8">
        <v>3230</v>
      </c>
      <c r="K195" s="20">
        <v>64009.4</v>
      </c>
      <c r="L195" s="7">
        <v>35</v>
      </c>
      <c r="M195" s="7" t="str">
        <f>IF(Maladies!G195&lt;5,References!$C$8,IF(Maladies!G195&lt;7,References!$C$9,IF(Maladies!G195&lt;9,References!$C$10,IF(Maladies!G195&gt;9,References!$C$11))))</f>
        <v>Bravo! Tu recevras un boni de 100 $.</v>
      </c>
    </row>
    <row r="196" spans="1:13" x14ac:dyDescent="0.3">
      <c r="A196" s="8">
        <v>919513571</v>
      </c>
      <c r="B196" s="9">
        <v>22245</v>
      </c>
      <c r="C196" s="7" t="s">
        <v>43</v>
      </c>
      <c r="D196" s="9">
        <v>36341</v>
      </c>
      <c r="E196" s="9">
        <v>35536</v>
      </c>
      <c r="F196" s="11" t="s">
        <v>81</v>
      </c>
      <c r="G196" s="11">
        <v>4</v>
      </c>
      <c r="H196" s="7" t="s">
        <v>42</v>
      </c>
      <c r="I196" s="7" t="s">
        <v>76</v>
      </c>
      <c r="J196" s="8">
        <v>3337</v>
      </c>
      <c r="K196" s="20">
        <v>44691</v>
      </c>
      <c r="L196" s="7">
        <v>35</v>
      </c>
      <c r="M196" s="7" t="str">
        <f>IF(Maladies!G196&lt;5,References!$C$8,IF(Maladies!G196&lt;7,References!$C$9,IF(Maladies!G196&lt;9,References!$C$10,IF(Maladies!G196&gt;9,References!$C$11))))</f>
        <v>Bravo! Tu recevras un boni de 400 $ et nous ajoutons deux (2) jours de vacances à ta banque.</v>
      </c>
    </row>
    <row r="197" spans="1:13" x14ac:dyDescent="0.3">
      <c r="A197" s="8">
        <v>919513167</v>
      </c>
      <c r="B197" s="9">
        <v>24652</v>
      </c>
      <c r="C197" s="7" t="s">
        <v>43</v>
      </c>
      <c r="D197" s="9">
        <v>35016</v>
      </c>
      <c r="E197" s="9">
        <v>35016</v>
      </c>
      <c r="F197" s="11" t="s">
        <v>81</v>
      </c>
      <c r="G197" s="11">
        <v>2</v>
      </c>
      <c r="H197" s="7" t="s">
        <v>42</v>
      </c>
      <c r="I197" s="7" t="s">
        <v>76</v>
      </c>
      <c r="J197" s="8">
        <v>3337</v>
      </c>
      <c r="K197" s="20">
        <v>64009.4</v>
      </c>
      <c r="L197" s="7">
        <v>35</v>
      </c>
      <c r="M197" s="7" t="str">
        <f>IF(Maladies!G197&lt;5,References!$C$8,IF(Maladies!G197&lt;7,References!$C$9,IF(Maladies!G197&lt;9,References!$C$10,IF(Maladies!G197&gt;9,References!$C$11))))</f>
        <v>Bravo! Tu recevras un boni de 400 $ et nous ajoutons deux (2) jours de vacances à ta banque.</v>
      </c>
    </row>
    <row r="198" spans="1:13" x14ac:dyDescent="0.3">
      <c r="A198" s="8">
        <v>919514019</v>
      </c>
      <c r="B198" s="9">
        <v>24654</v>
      </c>
      <c r="C198" s="7" t="s">
        <v>43</v>
      </c>
      <c r="D198" s="9">
        <v>35562</v>
      </c>
      <c r="E198" s="9">
        <v>35428</v>
      </c>
      <c r="F198" s="11" t="s">
        <v>81</v>
      </c>
      <c r="G198" s="11">
        <v>4</v>
      </c>
      <c r="H198" s="7" t="s">
        <v>42</v>
      </c>
      <c r="I198" s="7" t="s">
        <v>76</v>
      </c>
      <c r="J198" s="8" t="s">
        <v>60</v>
      </c>
      <c r="K198" s="20">
        <v>64009.4</v>
      </c>
      <c r="L198" s="7">
        <v>35</v>
      </c>
      <c r="M198" s="7" t="str">
        <f>IF(Maladies!G198&lt;5,References!$C$8,IF(Maladies!G198&lt;7,References!$C$9,IF(Maladies!G198&lt;9,References!$C$10,IF(Maladies!G198&gt;9,References!$C$11))))</f>
        <v>Bravo! Tu recevras un boni de 400 $ et nous ajoutons deux (2) jours de vacances à ta banque.</v>
      </c>
    </row>
    <row r="199" spans="1:13" x14ac:dyDescent="0.3">
      <c r="A199" s="8">
        <v>919610215</v>
      </c>
      <c r="B199" s="9">
        <v>22088</v>
      </c>
      <c r="C199" s="7" t="s">
        <v>41</v>
      </c>
      <c r="D199" s="9">
        <v>36948</v>
      </c>
      <c r="E199" s="9">
        <v>35070</v>
      </c>
      <c r="F199" s="11" t="s">
        <v>81</v>
      </c>
      <c r="G199" s="11">
        <v>39</v>
      </c>
      <c r="H199" s="7" t="s">
        <v>42</v>
      </c>
      <c r="I199" s="7" t="s">
        <v>44</v>
      </c>
      <c r="J199" s="8">
        <v>3401</v>
      </c>
      <c r="K199" s="20">
        <v>68013.86</v>
      </c>
      <c r="L199" s="7">
        <v>40</v>
      </c>
      <c r="M199" s="7" t="str">
        <f>IF(Maladies!G199&lt;5,References!$C$8,IF(Maladies!G199&lt;7,References!$C$9,IF(Maladies!G199&lt;9,References!$C$10,IF(Maladies!G199&gt;9,References!$C$11))))</f>
        <v>Veuillez communiquer avec les RH afin d’établir un plan d’action.</v>
      </c>
    </row>
    <row r="200" spans="1:13" x14ac:dyDescent="0.3">
      <c r="A200" s="8">
        <v>919610691</v>
      </c>
      <c r="B200" s="9">
        <v>20709</v>
      </c>
      <c r="C200" s="7" t="s">
        <v>41</v>
      </c>
      <c r="D200" s="9">
        <v>36803</v>
      </c>
      <c r="E200" s="9">
        <v>36803</v>
      </c>
      <c r="F200" s="11" t="s">
        <v>81</v>
      </c>
      <c r="G200" s="11">
        <v>9</v>
      </c>
      <c r="H200" s="7" t="s">
        <v>42</v>
      </c>
      <c r="I200" s="7" t="s">
        <v>76</v>
      </c>
      <c r="J200" s="8" t="s">
        <v>73</v>
      </c>
      <c r="K200" s="20">
        <v>84948.6</v>
      </c>
      <c r="L200" s="7">
        <v>35</v>
      </c>
      <c r="M200" s="7" t="b">
        <f>IF(Maladies!G200&lt;5,References!$C$8,IF(Maladies!G200&lt;7,References!$C$9,IF(Maladies!G200&lt;9,References!$C$10,IF(Maladies!G200&gt;9,References!$C$11))))</f>
        <v>0</v>
      </c>
    </row>
    <row r="201" spans="1:13" x14ac:dyDescent="0.3">
      <c r="A201" s="8">
        <v>919691357</v>
      </c>
      <c r="B201" s="9">
        <v>27816</v>
      </c>
      <c r="C201" s="7" t="s">
        <v>41</v>
      </c>
      <c r="D201" s="9">
        <v>37802</v>
      </c>
      <c r="E201" s="9">
        <v>37761</v>
      </c>
      <c r="F201" s="11" t="s">
        <v>81</v>
      </c>
      <c r="G201" s="11">
        <v>4.5</v>
      </c>
      <c r="H201" s="7" t="s">
        <v>42</v>
      </c>
      <c r="I201" s="7" t="s">
        <v>76</v>
      </c>
      <c r="J201" s="8">
        <v>2150</v>
      </c>
      <c r="K201" s="20">
        <v>61182</v>
      </c>
      <c r="L201" s="7">
        <v>35</v>
      </c>
      <c r="M201" s="7" t="str">
        <f>IF(Maladies!G201&lt;5,References!$C$8,IF(Maladies!G201&lt;7,References!$C$9,IF(Maladies!G201&lt;9,References!$C$10,IF(Maladies!G201&gt;9,References!$C$11))))</f>
        <v>Bravo! Tu recevras un boni de 400 $ et nous ajoutons deux (2) jours de vacances à ta banque.</v>
      </c>
    </row>
    <row r="202" spans="1:13" x14ac:dyDescent="0.3">
      <c r="A202" s="8">
        <v>919612127</v>
      </c>
      <c r="B202" s="9">
        <v>25762</v>
      </c>
      <c r="C202" s="7" t="s">
        <v>41</v>
      </c>
      <c r="D202" s="9">
        <v>38161</v>
      </c>
      <c r="E202" s="9">
        <v>38097</v>
      </c>
      <c r="F202" s="11" t="s">
        <v>81</v>
      </c>
      <c r="G202" s="11">
        <v>2</v>
      </c>
      <c r="H202" s="7" t="s">
        <v>42</v>
      </c>
      <c r="I202" s="7" t="s">
        <v>76</v>
      </c>
      <c r="J202" s="8" t="s">
        <v>73</v>
      </c>
      <c r="K202" s="20">
        <v>48101.599999999999</v>
      </c>
      <c r="L202" s="7">
        <v>35</v>
      </c>
      <c r="M202" s="7" t="str">
        <f>IF(Maladies!G202&lt;5,References!$C$8,IF(Maladies!G202&lt;7,References!$C$9,IF(Maladies!G202&lt;9,References!$C$10,IF(Maladies!G202&gt;9,References!$C$11))))</f>
        <v>Bravo! Tu recevras un boni de 400 $ et nous ajoutons deux (2) jours de vacances à ta banque.</v>
      </c>
    </row>
    <row r="203" spans="1:13" x14ac:dyDescent="0.3">
      <c r="A203" s="8">
        <v>919612191</v>
      </c>
      <c r="B203" s="9">
        <v>27286</v>
      </c>
      <c r="C203" s="7" t="s">
        <v>41</v>
      </c>
      <c r="D203" s="9">
        <v>36675</v>
      </c>
      <c r="E203" s="9">
        <v>36675</v>
      </c>
      <c r="F203" s="11" t="s">
        <v>81</v>
      </c>
      <c r="G203" s="11">
        <v>2</v>
      </c>
      <c r="H203" s="7" t="s">
        <v>42</v>
      </c>
      <c r="I203" s="7" t="s">
        <v>44</v>
      </c>
      <c r="J203" s="8" t="s">
        <v>66</v>
      </c>
      <c r="K203" s="20">
        <v>68013.86</v>
      </c>
      <c r="L203" s="7">
        <v>40</v>
      </c>
      <c r="M203" s="7" t="str">
        <f>IF(Maladies!G203&lt;5,References!$C$8,IF(Maladies!G203&lt;7,References!$C$9,IF(Maladies!G203&lt;9,References!$C$10,IF(Maladies!G203&gt;9,References!$C$11))))</f>
        <v>Bravo! Tu recevras un boni de 400 $ et nous ajoutons deux (2) jours de vacances à ta banque.</v>
      </c>
    </row>
    <row r="204" spans="1:13" x14ac:dyDescent="0.3">
      <c r="A204" s="8">
        <v>919612266</v>
      </c>
      <c r="B204" s="9">
        <v>28017</v>
      </c>
      <c r="C204" s="7" t="s">
        <v>41</v>
      </c>
      <c r="D204" s="9">
        <v>41659</v>
      </c>
      <c r="E204" s="9">
        <v>41659</v>
      </c>
      <c r="F204" s="11" t="s">
        <v>81</v>
      </c>
      <c r="G204" s="11">
        <v>2</v>
      </c>
      <c r="H204" s="7" t="s">
        <v>42</v>
      </c>
      <c r="I204" s="7" t="s">
        <v>76</v>
      </c>
      <c r="J204" s="8">
        <v>3106</v>
      </c>
      <c r="K204" s="20">
        <v>44082.2</v>
      </c>
      <c r="L204" s="7">
        <v>35</v>
      </c>
      <c r="M204" s="7" t="str">
        <f>IF(Maladies!G204&lt;5,References!$C$8,IF(Maladies!G204&lt;7,References!$C$9,IF(Maladies!G204&lt;9,References!$C$10,IF(Maladies!G204&gt;9,References!$C$11))))</f>
        <v>Bravo! Tu recevras un boni de 400 $ et nous ajoutons deux (2) jours de vacances à ta banque.</v>
      </c>
    </row>
    <row r="205" spans="1:13" x14ac:dyDescent="0.3">
      <c r="A205" s="8">
        <v>919612310</v>
      </c>
      <c r="B205" s="9">
        <v>27327</v>
      </c>
      <c r="C205" s="7" t="s">
        <v>43</v>
      </c>
      <c r="D205" s="9">
        <v>38879</v>
      </c>
      <c r="E205" s="9">
        <v>38879</v>
      </c>
      <c r="F205" s="11" t="s">
        <v>81</v>
      </c>
      <c r="G205" s="11">
        <v>20</v>
      </c>
      <c r="H205" s="7" t="s">
        <v>42</v>
      </c>
      <c r="I205" s="7" t="s">
        <v>44</v>
      </c>
      <c r="J205" s="8">
        <v>2060</v>
      </c>
      <c r="K205" s="20">
        <v>63436</v>
      </c>
      <c r="L205" s="7">
        <v>40</v>
      </c>
      <c r="M205" s="7" t="str">
        <f>IF(Maladies!G205&lt;5,References!$C$8,IF(Maladies!G205&lt;7,References!$C$9,IF(Maladies!G205&lt;9,References!$C$10,IF(Maladies!G205&gt;9,References!$C$11))))</f>
        <v>Veuillez communiquer avec les RH afin d’établir un plan d’action.</v>
      </c>
    </row>
    <row r="206" spans="1:13" x14ac:dyDescent="0.3">
      <c r="A206" s="8">
        <v>919613155</v>
      </c>
      <c r="B206" s="9">
        <v>20745</v>
      </c>
      <c r="C206" s="7" t="s">
        <v>43</v>
      </c>
      <c r="D206" s="9">
        <v>35357</v>
      </c>
      <c r="E206" s="9">
        <v>35786</v>
      </c>
      <c r="F206" s="11" t="s">
        <v>82</v>
      </c>
      <c r="G206" s="11">
        <v>5.5</v>
      </c>
      <c r="H206" s="7" t="s">
        <v>42</v>
      </c>
      <c r="I206" s="7" t="s">
        <v>76</v>
      </c>
      <c r="J206" s="8">
        <v>2090</v>
      </c>
      <c r="K206" s="20">
        <v>40668</v>
      </c>
      <c r="L206" s="7">
        <v>35</v>
      </c>
      <c r="M206" s="7" t="str">
        <f>IF(Maladies!G206&lt;5,References!$C$8,IF(Maladies!G206&lt;7,References!$C$9,IF(Maladies!G206&lt;9,References!$C$10,IF(Maladies!G206&gt;9,References!$C$11))))</f>
        <v>Bravo! Tu recevras un boni de 100 $.</v>
      </c>
    </row>
    <row r="207" spans="1:13" x14ac:dyDescent="0.3">
      <c r="A207" s="8">
        <v>919613156</v>
      </c>
      <c r="B207" s="9">
        <v>23643</v>
      </c>
      <c r="C207" s="7" t="s">
        <v>43</v>
      </c>
      <c r="D207" s="9">
        <v>37103</v>
      </c>
      <c r="E207" s="9">
        <v>36866</v>
      </c>
      <c r="F207" s="11" t="s">
        <v>81</v>
      </c>
      <c r="G207" s="11">
        <v>6</v>
      </c>
      <c r="H207" s="7" t="s">
        <v>42</v>
      </c>
      <c r="I207" s="7" t="s">
        <v>80</v>
      </c>
      <c r="J207" s="8">
        <v>2040</v>
      </c>
      <c r="K207" s="20">
        <v>104963</v>
      </c>
      <c r="L207" s="7">
        <v>40</v>
      </c>
      <c r="M207" s="7" t="str">
        <f>IF(Maladies!G207&lt;5,References!$C$8,IF(Maladies!G207&lt;7,References!$C$9,IF(Maladies!G207&lt;9,References!$C$10,IF(Maladies!G207&gt;9,References!$C$11))))</f>
        <v>Bravo! Tu recevras un boni de 100 $.</v>
      </c>
    </row>
    <row r="208" spans="1:13" x14ac:dyDescent="0.3">
      <c r="A208" s="8">
        <v>919613131</v>
      </c>
      <c r="B208" s="9">
        <v>25702</v>
      </c>
      <c r="C208" s="7" t="s">
        <v>41</v>
      </c>
      <c r="D208" s="9">
        <v>35592</v>
      </c>
      <c r="E208" s="9">
        <v>35592</v>
      </c>
      <c r="F208" s="11" t="s">
        <v>81</v>
      </c>
      <c r="G208" s="11">
        <v>2.5</v>
      </c>
      <c r="H208" s="7" t="s">
        <v>42</v>
      </c>
      <c r="I208" s="7" t="s">
        <v>80</v>
      </c>
      <c r="J208" s="8">
        <v>3106</v>
      </c>
      <c r="K208" s="20">
        <v>102194</v>
      </c>
      <c r="L208" s="7">
        <v>40</v>
      </c>
      <c r="M208" s="7" t="str">
        <f>IF(Maladies!G208&lt;5,References!$C$8,IF(Maladies!G208&lt;7,References!$C$9,IF(Maladies!G208&lt;9,References!$C$10,IF(Maladies!G208&gt;9,References!$C$11))))</f>
        <v>Bravo! Tu recevras un boni de 400 $ et nous ajoutons deux (2) jours de vacances à ta banque.</v>
      </c>
    </row>
    <row r="209" spans="1:13" x14ac:dyDescent="0.3">
      <c r="A209" s="8">
        <v>919710729</v>
      </c>
      <c r="B209" s="9">
        <v>25949</v>
      </c>
      <c r="C209" s="7" t="s">
        <v>41</v>
      </c>
      <c r="D209" s="9">
        <v>35485</v>
      </c>
      <c r="E209" s="9">
        <v>35485</v>
      </c>
      <c r="F209" s="11" t="s">
        <v>81</v>
      </c>
      <c r="G209" s="11">
        <v>29.5</v>
      </c>
      <c r="H209" s="7" t="s">
        <v>42</v>
      </c>
      <c r="I209" s="7" t="s">
        <v>44</v>
      </c>
      <c r="J209" s="8">
        <v>2090</v>
      </c>
      <c r="K209" s="20">
        <v>166944</v>
      </c>
      <c r="L209" s="7">
        <v>40</v>
      </c>
      <c r="M209" s="7" t="str">
        <f>IF(Maladies!G209&lt;5,References!$C$8,IF(Maladies!G209&lt;7,References!$C$9,IF(Maladies!G209&lt;9,References!$C$10,IF(Maladies!G209&gt;9,References!$C$11))))</f>
        <v>Veuillez communiquer avec les RH afin d’établir un plan d’action.</v>
      </c>
    </row>
    <row r="210" spans="1:13" x14ac:dyDescent="0.3">
      <c r="A210" s="8">
        <v>919710735</v>
      </c>
      <c r="B210" s="9">
        <v>26954</v>
      </c>
      <c r="C210" s="7" t="s">
        <v>41</v>
      </c>
      <c r="D210" s="9">
        <v>38154</v>
      </c>
      <c r="E210" s="9">
        <v>39216</v>
      </c>
      <c r="F210" s="11" t="s">
        <v>81</v>
      </c>
      <c r="G210" s="11">
        <v>8.5</v>
      </c>
      <c r="H210" s="7" t="s">
        <v>42</v>
      </c>
      <c r="I210" s="7" t="s">
        <v>80</v>
      </c>
      <c r="J210" s="8">
        <v>2090</v>
      </c>
      <c r="K210" s="20">
        <v>64460</v>
      </c>
      <c r="L210" s="7">
        <v>40</v>
      </c>
      <c r="M210" s="7" t="str">
        <f>IF(Maladies!G210&lt;5,References!$C$8,IF(Maladies!G210&lt;7,References!$C$9,IF(Maladies!G210&lt;9,References!$C$10,IF(Maladies!G210&gt;9,References!$C$11))))</f>
        <v>Aucun boni ne sera accordé.</v>
      </c>
    </row>
    <row r="211" spans="1:13" x14ac:dyDescent="0.3">
      <c r="A211" s="8">
        <v>919710756</v>
      </c>
      <c r="B211" s="9">
        <v>26500</v>
      </c>
      <c r="C211" s="7" t="s">
        <v>41</v>
      </c>
      <c r="D211" s="9">
        <v>35485</v>
      </c>
      <c r="E211" s="9">
        <v>35485</v>
      </c>
      <c r="F211" s="11" t="s">
        <v>81</v>
      </c>
      <c r="G211" s="11">
        <v>4</v>
      </c>
      <c r="H211" s="7" t="s">
        <v>42</v>
      </c>
      <c r="I211" s="7" t="s">
        <v>80</v>
      </c>
      <c r="J211" s="8">
        <v>2040</v>
      </c>
      <c r="K211" s="20">
        <v>102194</v>
      </c>
      <c r="L211" s="7">
        <v>40</v>
      </c>
      <c r="M211" s="7" t="str">
        <f>IF(Maladies!G211&lt;5,References!$C$8,IF(Maladies!G211&lt;7,References!$C$9,IF(Maladies!G211&lt;9,References!$C$10,IF(Maladies!G211&gt;9,References!$C$11))))</f>
        <v>Bravo! Tu recevras un boni de 400 $ et nous ajoutons deux (2) jours de vacances à ta banque.</v>
      </c>
    </row>
    <row r="212" spans="1:13" x14ac:dyDescent="0.3">
      <c r="A212" s="8">
        <v>919791367</v>
      </c>
      <c r="B212" s="9">
        <v>20561</v>
      </c>
      <c r="C212" s="7" t="s">
        <v>41</v>
      </c>
      <c r="D212" s="9">
        <v>35606</v>
      </c>
      <c r="E212" s="9">
        <v>35606</v>
      </c>
      <c r="F212" s="11" t="s">
        <v>81</v>
      </c>
      <c r="G212" s="11">
        <v>22.5</v>
      </c>
      <c r="H212" s="7" t="s">
        <v>42</v>
      </c>
      <c r="I212" s="7" t="s">
        <v>80</v>
      </c>
      <c r="J212" s="8" t="s">
        <v>66</v>
      </c>
      <c r="K212" s="20">
        <v>104963</v>
      </c>
      <c r="L212" s="7">
        <v>40</v>
      </c>
      <c r="M212" s="7" t="str">
        <f>IF(Maladies!G212&lt;5,References!$C$8,IF(Maladies!G212&lt;7,References!$C$9,IF(Maladies!G212&lt;9,References!$C$10,IF(Maladies!G212&gt;9,References!$C$11))))</f>
        <v>Veuillez communiquer avec les RH afin d’établir un plan d’action.</v>
      </c>
    </row>
    <row r="213" spans="1:13" x14ac:dyDescent="0.3">
      <c r="A213" s="8">
        <v>919710316</v>
      </c>
      <c r="B213" s="9">
        <v>26963</v>
      </c>
      <c r="C213" s="7" t="s">
        <v>41</v>
      </c>
      <c r="D213" s="9">
        <v>35211</v>
      </c>
      <c r="E213" s="9">
        <v>35088</v>
      </c>
      <c r="F213" s="11" t="s">
        <v>82</v>
      </c>
      <c r="G213" s="11">
        <v>222</v>
      </c>
      <c r="H213" s="7" t="s">
        <v>42</v>
      </c>
      <c r="I213" s="7" t="s">
        <v>76</v>
      </c>
      <c r="J213" s="8">
        <v>1190</v>
      </c>
      <c r="K213" s="20">
        <v>61182</v>
      </c>
      <c r="L213" s="7">
        <v>35</v>
      </c>
      <c r="M213" s="7" t="str">
        <f>IF(Maladies!G213&lt;5,References!$C$8,IF(Maladies!G213&lt;7,References!$C$9,IF(Maladies!G213&lt;9,References!$C$10,IF(Maladies!G213&gt;9,References!$C$11))))</f>
        <v>Veuillez communiquer avec les RH afin d’établir un plan d’action.</v>
      </c>
    </row>
    <row r="214" spans="1:13" x14ac:dyDescent="0.3">
      <c r="A214" s="8">
        <v>919710403</v>
      </c>
      <c r="B214" s="9">
        <v>26404</v>
      </c>
      <c r="C214" s="7" t="s">
        <v>41</v>
      </c>
      <c r="D214" s="9">
        <v>38287</v>
      </c>
      <c r="E214" s="9">
        <v>37930</v>
      </c>
      <c r="F214" s="11" t="s">
        <v>81</v>
      </c>
      <c r="G214" s="11">
        <v>52</v>
      </c>
      <c r="H214" s="7" t="s">
        <v>42</v>
      </c>
      <c r="I214" s="7" t="s">
        <v>76</v>
      </c>
      <c r="J214" s="8" t="s">
        <v>61</v>
      </c>
      <c r="K214" s="20">
        <v>49094.400000000001</v>
      </c>
      <c r="L214" s="7">
        <v>35</v>
      </c>
      <c r="M214" s="7" t="str">
        <f>IF(Maladies!G214&lt;5,References!$C$8,IF(Maladies!G214&lt;7,References!$C$9,IF(Maladies!G214&lt;9,References!$C$10,IF(Maladies!G214&gt;9,References!$C$11))))</f>
        <v>Veuillez communiquer avec les RH afin d’établir un plan d’action.</v>
      </c>
    </row>
    <row r="215" spans="1:13" x14ac:dyDescent="0.3">
      <c r="A215" s="8">
        <v>919710621</v>
      </c>
      <c r="B215" s="9">
        <v>20805</v>
      </c>
      <c r="C215" s="7" t="s">
        <v>43</v>
      </c>
      <c r="D215" s="9">
        <v>35154</v>
      </c>
      <c r="E215" s="9">
        <v>35154</v>
      </c>
      <c r="F215" s="11" t="s">
        <v>82</v>
      </c>
      <c r="G215" s="11">
        <v>40</v>
      </c>
      <c r="H215" s="7" t="s">
        <v>42</v>
      </c>
      <c r="I215" s="7" t="s">
        <v>44</v>
      </c>
      <c r="J215" s="8" t="s">
        <v>66</v>
      </c>
      <c r="K215" s="20">
        <v>69882.039999999994</v>
      </c>
      <c r="L215" s="7">
        <v>40</v>
      </c>
      <c r="M215" s="7" t="str">
        <f>IF(Maladies!G215&lt;5,References!$C$8,IF(Maladies!G215&lt;7,References!$C$9,IF(Maladies!G215&lt;9,References!$C$10,IF(Maladies!G215&gt;9,References!$C$11))))</f>
        <v>Veuillez communiquer avec les RH afin d’établir un plan d’action.</v>
      </c>
    </row>
    <row r="216" spans="1:13" x14ac:dyDescent="0.3">
      <c r="A216" s="8">
        <v>919712255</v>
      </c>
      <c r="B216" s="9">
        <v>27393</v>
      </c>
      <c r="C216" s="7" t="s">
        <v>41</v>
      </c>
      <c r="D216" s="9">
        <v>35770</v>
      </c>
      <c r="E216" s="9">
        <v>35689</v>
      </c>
      <c r="F216" s="11" t="s">
        <v>81</v>
      </c>
      <c r="G216" s="11">
        <v>6.5</v>
      </c>
      <c r="H216" s="7" t="s">
        <v>42</v>
      </c>
      <c r="I216" s="7" t="s">
        <v>44</v>
      </c>
      <c r="J216" s="8">
        <v>3332</v>
      </c>
      <c r="K216" s="20">
        <v>96140.64</v>
      </c>
      <c r="L216" s="7">
        <v>40</v>
      </c>
      <c r="M216" s="7" t="str">
        <f>IF(Maladies!G216&lt;5,References!$C$8,IF(Maladies!G216&lt;7,References!$C$9,IF(Maladies!G216&lt;9,References!$C$10,IF(Maladies!G216&gt;9,References!$C$11))))</f>
        <v>Bravo! Tu recevras un boni de 100 $.</v>
      </c>
    </row>
    <row r="217" spans="1:13" x14ac:dyDescent="0.3">
      <c r="A217" s="8">
        <v>919712513</v>
      </c>
      <c r="B217" s="9">
        <v>20910</v>
      </c>
      <c r="C217" s="7" t="s">
        <v>43</v>
      </c>
      <c r="D217" s="9">
        <v>35217</v>
      </c>
      <c r="E217" s="9">
        <v>35217</v>
      </c>
      <c r="F217" s="11" t="s">
        <v>81</v>
      </c>
      <c r="G217" s="11">
        <v>20</v>
      </c>
      <c r="H217" s="7" t="s">
        <v>42</v>
      </c>
      <c r="I217" s="7" t="s">
        <v>76</v>
      </c>
      <c r="J217" s="8">
        <v>1272</v>
      </c>
      <c r="K217" s="20">
        <v>40668</v>
      </c>
      <c r="L217" s="7">
        <v>35</v>
      </c>
      <c r="M217" s="7" t="str">
        <f>IF(Maladies!G217&lt;5,References!$C$8,IF(Maladies!G217&lt;7,References!$C$9,IF(Maladies!G217&lt;9,References!$C$10,IF(Maladies!G217&gt;9,References!$C$11))))</f>
        <v>Veuillez communiquer avec les RH afin d’établir un plan d’action.</v>
      </c>
    </row>
    <row r="218" spans="1:13" x14ac:dyDescent="0.3">
      <c r="A218" s="8">
        <v>919712593</v>
      </c>
      <c r="B218" s="9">
        <v>24267</v>
      </c>
      <c r="C218" s="7" t="s">
        <v>43</v>
      </c>
      <c r="D218" s="9">
        <v>35613</v>
      </c>
      <c r="E218" s="9">
        <v>35613</v>
      </c>
      <c r="F218" s="11" t="s">
        <v>81</v>
      </c>
      <c r="G218" s="11">
        <v>2</v>
      </c>
      <c r="H218" s="7" t="s">
        <v>42</v>
      </c>
      <c r="I218" s="7" t="s">
        <v>76</v>
      </c>
      <c r="J218" s="8">
        <v>2090</v>
      </c>
      <c r="K218" s="20">
        <v>64009.4</v>
      </c>
      <c r="L218" s="7">
        <v>35</v>
      </c>
      <c r="M218" s="7" t="str">
        <f>IF(Maladies!G218&lt;5,References!$C$8,IF(Maladies!G218&lt;7,References!$C$9,IF(Maladies!G218&lt;9,References!$C$10,IF(Maladies!G218&gt;9,References!$C$11))))</f>
        <v>Bravo! Tu recevras un boni de 400 $ et nous ajoutons deux (2) jours de vacances à ta banque.</v>
      </c>
    </row>
    <row r="219" spans="1:13" x14ac:dyDescent="0.3">
      <c r="A219" s="8">
        <v>919712766</v>
      </c>
      <c r="B219" s="9">
        <v>24832</v>
      </c>
      <c r="C219" s="7" t="s">
        <v>43</v>
      </c>
      <c r="D219" s="9">
        <v>40740</v>
      </c>
      <c r="E219" s="9">
        <v>40740</v>
      </c>
      <c r="F219" s="11" t="s">
        <v>81</v>
      </c>
      <c r="G219" s="11">
        <v>2</v>
      </c>
      <c r="H219" s="7" t="s">
        <v>42</v>
      </c>
      <c r="I219" s="7" t="s">
        <v>44</v>
      </c>
      <c r="J219" s="8">
        <v>1260</v>
      </c>
      <c r="K219" s="20">
        <v>104000</v>
      </c>
      <c r="L219" s="7">
        <v>40</v>
      </c>
      <c r="M219" s="7" t="str">
        <f>IF(Maladies!G219&lt;5,References!$C$8,IF(Maladies!G219&lt;7,References!$C$9,IF(Maladies!G219&lt;9,References!$C$10,IF(Maladies!G219&gt;9,References!$C$11))))</f>
        <v>Bravo! Tu recevras un boni de 400 $ et nous ajoutons deux (2) jours de vacances à ta banque.</v>
      </c>
    </row>
    <row r="220" spans="1:13" x14ac:dyDescent="0.3">
      <c r="A220" s="8">
        <v>919712761</v>
      </c>
      <c r="B220" s="9">
        <v>26657</v>
      </c>
      <c r="C220" s="7" t="s">
        <v>43</v>
      </c>
      <c r="D220" s="9">
        <v>35069</v>
      </c>
      <c r="E220" s="9">
        <v>35069</v>
      </c>
      <c r="F220" s="11" t="s">
        <v>81</v>
      </c>
      <c r="G220" s="11">
        <v>2</v>
      </c>
      <c r="H220" s="7" t="s">
        <v>42</v>
      </c>
      <c r="I220" s="7" t="s">
        <v>76</v>
      </c>
      <c r="J220" s="8">
        <v>2090</v>
      </c>
      <c r="K220" s="20">
        <v>64009.4</v>
      </c>
      <c r="L220" s="7">
        <v>35</v>
      </c>
      <c r="M220" s="7" t="str">
        <f>IF(Maladies!G220&lt;5,References!$C$8,IF(Maladies!G220&lt;7,References!$C$9,IF(Maladies!G220&lt;9,References!$C$10,IF(Maladies!G220&gt;9,References!$C$11))))</f>
        <v>Bravo! Tu recevras un boni de 400 $ et nous ajoutons deux (2) jours de vacances à ta banque.</v>
      </c>
    </row>
    <row r="221" spans="1:13" x14ac:dyDescent="0.3">
      <c r="A221" s="8">
        <v>919712626</v>
      </c>
      <c r="B221" s="9">
        <v>25954</v>
      </c>
      <c r="C221" s="7" t="s">
        <v>43</v>
      </c>
      <c r="D221" s="9">
        <v>35275</v>
      </c>
      <c r="E221" s="9">
        <v>35146</v>
      </c>
      <c r="F221" s="11" t="s">
        <v>81</v>
      </c>
      <c r="G221" s="11">
        <v>64.5</v>
      </c>
      <c r="H221" s="7" t="s">
        <v>42</v>
      </c>
      <c r="I221" s="7" t="s">
        <v>80</v>
      </c>
      <c r="J221" s="8">
        <v>2090</v>
      </c>
      <c r="K221" s="20">
        <v>102194</v>
      </c>
      <c r="L221" s="7">
        <v>40</v>
      </c>
      <c r="M221" s="7" t="str">
        <f>IF(Maladies!G221&lt;5,References!$C$8,IF(Maladies!G221&lt;7,References!$C$9,IF(Maladies!G221&lt;9,References!$C$10,IF(Maladies!G221&gt;9,References!$C$11))))</f>
        <v>Veuillez communiquer avec les RH afin d’établir un plan d’action.</v>
      </c>
    </row>
    <row r="222" spans="1:13" x14ac:dyDescent="0.3">
      <c r="A222" s="8">
        <v>919713252</v>
      </c>
      <c r="B222" s="9">
        <v>25487</v>
      </c>
      <c r="C222" s="7" t="s">
        <v>43</v>
      </c>
      <c r="D222" s="9">
        <v>42121</v>
      </c>
      <c r="E222" s="9">
        <v>42121</v>
      </c>
      <c r="F222" s="11" t="s">
        <v>81</v>
      </c>
      <c r="G222" s="11">
        <v>26.5</v>
      </c>
      <c r="H222" s="7" t="s">
        <v>42</v>
      </c>
      <c r="I222" s="7" t="s">
        <v>80</v>
      </c>
      <c r="J222" s="8" t="s">
        <v>66</v>
      </c>
      <c r="K222" s="20">
        <v>88222</v>
      </c>
      <c r="L222" s="7">
        <v>40</v>
      </c>
      <c r="M222" s="7" t="str">
        <f>IF(Maladies!G222&lt;5,References!$C$8,IF(Maladies!G222&lt;7,References!$C$9,IF(Maladies!G222&lt;9,References!$C$10,IF(Maladies!G222&gt;9,References!$C$11))))</f>
        <v>Veuillez communiquer avec les RH afin d’établir un plan d’action.</v>
      </c>
    </row>
    <row r="223" spans="1:13" x14ac:dyDescent="0.3">
      <c r="A223" s="8">
        <v>919714036</v>
      </c>
      <c r="B223" s="9">
        <v>26098</v>
      </c>
      <c r="C223" s="7" t="s">
        <v>41</v>
      </c>
      <c r="D223" s="9">
        <v>35709</v>
      </c>
      <c r="E223" s="9">
        <v>35709</v>
      </c>
      <c r="F223" s="11" t="s">
        <v>81</v>
      </c>
      <c r="G223" s="11">
        <v>2</v>
      </c>
      <c r="H223" s="7" t="s">
        <v>42</v>
      </c>
      <c r="I223" s="7" t="s">
        <v>76</v>
      </c>
      <c r="J223" s="8">
        <v>1520</v>
      </c>
      <c r="K223" s="20">
        <v>61182</v>
      </c>
      <c r="L223" s="7">
        <v>35</v>
      </c>
      <c r="M223" s="7" t="str">
        <f>IF(Maladies!G223&lt;5,References!$C$8,IF(Maladies!G223&lt;7,References!$C$9,IF(Maladies!G223&lt;9,References!$C$10,IF(Maladies!G223&gt;9,References!$C$11))))</f>
        <v>Bravo! Tu recevras un boni de 400 $ et nous ajoutons deux (2) jours de vacances à ta banque.</v>
      </c>
    </row>
    <row r="224" spans="1:13" x14ac:dyDescent="0.3">
      <c r="A224" s="8">
        <v>919714097</v>
      </c>
      <c r="B224" s="9">
        <v>24131</v>
      </c>
      <c r="C224" s="7" t="s">
        <v>43</v>
      </c>
      <c r="D224" s="9">
        <v>38979</v>
      </c>
      <c r="E224" s="9">
        <v>38021</v>
      </c>
      <c r="F224" s="11" t="s">
        <v>81</v>
      </c>
      <c r="G224" s="11">
        <v>2.5</v>
      </c>
      <c r="H224" s="7" t="s">
        <v>42</v>
      </c>
      <c r="I224" s="7" t="s">
        <v>80</v>
      </c>
      <c r="J224" s="8">
        <v>2060</v>
      </c>
      <c r="K224" s="20">
        <v>66341</v>
      </c>
      <c r="L224" s="7">
        <v>40</v>
      </c>
      <c r="M224" s="7" t="str">
        <f>IF(Maladies!G224&lt;5,References!$C$8,IF(Maladies!G224&lt;7,References!$C$9,IF(Maladies!G224&lt;9,References!$C$10,IF(Maladies!G224&gt;9,References!$C$11))))</f>
        <v>Bravo! Tu recevras un boni de 400 $ et nous ajoutons deux (2) jours de vacances à ta banque.</v>
      </c>
    </row>
    <row r="225" spans="1:13" x14ac:dyDescent="0.3">
      <c r="A225" s="8">
        <v>919714036</v>
      </c>
      <c r="B225" s="9">
        <v>24729</v>
      </c>
      <c r="C225" s="7" t="s">
        <v>43</v>
      </c>
      <c r="D225" s="9">
        <v>37776</v>
      </c>
      <c r="E225" s="9">
        <v>36785</v>
      </c>
      <c r="F225" s="11" t="s">
        <v>81</v>
      </c>
      <c r="G225" s="11">
        <v>9</v>
      </c>
      <c r="H225" s="7" t="s">
        <v>42</v>
      </c>
      <c r="I225" s="7" t="s">
        <v>80</v>
      </c>
      <c r="J225" s="8">
        <v>1190</v>
      </c>
      <c r="K225" s="20">
        <v>96643</v>
      </c>
      <c r="L225" s="7">
        <v>40</v>
      </c>
      <c r="M225" s="7" t="b">
        <f>IF(Maladies!G225&lt;5,References!$C$8,IF(Maladies!G225&lt;7,References!$C$9,IF(Maladies!G225&lt;9,References!$C$10,IF(Maladies!G225&gt;9,References!$C$11))))</f>
        <v>0</v>
      </c>
    </row>
    <row r="226" spans="1:13" x14ac:dyDescent="0.3">
      <c r="A226" s="8">
        <v>919713756</v>
      </c>
      <c r="B226" s="9">
        <v>22305</v>
      </c>
      <c r="C226" s="7" t="s">
        <v>41</v>
      </c>
      <c r="D226" s="9">
        <v>35751</v>
      </c>
      <c r="E226" s="9">
        <v>35751</v>
      </c>
      <c r="F226" s="11" t="s">
        <v>81</v>
      </c>
      <c r="G226" s="11">
        <v>4.5</v>
      </c>
      <c r="H226" s="7" t="s">
        <v>42</v>
      </c>
      <c r="I226" s="7" t="s">
        <v>76</v>
      </c>
      <c r="J226" s="8">
        <v>2090</v>
      </c>
      <c r="K226" s="20">
        <v>61182</v>
      </c>
      <c r="L226" s="7">
        <v>35</v>
      </c>
      <c r="M226" s="7" t="str">
        <f>IF(Maladies!G226&lt;5,References!$C$8,IF(Maladies!G226&lt;7,References!$C$9,IF(Maladies!G226&lt;9,References!$C$10,IF(Maladies!G226&gt;9,References!$C$11))))</f>
        <v>Bravo! Tu recevras un boni de 400 $ et nous ajoutons deux (2) jours de vacances à ta banque.</v>
      </c>
    </row>
    <row r="227" spans="1:13" x14ac:dyDescent="0.3">
      <c r="A227" s="8">
        <v>919713799</v>
      </c>
      <c r="B227" s="9">
        <v>25397</v>
      </c>
      <c r="C227" s="7" t="s">
        <v>41</v>
      </c>
      <c r="D227" s="9">
        <v>36686</v>
      </c>
      <c r="E227" s="9">
        <v>36409</v>
      </c>
      <c r="F227" s="11" t="s">
        <v>81</v>
      </c>
      <c r="G227" s="11">
        <v>20</v>
      </c>
      <c r="H227" s="7" t="s">
        <v>42</v>
      </c>
      <c r="I227" s="7" t="s">
        <v>80</v>
      </c>
      <c r="J227" s="8" t="s">
        <v>66</v>
      </c>
      <c r="K227" s="20">
        <v>102194</v>
      </c>
      <c r="L227" s="7">
        <v>40</v>
      </c>
      <c r="M227" s="7" t="str">
        <f>IF(Maladies!G227&lt;5,References!$C$8,IF(Maladies!G227&lt;7,References!$C$9,IF(Maladies!G227&lt;9,References!$C$10,IF(Maladies!G227&gt;9,References!$C$11))))</f>
        <v>Veuillez communiquer avec les RH afin d’établir un plan d’action.</v>
      </c>
    </row>
    <row r="228" spans="1:13" x14ac:dyDescent="0.3">
      <c r="A228" s="8">
        <v>919610616</v>
      </c>
      <c r="B228" s="9">
        <v>22253</v>
      </c>
      <c r="C228" s="7" t="s">
        <v>41</v>
      </c>
      <c r="D228" s="9">
        <v>39370</v>
      </c>
      <c r="E228" s="9">
        <v>38747</v>
      </c>
      <c r="F228" s="11" t="s">
        <v>82</v>
      </c>
      <c r="G228" s="11">
        <v>4</v>
      </c>
      <c r="H228" s="7" t="s">
        <v>42</v>
      </c>
      <c r="I228" s="7" t="s">
        <v>76</v>
      </c>
      <c r="J228" s="8" t="s">
        <v>52</v>
      </c>
      <c r="K228" s="20">
        <v>64009.4</v>
      </c>
      <c r="L228" s="7">
        <v>35</v>
      </c>
      <c r="M228" s="7" t="str">
        <f>IF(Maladies!G228&lt;5,References!$C$8,IF(Maladies!G228&lt;7,References!$C$9,IF(Maladies!G228&lt;9,References!$C$10,IF(Maladies!G228&gt;9,References!$C$11))))</f>
        <v>Bravo! Tu recevras un boni de 400 $ et nous ajoutons deux (2) jours de vacances à ta banque.</v>
      </c>
    </row>
    <row r="229" spans="1:13" x14ac:dyDescent="0.3">
      <c r="A229" s="8">
        <v>919610679</v>
      </c>
      <c r="B229" s="9">
        <v>21113</v>
      </c>
      <c r="C229" s="7" t="s">
        <v>41</v>
      </c>
      <c r="D229" s="9">
        <v>37319</v>
      </c>
      <c r="E229" s="9">
        <v>37319</v>
      </c>
      <c r="F229" s="11" t="s">
        <v>81</v>
      </c>
      <c r="G229" s="11">
        <v>29</v>
      </c>
      <c r="H229" s="7" t="s">
        <v>42</v>
      </c>
      <c r="I229" s="7" t="s">
        <v>80</v>
      </c>
      <c r="J229" s="8" t="s">
        <v>65</v>
      </c>
      <c r="K229" s="20">
        <v>96643</v>
      </c>
      <c r="L229" s="7">
        <v>40</v>
      </c>
      <c r="M229" s="7" t="str">
        <f>IF(Maladies!G229&lt;5,References!$C$8,IF(Maladies!G229&lt;7,References!$C$9,IF(Maladies!G229&lt;9,References!$C$10,IF(Maladies!G229&gt;9,References!$C$11))))</f>
        <v>Veuillez communiquer avec les RH afin d’établir un plan d’action.</v>
      </c>
    </row>
    <row r="230" spans="1:13" x14ac:dyDescent="0.3">
      <c r="A230" s="8">
        <v>919612216</v>
      </c>
      <c r="B230" s="9">
        <v>24026</v>
      </c>
      <c r="C230" s="7" t="s">
        <v>43</v>
      </c>
      <c r="D230" s="9">
        <v>38649</v>
      </c>
      <c r="E230" s="9">
        <v>38649</v>
      </c>
      <c r="F230" s="11" t="s">
        <v>81</v>
      </c>
      <c r="G230" s="11">
        <v>20</v>
      </c>
      <c r="H230" s="7" t="s">
        <v>42</v>
      </c>
      <c r="I230" s="7" t="s">
        <v>76</v>
      </c>
      <c r="J230" s="8" t="s">
        <v>72</v>
      </c>
      <c r="K230" s="20">
        <v>64009.4</v>
      </c>
      <c r="L230" s="7">
        <v>35</v>
      </c>
      <c r="M230" s="7" t="str">
        <f>IF(Maladies!G230&lt;5,References!$C$8,IF(Maladies!G230&lt;7,References!$C$9,IF(Maladies!G230&lt;9,References!$C$10,IF(Maladies!G230&gt;9,References!$C$11))))</f>
        <v>Veuillez communiquer avec les RH afin d’établir un plan d’action.</v>
      </c>
    </row>
    <row r="231" spans="1:13" x14ac:dyDescent="0.3">
      <c r="A231" s="8">
        <v>919612510</v>
      </c>
      <c r="B231" s="9">
        <v>22210</v>
      </c>
      <c r="C231" s="7" t="s">
        <v>43</v>
      </c>
      <c r="D231" s="9">
        <v>36876</v>
      </c>
      <c r="E231" s="9">
        <v>35145</v>
      </c>
      <c r="F231" s="11" t="s">
        <v>82</v>
      </c>
      <c r="G231" s="11">
        <v>4.5</v>
      </c>
      <c r="H231" s="7" t="s">
        <v>42</v>
      </c>
      <c r="I231" s="7" t="s">
        <v>76</v>
      </c>
      <c r="J231" s="8">
        <v>2040</v>
      </c>
      <c r="K231" s="20">
        <v>49094.400000000001</v>
      </c>
      <c r="L231" s="7">
        <v>35</v>
      </c>
      <c r="M231" s="7" t="str">
        <f>IF(Maladies!G231&lt;5,References!$C$8,IF(Maladies!G231&lt;7,References!$C$9,IF(Maladies!G231&lt;9,References!$C$10,IF(Maladies!G231&gt;9,References!$C$11))))</f>
        <v>Bravo! Tu recevras un boni de 400 $ et nous ajoutons deux (2) jours de vacances à ta banque.</v>
      </c>
    </row>
    <row r="232" spans="1:13" x14ac:dyDescent="0.3">
      <c r="A232" s="8">
        <v>919612557</v>
      </c>
      <c r="B232" s="9">
        <v>26269</v>
      </c>
      <c r="C232" s="7" t="s">
        <v>41</v>
      </c>
      <c r="D232" s="9">
        <v>36794</v>
      </c>
      <c r="E232" s="9">
        <v>36432</v>
      </c>
      <c r="F232" s="11" t="s">
        <v>81</v>
      </c>
      <c r="G232" s="11">
        <v>5.5</v>
      </c>
      <c r="H232" s="7" t="s">
        <v>42</v>
      </c>
      <c r="I232" s="7" t="s">
        <v>80</v>
      </c>
      <c r="J232" s="8">
        <v>2090</v>
      </c>
      <c r="K232" s="20">
        <v>102194</v>
      </c>
      <c r="L232" s="7">
        <v>40</v>
      </c>
      <c r="M232" s="7" t="str">
        <f>IF(Maladies!G232&lt;5,References!$C$8,IF(Maladies!G232&lt;7,References!$C$9,IF(Maladies!G232&lt;9,References!$C$10,IF(Maladies!G232&gt;9,References!$C$11))))</f>
        <v>Bravo! Tu recevras un boni de 100 $.</v>
      </c>
    </row>
    <row r="233" spans="1:13" x14ac:dyDescent="0.3">
      <c r="A233" s="8">
        <v>919612623</v>
      </c>
      <c r="B233" s="9">
        <v>27155</v>
      </c>
      <c r="C233" s="7" t="s">
        <v>43</v>
      </c>
      <c r="D233" s="9">
        <v>36320</v>
      </c>
      <c r="E233" s="9">
        <v>36228</v>
      </c>
      <c r="F233" s="11" t="s">
        <v>81</v>
      </c>
      <c r="G233" s="11">
        <v>20</v>
      </c>
      <c r="H233" s="7" t="s">
        <v>42</v>
      </c>
      <c r="I233" s="7" t="s">
        <v>80</v>
      </c>
      <c r="J233" s="8">
        <v>3326</v>
      </c>
      <c r="K233" s="20">
        <v>102194</v>
      </c>
      <c r="L233" s="7">
        <v>40</v>
      </c>
      <c r="M233" s="7" t="str">
        <f>IF(Maladies!G233&lt;5,References!$C$8,IF(Maladies!G233&lt;7,References!$C$9,IF(Maladies!G233&lt;9,References!$C$10,IF(Maladies!G233&gt;9,References!$C$11))))</f>
        <v>Veuillez communiquer avec les RH afin d’établir un plan d’action.</v>
      </c>
    </row>
    <row r="234" spans="1:13" x14ac:dyDescent="0.3">
      <c r="A234" s="8">
        <v>919613237</v>
      </c>
      <c r="B234" s="9">
        <v>22595</v>
      </c>
      <c r="C234" s="7" t="s">
        <v>43</v>
      </c>
      <c r="D234" s="9">
        <v>38601</v>
      </c>
      <c r="E234" s="9">
        <v>39940</v>
      </c>
      <c r="F234" s="11" t="s">
        <v>82</v>
      </c>
      <c r="G234" s="11">
        <v>40</v>
      </c>
      <c r="H234" s="7" t="s">
        <v>42</v>
      </c>
      <c r="I234" s="7" t="s">
        <v>76</v>
      </c>
      <c r="J234" s="8" t="s">
        <v>66</v>
      </c>
      <c r="K234" s="20">
        <v>64009.4</v>
      </c>
      <c r="L234" s="7">
        <v>35</v>
      </c>
      <c r="M234" s="7" t="str">
        <f>IF(Maladies!G234&lt;5,References!$C$8,IF(Maladies!G234&lt;7,References!$C$9,IF(Maladies!G234&lt;9,References!$C$10,IF(Maladies!G234&gt;9,References!$C$11))))</f>
        <v>Veuillez communiquer avec les RH afin d’établir un plan d’action.</v>
      </c>
    </row>
    <row r="235" spans="1:13" x14ac:dyDescent="0.3">
      <c r="A235" s="8">
        <v>919940721</v>
      </c>
      <c r="B235" s="9">
        <v>20916</v>
      </c>
      <c r="C235" s="7" t="s">
        <v>41</v>
      </c>
      <c r="D235" s="9">
        <v>38237</v>
      </c>
      <c r="E235" s="9">
        <v>37799</v>
      </c>
      <c r="F235" s="11" t="s">
        <v>81</v>
      </c>
      <c r="G235" s="11">
        <v>5.5</v>
      </c>
      <c r="H235" s="7" t="s">
        <v>42</v>
      </c>
      <c r="I235" s="7" t="s">
        <v>76</v>
      </c>
      <c r="J235" s="8">
        <v>2040</v>
      </c>
      <c r="K235" s="20">
        <v>69269.2</v>
      </c>
      <c r="L235" s="7">
        <v>35</v>
      </c>
      <c r="M235" s="7" t="str">
        <f>IF(Maladies!G235&lt;5,References!$C$8,IF(Maladies!G235&lt;7,References!$C$9,IF(Maladies!G235&lt;9,References!$C$10,IF(Maladies!G235&gt;9,References!$C$11))))</f>
        <v>Bravo! Tu recevras un boni de 100 $.</v>
      </c>
    </row>
    <row r="236" spans="1:13" x14ac:dyDescent="0.3">
      <c r="A236" s="8">
        <v>919991326</v>
      </c>
      <c r="B236" s="9">
        <v>24318</v>
      </c>
      <c r="C236" s="7" t="s">
        <v>41</v>
      </c>
      <c r="D236" s="9">
        <v>38409</v>
      </c>
      <c r="E236" s="9">
        <v>38264</v>
      </c>
      <c r="F236" s="11" t="s">
        <v>81</v>
      </c>
      <c r="G236" s="11">
        <v>24.5</v>
      </c>
      <c r="H236" s="7" t="s">
        <v>42</v>
      </c>
      <c r="I236" s="7" t="s">
        <v>44</v>
      </c>
      <c r="J236" s="8">
        <v>2032</v>
      </c>
      <c r="K236" s="20">
        <v>110263.16</v>
      </c>
      <c r="L236" s="7">
        <v>40</v>
      </c>
      <c r="M236" s="7" t="str">
        <f>IF(Maladies!G236&lt;5,References!$C$8,IF(Maladies!G236&lt;7,References!$C$9,IF(Maladies!G236&lt;9,References!$C$10,IF(Maladies!G236&gt;9,References!$C$11))))</f>
        <v>Veuillez communiquer avec les RH afin d’établir un plan d’action.</v>
      </c>
    </row>
    <row r="237" spans="1:13" x14ac:dyDescent="0.3">
      <c r="A237" s="8">
        <v>919991401</v>
      </c>
      <c r="B237" s="9">
        <v>23375</v>
      </c>
      <c r="C237" s="7" t="s">
        <v>43</v>
      </c>
      <c r="D237" s="9">
        <v>40483</v>
      </c>
      <c r="E237" s="9">
        <v>40483</v>
      </c>
      <c r="F237" s="11" t="s">
        <v>81</v>
      </c>
      <c r="G237" s="11">
        <v>3</v>
      </c>
      <c r="H237" s="7" t="s">
        <v>42</v>
      </c>
      <c r="I237" s="7" t="s">
        <v>44</v>
      </c>
      <c r="J237" s="8" t="s">
        <v>64</v>
      </c>
      <c r="K237" s="20">
        <v>111001.32</v>
      </c>
      <c r="L237" s="7">
        <v>40</v>
      </c>
      <c r="M237" s="7" t="str">
        <f>IF(Maladies!G237&lt;5,References!$C$8,IF(Maladies!G237&lt;7,References!$C$9,IF(Maladies!G237&lt;9,References!$C$10,IF(Maladies!G237&gt;9,References!$C$11))))</f>
        <v>Bravo! Tu recevras un boni de 400 $ et nous ajoutons deux (2) jours de vacances à ta banque.</v>
      </c>
    </row>
    <row r="238" spans="1:13" x14ac:dyDescent="0.3">
      <c r="A238" s="8">
        <v>919910225</v>
      </c>
      <c r="B238" s="9">
        <v>22277</v>
      </c>
      <c r="C238" s="7" t="s">
        <v>43</v>
      </c>
      <c r="D238" s="9">
        <v>37866</v>
      </c>
      <c r="E238" s="9">
        <v>37437</v>
      </c>
      <c r="F238" s="11" t="s">
        <v>81</v>
      </c>
      <c r="G238" s="11">
        <v>2</v>
      </c>
      <c r="H238" s="7" t="s">
        <v>42</v>
      </c>
      <c r="I238" s="7" t="s">
        <v>76</v>
      </c>
      <c r="J238" s="8" t="s">
        <v>52</v>
      </c>
      <c r="K238" s="20">
        <v>69269.2</v>
      </c>
      <c r="L238" s="7">
        <v>35</v>
      </c>
      <c r="M238" s="7" t="str">
        <f>IF(Maladies!G238&lt;5,References!$C$8,IF(Maladies!G238&lt;7,References!$C$9,IF(Maladies!G238&lt;9,References!$C$10,IF(Maladies!G238&gt;9,References!$C$11))))</f>
        <v>Bravo! Tu recevras un boni de 400 $ et nous ajoutons deux (2) jours de vacances à ta banque.</v>
      </c>
    </row>
    <row r="239" spans="1:13" x14ac:dyDescent="0.3">
      <c r="A239" s="8">
        <v>919912316</v>
      </c>
      <c r="B239" s="9">
        <v>20987</v>
      </c>
      <c r="C239" s="7" t="s">
        <v>43</v>
      </c>
      <c r="D239" s="9">
        <v>36815</v>
      </c>
      <c r="E239" s="9">
        <v>36480</v>
      </c>
      <c r="F239" s="11" t="s">
        <v>81</v>
      </c>
      <c r="G239" s="11">
        <v>8</v>
      </c>
      <c r="H239" s="7" t="s">
        <v>42</v>
      </c>
      <c r="I239" s="7" t="s">
        <v>80</v>
      </c>
      <c r="J239" s="8">
        <v>2030</v>
      </c>
      <c r="K239" s="20">
        <v>99424</v>
      </c>
      <c r="L239" s="7">
        <v>40</v>
      </c>
      <c r="M239" s="7" t="str">
        <f>IF(Maladies!G239&lt;5,References!$C$8,IF(Maladies!G239&lt;7,References!$C$9,IF(Maladies!G239&lt;9,References!$C$10,IF(Maladies!G239&gt;9,References!$C$11))))</f>
        <v>Aucun boni ne sera accordé.</v>
      </c>
    </row>
    <row r="240" spans="1:13" x14ac:dyDescent="0.3">
      <c r="A240" s="8">
        <v>919912319</v>
      </c>
      <c r="B240" s="9">
        <v>24406</v>
      </c>
      <c r="C240" s="7" t="s">
        <v>43</v>
      </c>
      <c r="D240" s="9">
        <v>36320</v>
      </c>
      <c r="E240" s="9">
        <v>36320</v>
      </c>
      <c r="F240" s="11" t="s">
        <v>81</v>
      </c>
      <c r="G240" s="11">
        <v>4</v>
      </c>
      <c r="H240" s="7" t="s">
        <v>42</v>
      </c>
      <c r="I240" s="7" t="s">
        <v>80</v>
      </c>
      <c r="J240" s="8">
        <v>3332</v>
      </c>
      <c r="K240" s="20">
        <v>99424</v>
      </c>
      <c r="L240" s="7">
        <v>40</v>
      </c>
      <c r="M240" s="7" t="str">
        <f>IF(Maladies!G240&lt;5,References!$C$8,IF(Maladies!G240&lt;7,References!$C$9,IF(Maladies!G240&lt;9,References!$C$10,IF(Maladies!G240&gt;9,References!$C$11))))</f>
        <v>Bravo! Tu recevras un boni de 400 $ et nous ajoutons deux (2) jours de vacances à ta banque.</v>
      </c>
    </row>
    <row r="241" spans="1:13" x14ac:dyDescent="0.3">
      <c r="A241" s="8">
        <v>919912777</v>
      </c>
      <c r="B241" s="9">
        <v>26788</v>
      </c>
      <c r="C241" s="7" t="s">
        <v>43</v>
      </c>
      <c r="D241" s="9">
        <v>38488</v>
      </c>
      <c r="E241" s="9">
        <v>38159</v>
      </c>
      <c r="F241" s="11" t="s">
        <v>81</v>
      </c>
      <c r="G241" s="11">
        <v>9</v>
      </c>
      <c r="H241" s="7" t="s">
        <v>42</v>
      </c>
      <c r="I241" s="7" t="s">
        <v>76</v>
      </c>
      <c r="J241" s="8">
        <v>3332</v>
      </c>
      <c r="K241" s="20">
        <v>64009.4</v>
      </c>
      <c r="L241" s="7">
        <v>35</v>
      </c>
      <c r="M241" s="7" t="b">
        <f>IF(Maladies!G241&lt;5,References!$C$8,IF(Maladies!G241&lt;7,References!$C$9,IF(Maladies!G241&lt;9,References!$C$10,IF(Maladies!G241&gt;9,References!$C$11))))</f>
        <v>0</v>
      </c>
    </row>
    <row r="242" spans="1:13" x14ac:dyDescent="0.3">
      <c r="A242" s="8">
        <v>940729135</v>
      </c>
      <c r="B242" s="9">
        <v>29138</v>
      </c>
      <c r="C242" s="7" t="s">
        <v>43</v>
      </c>
      <c r="D242" s="9">
        <v>41708</v>
      </c>
      <c r="E242" s="9">
        <v>39981</v>
      </c>
      <c r="F242" s="11" t="s">
        <v>81</v>
      </c>
      <c r="G242" s="11">
        <v>2</v>
      </c>
      <c r="H242" s="7" t="s">
        <v>42</v>
      </c>
      <c r="I242" s="7" t="s">
        <v>76</v>
      </c>
      <c r="J242" s="8">
        <v>1150</v>
      </c>
      <c r="K242" s="20">
        <v>46468.6</v>
      </c>
      <c r="L242" s="7">
        <v>35</v>
      </c>
      <c r="M242" s="7" t="str">
        <f>IF(Maladies!G242&lt;5,References!$C$8,IF(Maladies!G242&lt;7,References!$C$9,IF(Maladies!G242&lt;9,References!$C$10,IF(Maladies!G242&gt;9,References!$C$11))))</f>
        <v>Bravo! Tu recevras un boni de 400 $ et nous ajoutons deux (2) jours de vacances à ta banque.</v>
      </c>
    </row>
    <row r="243" spans="1:13" x14ac:dyDescent="0.3">
      <c r="A243" s="8">
        <v>940729135</v>
      </c>
      <c r="B243" s="9">
        <v>24176</v>
      </c>
      <c r="C243" s="7" t="s">
        <v>41</v>
      </c>
      <c r="D243" s="9">
        <v>37921</v>
      </c>
      <c r="E243" s="9">
        <v>37921</v>
      </c>
      <c r="F243" s="11" t="s">
        <v>81</v>
      </c>
      <c r="G243" s="11">
        <v>4.5</v>
      </c>
      <c r="H243" s="7" t="s">
        <v>42</v>
      </c>
      <c r="I243" s="7" t="s">
        <v>44</v>
      </c>
      <c r="J243" s="8">
        <v>2090</v>
      </c>
      <c r="K243" s="20">
        <v>104992.11</v>
      </c>
      <c r="L243" s="7">
        <v>40</v>
      </c>
      <c r="M243" s="7" t="str">
        <f>IF(Maladies!G243&lt;5,References!$C$8,IF(Maladies!G243&lt;7,References!$C$9,IF(Maladies!G243&lt;9,References!$C$10,IF(Maladies!G243&gt;9,References!$C$11))))</f>
        <v>Bravo! Tu recevras un boni de 400 $ et nous ajoutons deux (2) jours de vacances à ta banque.</v>
      </c>
    </row>
    <row r="244" spans="1:13" x14ac:dyDescent="0.3">
      <c r="A244" s="8">
        <v>940721032</v>
      </c>
      <c r="B244" s="9">
        <v>27719</v>
      </c>
      <c r="C244" s="7" t="s">
        <v>41</v>
      </c>
      <c r="D244" s="9">
        <v>40709</v>
      </c>
      <c r="E244" s="9">
        <v>40355</v>
      </c>
      <c r="F244" s="11" t="s">
        <v>81</v>
      </c>
      <c r="G244" s="11">
        <v>20</v>
      </c>
      <c r="H244" s="7" t="s">
        <v>42</v>
      </c>
      <c r="I244" s="7" t="s">
        <v>80</v>
      </c>
      <c r="J244" s="8">
        <v>2120</v>
      </c>
      <c r="K244" s="20">
        <v>62861</v>
      </c>
      <c r="L244" s="7">
        <v>40</v>
      </c>
      <c r="M244" s="7" t="str">
        <f>IF(Maladies!G244&lt;5,References!$C$8,IF(Maladies!G244&lt;7,References!$C$9,IF(Maladies!G244&lt;9,References!$C$10,IF(Maladies!G244&gt;9,References!$C$11))))</f>
        <v>Veuillez communiquer avec les RH afin d’établir un plan d’action.</v>
      </c>
    </row>
    <row r="245" spans="1:13" x14ac:dyDescent="0.3">
      <c r="A245" s="8">
        <v>940721035</v>
      </c>
      <c r="B245" s="9">
        <v>27885</v>
      </c>
      <c r="C245" s="7" t="s">
        <v>41</v>
      </c>
      <c r="D245" s="9">
        <v>37970</v>
      </c>
      <c r="E245" s="9">
        <v>37970</v>
      </c>
      <c r="F245" s="11" t="s">
        <v>82</v>
      </c>
      <c r="G245" s="11">
        <v>66.5</v>
      </c>
      <c r="H245" s="7" t="s">
        <v>42</v>
      </c>
      <c r="I245" s="7" t="s">
        <v>76</v>
      </c>
      <c r="J245" s="8">
        <v>2040</v>
      </c>
      <c r="K245" s="20">
        <v>48101.599999999999</v>
      </c>
      <c r="L245" s="7">
        <v>35</v>
      </c>
      <c r="M245" s="7" t="str">
        <f>IF(Maladies!G245&lt;5,References!$C$8,IF(Maladies!G245&lt;7,References!$C$9,IF(Maladies!G245&lt;9,References!$C$10,IF(Maladies!G245&gt;9,References!$C$11))))</f>
        <v>Veuillez communiquer avec les RH afin d’établir un plan d’action.</v>
      </c>
    </row>
    <row r="246" spans="1:13" x14ac:dyDescent="0.3">
      <c r="A246" s="8">
        <v>940721036</v>
      </c>
      <c r="B246" s="9">
        <v>22266</v>
      </c>
      <c r="C246" s="7" t="s">
        <v>43</v>
      </c>
      <c r="D246" s="9">
        <v>38005</v>
      </c>
      <c r="E246" s="9">
        <v>37985</v>
      </c>
      <c r="F246" s="11" t="s">
        <v>81</v>
      </c>
      <c r="G246" s="11">
        <v>3</v>
      </c>
      <c r="H246" s="7" t="s">
        <v>42</v>
      </c>
      <c r="I246" s="7" t="s">
        <v>76</v>
      </c>
      <c r="J246" s="8">
        <v>2140</v>
      </c>
      <c r="K246" s="20">
        <v>64009.4</v>
      </c>
      <c r="L246" s="7">
        <v>35</v>
      </c>
      <c r="M246" s="7" t="str">
        <f>IF(Maladies!G246&lt;5,References!$C$8,IF(Maladies!G246&lt;7,References!$C$9,IF(Maladies!G246&lt;9,References!$C$10,IF(Maladies!G246&gt;9,References!$C$11))))</f>
        <v>Bravo! Tu recevras un boni de 400 $ et nous ajoutons deux (2) jours de vacances à ta banque.</v>
      </c>
    </row>
    <row r="247" spans="1:13" x14ac:dyDescent="0.3">
      <c r="A247" s="8">
        <v>940721057</v>
      </c>
      <c r="B247" s="9">
        <v>22267</v>
      </c>
      <c r="C247" s="7" t="s">
        <v>41</v>
      </c>
      <c r="D247" s="9">
        <v>38390</v>
      </c>
      <c r="E247" s="9">
        <v>38250</v>
      </c>
      <c r="F247" s="11" t="s">
        <v>81</v>
      </c>
      <c r="G247" s="11">
        <v>9.5</v>
      </c>
      <c r="H247" s="7" t="s">
        <v>42</v>
      </c>
      <c r="I247" s="7" t="s">
        <v>76</v>
      </c>
      <c r="J247" s="8">
        <v>2090</v>
      </c>
      <c r="K247" s="20">
        <v>48101.599999999999</v>
      </c>
      <c r="L247" s="7">
        <v>35</v>
      </c>
      <c r="M247" s="7" t="str">
        <f>IF(Maladies!G247&lt;5,References!$C$8,IF(Maladies!G247&lt;7,References!$C$9,IF(Maladies!G247&lt;9,References!$C$10,IF(Maladies!G247&gt;9,References!$C$11))))</f>
        <v>Veuillez communiquer avec les RH afin d’établir un plan d’action.</v>
      </c>
    </row>
    <row r="248" spans="1:13" x14ac:dyDescent="0.3">
      <c r="A248" s="8">
        <v>940721063</v>
      </c>
      <c r="B248" s="9">
        <v>21991</v>
      </c>
      <c r="C248" s="7" t="s">
        <v>43</v>
      </c>
      <c r="D248" s="9">
        <v>38894</v>
      </c>
      <c r="E248" s="9">
        <v>38524</v>
      </c>
      <c r="F248" s="11" t="s">
        <v>81</v>
      </c>
      <c r="G248" s="11">
        <v>23</v>
      </c>
      <c r="H248" s="7" t="s">
        <v>42</v>
      </c>
      <c r="I248" s="7" t="s">
        <v>80</v>
      </c>
      <c r="J248" s="8">
        <v>2160</v>
      </c>
      <c r="K248" s="20">
        <v>104963</v>
      </c>
      <c r="L248" s="7">
        <v>40</v>
      </c>
      <c r="M248" s="7" t="str">
        <f>IF(Maladies!G248&lt;5,References!$C$8,IF(Maladies!G248&lt;7,References!$C$9,IF(Maladies!G248&lt;9,References!$C$10,IF(Maladies!G248&gt;9,References!$C$11))))</f>
        <v>Veuillez communiquer avec les RH afin d’établir un plan d’action.</v>
      </c>
    </row>
    <row r="249" spans="1:13" x14ac:dyDescent="0.3">
      <c r="A249" s="8">
        <v>940729136</v>
      </c>
      <c r="B249" s="9">
        <v>26933</v>
      </c>
      <c r="C249" s="7" t="s">
        <v>43</v>
      </c>
      <c r="D249" s="9">
        <v>38154</v>
      </c>
      <c r="E249" s="9">
        <v>38154</v>
      </c>
      <c r="F249" s="11" t="s">
        <v>81</v>
      </c>
      <c r="G249" s="11">
        <v>20</v>
      </c>
      <c r="H249" s="7" t="s">
        <v>42</v>
      </c>
      <c r="I249" s="7" t="s">
        <v>80</v>
      </c>
      <c r="J249" s="8">
        <v>1272</v>
      </c>
      <c r="K249" s="20">
        <v>96643</v>
      </c>
      <c r="L249" s="7">
        <v>40</v>
      </c>
      <c r="M249" s="7" t="str">
        <f>IF(Maladies!G249&lt;5,References!$C$8,IF(Maladies!G249&lt;7,References!$C$9,IF(Maladies!G249&lt;9,References!$C$10,IF(Maladies!G249&gt;9,References!$C$11))))</f>
        <v>Veuillez communiquer avec les RH afin d’établir un plan d’action.</v>
      </c>
    </row>
    <row r="250" spans="1:13" x14ac:dyDescent="0.3">
      <c r="A250" s="8">
        <v>940721032</v>
      </c>
      <c r="B250" s="9">
        <v>23677</v>
      </c>
      <c r="C250" s="7" t="s">
        <v>43</v>
      </c>
      <c r="D250" s="9">
        <v>38518</v>
      </c>
      <c r="E250" s="9">
        <v>38075</v>
      </c>
      <c r="F250" s="11" t="s">
        <v>81</v>
      </c>
      <c r="G250" s="11">
        <v>7</v>
      </c>
      <c r="H250" s="7" t="s">
        <v>85</v>
      </c>
      <c r="I250" s="7" t="s">
        <v>76</v>
      </c>
      <c r="J250" s="8">
        <v>2010</v>
      </c>
      <c r="K250" s="20">
        <v>62060.2</v>
      </c>
      <c r="L250" s="7">
        <v>35</v>
      </c>
      <c r="M250" s="7" t="str">
        <f>IF(Maladies!G250&lt;5,References!$C$8,IF(Maladies!G250&lt;7,References!$C$9,IF(Maladies!G250&lt;9,References!$C$10,IF(Maladies!G250&gt;9,References!$C$11))))</f>
        <v>Aucun boni ne sera accordé.</v>
      </c>
    </row>
    <row r="251" spans="1:13" x14ac:dyDescent="0.3">
      <c r="A251" s="8">
        <v>940721051</v>
      </c>
      <c r="B251" s="9">
        <v>22449</v>
      </c>
      <c r="C251" s="7" t="s">
        <v>43</v>
      </c>
      <c r="D251" s="9">
        <v>38068</v>
      </c>
      <c r="E251" s="9">
        <v>38068</v>
      </c>
      <c r="F251" s="11" t="s">
        <v>81</v>
      </c>
      <c r="G251" s="11">
        <v>22</v>
      </c>
      <c r="H251" s="7" t="s">
        <v>42</v>
      </c>
      <c r="I251" s="7" t="s">
        <v>76</v>
      </c>
      <c r="J251" s="8" t="s">
        <v>60</v>
      </c>
      <c r="K251" s="20">
        <v>44060.4</v>
      </c>
      <c r="L251" s="7">
        <v>35</v>
      </c>
      <c r="M251" s="7" t="str">
        <f>IF(Maladies!G251&lt;5,References!$C$8,IF(Maladies!G251&lt;7,References!$C$9,IF(Maladies!G251&lt;9,References!$C$10,IF(Maladies!G251&gt;9,References!$C$11))))</f>
        <v>Veuillez communiquer avec les RH afin d’établir un plan d’action.</v>
      </c>
    </row>
    <row r="252" spans="1:13" x14ac:dyDescent="0.3">
      <c r="A252" s="8">
        <v>940721073</v>
      </c>
      <c r="B252" s="9">
        <v>23305</v>
      </c>
      <c r="C252" s="7" t="s">
        <v>43</v>
      </c>
      <c r="D252" s="9">
        <v>38163</v>
      </c>
      <c r="E252" s="9">
        <v>38119</v>
      </c>
      <c r="F252" s="11" t="s">
        <v>81</v>
      </c>
      <c r="G252" s="11">
        <v>3</v>
      </c>
      <c r="H252" s="7" t="s">
        <v>42</v>
      </c>
      <c r="I252" s="7" t="s">
        <v>76</v>
      </c>
      <c r="J252" s="8" t="s">
        <v>60</v>
      </c>
      <c r="K252" s="20">
        <v>64009.4</v>
      </c>
      <c r="L252" s="7">
        <v>35</v>
      </c>
      <c r="M252" s="7" t="str">
        <f>IF(Maladies!G252&lt;5,References!$C$8,IF(Maladies!G252&lt;7,References!$C$9,IF(Maladies!G252&lt;9,References!$C$10,IF(Maladies!G252&gt;9,References!$C$11))))</f>
        <v>Bravo! Tu recevras un boni de 400 $ et nous ajoutons deux (2) jours de vacances à ta banque.</v>
      </c>
    </row>
    <row r="253" spans="1:13" x14ac:dyDescent="0.3">
      <c r="A253" s="8">
        <v>940721075</v>
      </c>
      <c r="B253" s="9">
        <v>23034</v>
      </c>
      <c r="C253" s="7" t="s">
        <v>43</v>
      </c>
      <c r="D253" s="9">
        <v>38162</v>
      </c>
      <c r="E253" s="9">
        <v>38112</v>
      </c>
      <c r="F253" s="11" t="s">
        <v>81</v>
      </c>
      <c r="G253" s="11">
        <v>20</v>
      </c>
      <c r="H253" s="7" t="s">
        <v>42</v>
      </c>
      <c r="I253" s="7" t="s">
        <v>76</v>
      </c>
      <c r="J253" s="8" t="s">
        <v>60</v>
      </c>
      <c r="K253" s="20">
        <v>64009.4</v>
      </c>
      <c r="L253" s="7">
        <v>35</v>
      </c>
      <c r="M253" s="7" t="str">
        <f>IF(Maladies!G253&lt;5,References!$C$8,IF(Maladies!G253&lt;7,References!$C$9,IF(Maladies!G253&lt;9,References!$C$10,IF(Maladies!G253&gt;9,References!$C$11))))</f>
        <v>Veuillez communiquer avec les RH afin d’établir un plan d’action.</v>
      </c>
    </row>
    <row r="254" spans="1:13" x14ac:dyDescent="0.3">
      <c r="A254" s="8">
        <v>940721076</v>
      </c>
      <c r="B254" s="9">
        <v>24229</v>
      </c>
      <c r="C254" s="7" t="s">
        <v>43</v>
      </c>
      <c r="D254" s="9">
        <v>38163</v>
      </c>
      <c r="E254" s="9">
        <v>38112</v>
      </c>
      <c r="F254" s="11" t="s">
        <v>81</v>
      </c>
      <c r="G254" s="11">
        <v>9.5</v>
      </c>
      <c r="H254" s="7" t="s">
        <v>42</v>
      </c>
      <c r="I254" s="7" t="s">
        <v>76</v>
      </c>
      <c r="J254" s="8">
        <v>2090</v>
      </c>
      <c r="K254" s="20">
        <v>40668</v>
      </c>
      <c r="L254" s="7">
        <v>35</v>
      </c>
      <c r="M254" s="7" t="str">
        <f>IF(Maladies!G254&lt;5,References!$C$8,IF(Maladies!G254&lt;7,References!$C$9,IF(Maladies!G254&lt;9,References!$C$10,IF(Maladies!G254&gt;9,References!$C$11))))</f>
        <v>Veuillez communiquer avec les RH afin d’établir un plan d’action.</v>
      </c>
    </row>
    <row r="255" spans="1:13" x14ac:dyDescent="0.3">
      <c r="A255" s="8">
        <v>940721061</v>
      </c>
      <c r="B255" s="9">
        <v>22920</v>
      </c>
      <c r="C255" s="7" t="s">
        <v>43</v>
      </c>
      <c r="D255" s="9">
        <v>38110</v>
      </c>
      <c r="E255" s="9">
        <v>38110</v>
      </c>
      <c r="F255" s="11" t="s">
        <v>81</v>
      </c>
      <c r="G255" s="11">
        <v>7.5</v>
      </c>
      <c r="H255" s="7" t="s">
        <v>42</v>
      </c>
      <c r="I255" s="7" t="s">
        <v>76</v>
      </c>
      <c r="J255" s="8" t="s">
        <v>52</v>
      </c>
      <c r="K255" s="20">
        <v>40668</v>
      </c>
      <c r="L255" s="7">
        <v>35</v>
      </c>
      <c r="M255" s="7" t="str">
        <f>IF(Maladies!G255&lt;5,References!$C$8,IF(Maladies!G255&lt;7,References!$C$9,IF(Maladies!G255&lt;9,References!$C$10,IF(Maladies!G255&gt;9,References!$C$11))))</f>
        <v>Aucun boni ne sera accordé.</v>
      </c>
    </row>
    <row r="256" spans="1:13" x14ac:dyDescent="0.3">
      <c r="A256" s="8">
        <v>940721212</v>
      </c>
      <c r="B256" s="9">
        <v>22367</v>
      </c>
      <c r="C256" s="7" t="s">
        <v>43</v>
      </c>
      <c r="D256" s="9">
        <v>40154</v>
      </c>
      <c r="E256" s="9">
        <v>40154</v>
      </c>
      <c r="F256" s="11" t="s">
        <v>81</v>
      </c>
      <c r="G256" s="11">
        <v>20.5</v>
      </c>
      <c r="H256" s="7" t="s">
        <v>45</v>
      </c>
      <c r="I256" s="7" t="s">
        <v>44</v>
      </c>
      <c r="J256" s="8">
        <v>2010</v>
      </c>
      <c r="K256" s="20">
        <v>89009.13</v>
      </c>
      <c r="L256" s="7">
        <v>40</v>
      </c>
      <c r="M256" s="7" t="str">
        <f>IF(Maladies!G256&lt;5,References!$C$8,IF(Maladies!G256&lt;7,References!$C$9,IF(Maladies!G256&lt;9,References!$C$10,IF(Maladies!G256&gt;9,References!$C$11))))</f>
        <v>Veuillez communiquer avec les RH afin d’établir un plan d’action.</v>
      </c>
    </row>
    <row r="257" spans="1:13" x14ac:dyDescent="0.3">
      <c r="A257" s="8">
        <v>940721213</v>
      </c>
      <c r="B257" s="9">
        <v>26049</v>
      </c>
      <c r="C257" s="7" t="s">
        <v>41</v>
      </c>
      <c r="D257" s="9">
        <v>41701</v>
      </c>
      <c r="E257" s="9">
        <v>41701</v>
      </c>
      <c r="F257" s="11" t="s">
        <v>81</v>
      </c>
      <c r="G257" s="11">
        <v>7</v>
      </c>
      <c r="H257" s="7" t="s">
        <v>42</v>
      </c>
      <c r="I257" s="7" t="s">
        <v>44</v>
      </c>
      <c r="J257" s="8" t="s">
        <v>68</v>
      </c>
      <c r="K257" s="20">
        <v>64424.34</v>
      </c>
      <c r="L257" s="7">
        <v>40</v>
      </c>
      <c r="M257" s="7" t="str">
        <f>IF(Maladies!G257&lt;5,References!$C$8,IF(Maladies!G257&lt;7,References!$C$9,IF(Maladies!G257&lt;9,References!$C$10,IF(Maladies!G257&gt;9,References!$C$11))))</f>
        <v>Aucun boni ne sera accordé.</v>
      </c>
    </row>
    <row r="258" spans="1:13" x14ac:dyDescent="0.3">
      <c r="A258" s="8">
        <v>940721217</v>
      </c>
      <c r="B258" s="9">
        <v>22445</v>
      </c>
      <c r="C258" s="7" t="s">
        <v>43</v>
      </c>
      <c r="D258" s="9">
        <v>39249</v>
      </c>
      <c r="E258" s="9">
        <v>38532</v>
      </c>
      <c r="F258" s="11" t="s">
        <v>81</v>
      </c>
      <c r="G258" s="11">
        <v>6.5</v>
      </c>
      <c r="H258" s="7" t="s">
        <v>42</v>
      </c>
      <c r="I258" s="7" t="s">
        <v>44</v>
      </c>
      <c r="J258" s="8">
        <v>2160</v>
      </c>
      <c r="K258" s="20">
        <v>68013.86</v>
      </c>
      <c r="L258" s="7">
        <v>40</v>
      </c>
      <c r="M258" s="7" t="str">
        <f>IF(Maladies!G258&lt;5,References!$C$8,IF(Maladies!G258&lt;7,References!$C$9,IF(Maladies!G258&lt;9,References!$C$10,IF(Maladies!G258&gt;9,References!$C$11))))</f>
        <v>Bravo! Tu recevras un boni de 100 $.</v>
      </c>
    </row>
    <row r="259" spans="1:13" x14ac:dyDescent="0.3">
      <c r="A259" s="8">
        <v>940721231</v>
      </c>
      <c r="B259" s="9">
        <v>25725</v>
      </c>
      <c r="C259" s="7" t="s">
        <v>43</v>
      </c>
      <c r="D259" s="9">
        <v>38432</v>
      </c>
      <c r="E259" s="9">
        <v>38529</v>
      </c>
      <c r="F259" s="11" t="s">
        <v>82</v>
      </c>
      <c r="G259" s="11">
        <v>2</v>
      </c>
      <c r="H259" s="7" t="s">
        <v>42</v>
      </c>
      <c r="I259" s="7" t="s">
        <v>80</v>
      </c>
      <c r="J259" s="8">
        <v>2160</v>
      </c>
      <c r="K259" s="20">
        <v>66341</v>
      </c>
      <c r="L259" s="7">
        <v>40</v>
      </c>
      <c r="M259" s="7" t="str">
        <f>IF(Maladies!G259&lt;5,References!$C$8,IF(Maladies!G259&lt;7,References!$C$9,IF(Maladies!G259&lt;9,References!$C$10,IF(Maladies!G259&gt;9,References!$C$11))))</f>
        <v>Bravo! Tu recevras un boni de 400 $ et nous ajoutons deux (2) jours de vacances à ta banque.</v>
      </c>
    </row>
    <row r="260" spans="1:13" x14ac:dyDescent="0.3">
      <c r="A260" s="8">
        <v>940721240</v>
      </c>
      <c r="B260" s="9">
        <v>27824</v>
      </c>
      <c r="C260" s="7" t="s">
        <v>43</v>
      </c>
      <c r="D260" s="9">
        <v>38518</v>
      </c>
      <c r="E260" s="9">
        <v>38384</v>
      </c>
      <c r="F260" s="11" t="s">
        <v>81</v>
      </c>
      <c r="G260" s="11">
        <v>6.5</v>
      </c>
      <c r="H260" s="7" t="s">
        <v>42</v>
      </c>
      <c r="I260" s="7" t="s">
        <v>80</v>
      </c>
      <c r="J260" s="8">
        <v>2040</v>
      </c>
      <c r="K260" s="20">
        <v>96643</v>
      </c>
      <c r="L260" s="7">
        <v>40</v>
      </c>
      <c r="M260" s="7" t="str">
        <f>IF(Maladies!G260&lt;5,References!$C$8,IF(Maladies!G260&lt;7,References!$C$9,IF(Maladies!G260&lt;9,References!$C$10,IF(Maladies!G260&gt;9,References!$C$11))))</f>
        <v>Bravo! Tu recevras un boni de 100 $.</v>
      </c>
    </row>
    <row r="261" spans="1:13" x14ac:dyDescent="0.3">
      <c r="A261" s="8">
        <v>940721236</v>
      </c>
      <c r="B261" s="9">
        <v>19151</v>
      </c>
      <c r="C261" s="7" t="s">
        <v>43</v>
      </c>
      <c r="D261" s="9">
        <v>39246</v>
      </c>
      <c r="E261" s="9">
        <v>39246</v>
      </c>
      <c r="F261" s="11" t="s">
        <v>81</v>
      </c>
      <c r="G261" s="11">
        <v>83</v>
      </c>
      <c r="H261" s="7" t="s">
        <v>42</v>
      </c>
      <c r="I261" s="7" t="s">
        <v>80</v>
      </c>
      <c r="J261" s="8">
        <v>2020</v>
      </c>
      <c r="K261" s="20">
        <v>66341</v>
      </c>
      <c r="L261" s="7">
        <v>40</v>
      </c>
      <c r="M261" s="7" t="str">
        <f>IF(Maladies!G261&lt;5,References!$C$8,IF(Maladies!G261&lt;7,References!$C$9,IF(Maladies!G261&lt;9,References!$C$10,IF(Maladies!G261&gt;9,References!$C$11))))</f>
        <v>Veuillez communiquer avec les RH afin d’établir un plan d’action.</v>
      </c>
    </row>
    <row r="262" spans="1:13" x14ac:dyDescent="0.3">
      <c r="A262" s="8">
        <v>940721236</v>
      </c>
      <c r="B262" s="9">
        <v>27967</v>
      </c>
      <c r="C262" s="7" t="s">
        <v>43</v>
      </c>
      <c r="D262" s="9">
        <v>38231</v>
      </c>
      <c r="E262" s="9">
        <v>38183</v>
      </c>
      <c r="F262" s="11" t="s">
        <v>81</v>
      </c>
      <c r="G262" s="11">
        <v>5</v>
      </c>
      <c r="H262" s="7" t="s">
        <v>42</v>
      </c>
      <c r="I262" s="7" t="s">
        <v>76</v>
      </c>
      <c r="J262" s="8">
        <v>2160</v>
      </c>
      <c r="K262" s="20">
        <v>49094.400000000001</v>
      </c>
      <c r="L262" s="7">
        <v>35</v>
      </c>
      <c r="M262" s="7" t="str">
        <f>IF(Maladies!G262&lt;5,References!$C$8,IF(Maladies!G262&lt;7,References!$C$9,IF(Maladies!G262&lt;9,References!$C$10,IF(Maladies!G262&gt;9,References!$C$11))))</f>
        <v>Bravo! Tu recevras un boni de 100 $.</v>
      </c>
    </row>
    <row r="263" spans="1:13" x14ac:dyDescent="0.3">
      <c r="A263" s="8">
        <v>940721231</v>
      </c>
      <c r="B263" s="9">
        <v>25922</v>
      </c>
      <c r="C263" s="7" t="s">
        <v>43</v>
      </c>
      <c r="D263" s="9">
        <v>38518</v>
      </c>
      <c r="E263" s="9">
        <v>38342</v>
      </c>
      <c r="F263" s="11" t="s">
        <v>81</v>
      </c>
      <c r="G263" s="11">
        <v>20</v>
      </c>
      <c r="H263" s="7" t="s">
        <v>42</v>
      </c>
      <c r="I263" s="7" t="s">
        <v>80</v>
      </c>
      <c r="J263" s="8">
        <v>2040</v>
      </c>
      <c r="K263" s="20">
        <v>96643</v>
      </c>
      <c r="L263" s="7">
        <v>40</v>
      </c>
      <c r="M263" s="7" t="str">
        <f>IF(Maladies!G263&lt;5,References!$C$8,IF(Maladies!G263&lt;7,References!$C$9,IF(Maladies!G263&lt;9,References!$C$10,IF(Maladies!G263&gt;9,References!$C$11))))</f>
        <v>Veuillez communiquer avec les RH afin d’établir un plan d’action.</v>
      </c>
    </row>
    <row r="264" spans="1:13" x14ac:dyDescent="0.3">
      <c r="A264" s="8">
        <v>940721235</v>
      </c>
      <c r="B264" s="9">
        <v>22189</v>
      </c>
      <c r="C264" s="7" t="s">
        <v>43</v>
      </c>
      <c r="D264" s="9">
        <v>38154</v>
      </c>
      <c r="E264" s="9">
        <v>38154</v>
      </c>
      <c r="F264" s="11" t="s">
        <v>81</v>
      </c>
      <c r="G264" s="11">
        <v>9</v>
      </c>
      <c r="H264" s="7" t="s">
        <v>42</v>
      </c>
      <c r="I264" s="7" t="s">
        <v>80</v>
      </c>
      <c r="J264" s="8">
        <v>2090</v>
      </c>
      <c r="K264" s="20">
        <v>93663</v>
      </c>
      <c r="L264" s="7">
        <v>40</v>
      </c>
      <c r="M264" s="7" t="b">
        <f>IF(Maladies!G264&lt;5,References!$C$8,IF(Maladies!G264&lt;7,References!$C$9,IF(Maladies!G264&lt;9,References!$C$10,IF(Maladies!G264&gt;9,References!$C$11))))</f>
        <v>0</v>
      </c>
    </row>
    <row r="265" spans="1:13" x14ac:dyDescent="0.3">
      <c r="A265" s="8">
        <v>940721263</v>
      </c>
      <c r="B265" s="9">
        <v>22025</v>
      </c>
      <c r="C265" s="7" t="s">
        <v>41</v>
      </c>
      <c r="D265" s="9">
        <v>41232</v>
      </c>
      <c r="E265" s="9">
        <v>41232</v>
      </c>
      <c r="F265" s="11" t="s">
        <v>81</v>
      </c>
      <c r="G265" s="11">
        <v>7</v>
      </c>
      <c r="H265" s="7" t="s">
        <v>42</v>
      </c>
      <c r="I265" s="7" t="s">
        <v>76</v>
      </c>
      <c r="J265" s="8">
        <v>2090</v>
      </c>
      <c r="K265" s="20">
        <v>64263.4</v>
      </c>
      <c r="L265" s="7">
        <v>35</v>
      </c>
      <c r="M265" s="7" t="str">
        <f>IF(Maladies!G265&lt;5,References!$C$8,IF(Maladies!G265&lt;7,References!$C$9,IF(Maladies!G265&lt;9,References!$C$10,IF(Maladies!G265&gt;9,References!$C$11))))</f>
        <v>Aucun boni ne sera accordé.</v>
      </c>
    </row>
    <row r="266" spans="1:13" x14ac:dyDescent="0.3">
      <c r="A266" s="8">
        <v>940721265</v>
      </c>
      <c r="B266" s="9">
        <v>27456</v>
      </c>
      <c r="C266" s="7" t="s">
        <v>41</v>
      </c>
      <c r="D266" s="9">
        <v>38929</v>
      </c>
      <c r="E266" s="9">
        <v>38826</v>
      </c>
      <c r="F266" s="11" t="s">
        <v>81</v>
      </c>
      <c r="G266" s="11">
        <v>23.5</v>
      </c>
      <c r="H266" s="7" t="s">
        <v>42</v>
      </c>
      <c r="I266" s="7" t="s">
        <v>80</v>
      </c>
      <c r="J266" s="8">
        <v>2160</v>
      </c>
      <c r="K266" s="20">
        <v>93663</v>
      </c>
      <c r="L266" s="7">
        <v>40</v>
      </c>
      <c r="M266" s="7" t="str">
        <f>IF(Maladies!G266&lt;5,References!$C$8,IF(Maladies!G266&lt;7,References!$C$9,IF(Maladies!G266&lt;9,References!$C$10,IF(Maladies!G266&gt;9,References!$C$11))))</f>
        <v>Veuillez communiquer avec les RH afin d’établir un plan d’action.</v>
      </c>
    </row>
    <row r="267" spans="1:13" x14ac:dyDescent="0.3">
      <c r="A267" s="8">
        <v>940721269</v>
      </c>
      <c r="B267" s="9">
        <v>21705</v>
      </c>
      <c r="C267" s="7" t="s">
        <v>43</v>
      </c>
      <c r="D267" s="9">
        <v>38518</v>
      </c>
      <c r="E267" s="9">
        <v>38335</v>
      </c>
      <c r="F267" s="11" t="s">
        <v>81</v>
      </c>
      <c r="G267" s="11">
        <v>4.5</v>
      </c>
      <c r="H267" s="7" t="s">
        <v>42</v>
      </c>
      <c r="I267" s="7" t="s">
        <v>80</v>
      </c>
      <c r="J267" s="8" t="s">
        <v>74</v>
      </c>
      <c r="K267" s="20">
        <v>104963</v>
      </c>
      <c r="L267" s="7">
        <v>40</v>
      </c>
      <c r="M267" s="7" t="str">
        <f>IF(Maladies!G267&lt;5,References!$C$8,IF(Maladies!G267&lt;7,References!$C$9,IF(Maladies!G267&lt;9,References!$C$10,IF(Maladies!G267&gt;9,References!$C$11))))</f>
        <v>Bravo! Tu recevras un boni de 400 $ et nous ajoutons deux (2) jours de vacances à ta banque.</v>
      </c>
    </row>
    <row r="268" spans="1:13" x14ac:dyDescent="0.3">
      <c r="A268" s="8">
        <v>940721269</v>
      </c>
      <c r="B268" s="9">
        <v>27599</v>
      </c>
      <c r="C268" s="7" t="s">
        <v>43</v>
      </c>
      <c r="D268" s="9">
        <v>41815</v>
      </c>
      <c r="E268" s="9">
        <v>41815</v>
      </c>
      <c r="F268" s="11" t="s">
        <v>81</v>
      </c>
      <c r="G268" s="11">
        <v>200.5</v>
      </c>
      <c r="H268" s="7" t="s">
        <v>42</v>
      </c>
      <c r="I268" s="7" t="s">
        <v>44</v>
      </c>
      <c r="J268" s="8">
        <v>2090</v>
      </c>
      <c r="K268" s="20">
        <v>61610.63</v>
      </c>
      <c r="L268" s="7">
        <v>40</v>
      </c>
      <c r="M268" s="7" t="str">
        <f>IF(Maladies!G268&lt;5,References!$C$8,IF(Maladies!G268&lt;7,References!$C$9,IF(Maladies!G268&lt;9,References!$C$10,IF(Maladies!G268&gt;9,References!$C$11))))</f>
        <v>Veuillez communiquer avec les RH afin d’établir un plan d’action.</v>
      </c>
    </row>
    <row r="269" spans="1:13" x14ac:dyDescent="0.3">
      <c r="A269" s="8">
        <v>940721297</v>
      </c>
      <c r="B269" s="9">
        <v>28075</v>
      </c>
      <c r="C269" s="7" t="s">
        <v>43</v>
      </c>
      <c r="D269" s="9">
        <v>39329</v>
      </c>
      <c r="E269" s="9">
        <v>39329</v>
      </c>
      <c r="F269" s="11" t="s">
        <v>81</v>
      </c>
      <c r="G269" s="11">
        <v>26</v>
      </c>
      <c r="H269" s="7" t="s">
        <v>42</v>
      </c>
      <c r="I269" s="7" t="s">
        <v>80</v>
      </c>
      <c r="J269" s="8" t="s">
        <v>65</v>
      </c>
      <c r="K269" s="20">
        <v>62861</v>
      </c>
      <c r="L269" s="7">
        <v>40</v>
      </c>
      <c r="M269" s="7" t="str">
        <f>IF(Maladies!G269&lt;5,References!$C$8,IF(Maladies!G269&lt;7,References!$C$9,IF(Maladies!G269&lt;9,References!$C$10,IF(Maladies!G269&gt;9,References!$C$11))))</f>
        <v>Veuillez communiquer avec les RH afin d’établir un plan d’action.</v>
      </c>
    </row>
    <row r="270" spans="1:13" x14ac:dyDescent="0.3">
      <c r="A270" s="8">
        <v>940721401</v>
      </c>
      <c r="B270" s="9">
        <v>24154</v>
      </c>
      <c r="C270" s="7" t="s">
        <v>43</v>
      </c>
      <c r="D270" s="9">
        <v>38280</v>
      </c>
      <c r="E270" s="9">
        <v>38280</v>
      </c>
      <c r="F270" s="11" t="s">
        <v>81</v>
      </c>
      <c r="G270" s="11">
        <v>4</v>
      </c>
      <c r="H270" s="7" t="s">
        <v>42</v>
      </c>
      <c r="I270" s="7" t="s">
        <v>76</v>
      </c>
      <c r="J270" s="8" t="s">
        <v>64</v>
      </c>
      <c r="K270" s="20">
        <v>84948.6</v>
      </c>
      <c r="L270" s="7">
        <v>35</v>
      </c>
      <c r="M270" s="7" t="str">
        <f>IF(Maladies!G270&lt;5,References!$C$8,IF(Maladies!G270&lt;7,References!$C$9,IF(Maladies!G270&lt;9,References!$C$10,IF(Maladies!G270&gt;9,References!$C$11))))</f>
        <v>Bravo! Tu recevras un boni de 400 $ et nous ajoutons deux (2) jours de vacances à ta banque.</v>
      </c>
    </row>
    <row r="271" spans="1:13" x14ac:dyDescent="0.3">
      <c r="A271" s="8">
        <v>940721356</v>
      </c>
      <c r="B271" s="9">
        <v>22629</v>
      </c>
      <c r="C271" s="7" t="s">
        <v>41</v>
      </c>
      <c r="D271" s="9">
        <v>38307</v>
      </c>
      <c r="E271" s="9">
        <v>38307</v>
      </c>
      <c r="F271" s="11" t="s">
        <v>81</v>
      </c>
      <c r="G271" s="11">
        <v>4</v>
      </c>
      <c r="H271" s="7" t="s">
        <v>42</v>
      </c>
      <c r="I271" s="7" t="s">
        <v>76</v>
      </c>
      <c r="J271" s="8">
        <v>2170</v>
      </c>
      <c r="K271" s="20">
        <v>48101.599999999999</v>
      </c>
      <c r="L271" s="7">
        <v>35</v>
      </c>
      <c r="M271" s="7" t="str">
        <f>IF(Maladies!G271&lt;5,References!$C$8,IF(Maladies!G271&lt;7,References!$C$9,IF(Maladies!G271&lt;9,References!$C$10,IF(Maladies!G271&gt;9,References!$C$11))))</f>
        <v>Bravo! Tu recevras un boni de 400 $ et nous ajoutons deux (2) jours de vacances à ta banque.</v>
      </c>
    </row>
    <row r="272" spans="1:13" x14ac:dyDescent="0.3">
      <c r="A272" s="8">
        <v>940721359</v>
      </c>
      <c r="B272" s="9">
        <v>23912</v>
      </c>
      <c r="C272" s="7" t="s">
        <v>43</v>
      </c>
      <c r="D272" s="9">
        <v>40910</v>
      </c>
      <c r="E272" s="9">
        <v>38731</v>
      </c>
      <c r="F272" s="11" t="s">
        <v>81</v>
      </c>
      <c r="G272" s="11">
        <v>2</v>
      </c>
      <c r="H272" s="7" t="s">
        <v>42</v>
      </c>
      <c r="I272" s="7" t="s">
        <v>76</v>
      </c>
      <c r="J272" s="8" t="s">
        <v>73</v>
      </c>
      <c r="K272" s="20">
        <v>42880</v>
      </c>
      <c r="L272" s="7">
        <v>35</v>
      </c>
      <c r="M272" s="7" t="str">
        <f>IF(Maladies!G272&lt;5,References!$C$8,IF(Maladies!G272&lt;7,References!$C$9,IF(Maladies!G272&lt;9,References!$C$10,IF(Maladies!G272&gt;9,References!$C$11))))</f>
        <v>Bravo! Tu recevras un boni de 400 $ et nous ajoutons deux (2) jours de vacances à ta banque.</v>
      </c>
    </row>
    <row r="273" spans="1:13" x14ac:dyDescent="0.3">
      <c r="A273" s="8">
        <v>940721517</v>
      </c>
      <c r="B273" s="9">
        <v>28033</v>
      </c>
      <c r="C273" s="7" t="s">
        <v>41</v>
      </c>
      <c r="D273" s="9">
        <v>39013</v>
      </c>
      <c r="E273" s="9">
        <v>38525</v>
      </c>
      <c r="F273" s="11" t="s">
        <v>81</v>
      </c>
      <c r="G273" s="11">
        <v>3.5</v>
      </c>
      <c r="H273" s="7" t="s">
        <v>42</v>
      </c>
      <c r="I273" s="7" t="s">
        <v>76</v>
      </c>
      <c r="J273" s="8" t="s">
        <v>54</v>
      </c>
      <c r="K273" s="20">
        <v>84948.6</v>
      </c>
      <c r="L273" s="7">
        <v>35</v>
      </c>
      <c r="M273" s="7" t="str">
        <f>IF(Maladies!G273&lt;5,References!$C$8,IF(Maladies!G273&lt;7,References!$C$9,IF(Maladies!G273&lt;9,References!$C$10,IF(Maladies!G273&gt;9,References!$C$11))))</f>
        <v>Bravo! Tu recevras un boni de 400 $ et nous ajoutons deux (2) jours de vacances à ta banque.</v>
      </c>
    </row>
    <row r="274" spans="1:13" x14ac:dyDescent="0.3">
      <c r="A274" s="8">
        <v>940721540</v>
      </c>
      <c r="B274" s="9">
        <v>24091</v>
      </c>
      <c r="C274" s="7" t="s">
        <v>41</v>
      </c>
      <c r="D274" s="9">
        <v>40549</v>
      </c>
      <c r="E274" s="9">
        <v>40018</v>
      </c>
      <c r="F274" s="11" t="s">
        <v>81</v>
      </c>
      <c r="G274" s="11">
        <v>2</v>
      </c>
      <c r="H274" s="7" t="s">
        <v>42</v>
      </c>
      <c r="I274" s="7" t="s">
        <v>76</v>
      </c>
      <c r="J274" s="8" t="s">
        <v>72</v>
      </c>
      <c r="K274" s="20">
        <v>64009.4</v>
      </c>
      <c r="L274" s="7">
        <v>35</v>
      </c>
      <c r="M274" s="7" t="str">
        <f>IF(Maladies!G274&lt;5,References!$C$8,IF(Maladies!G274&lt;7,References!$C$9,IF(Maladies!G274&lt;9,References!$C$10,IF(Maladies!G274&gt;9,References!$C$11))))</f>
        <v>Bravo! Tu recevras un boni de 400 $ et nous ajoutons deux (2) jours de vacances à ta banque.</v>
      </c>
    </row>
    <row r="275" spans="1:13" x14ac:dyDescent="0.3">
      <c r="A275" s="8">
        <v>940721566</v>
      </c>
      <c r="B275" s="9">
        <v>24264</v>
      </c>
      <c r="C275" s="7" t="s">
        <v>43</v>
      </c>
      <c r="D275" s="9">
        <v>39247</v>
      </c>
      <c r="E275" s="9">
        <v>39247</v>
      </c>
      <c r="F275" s="11" t="s">
        <v>81</v>
      </c>
      <c r="G275" s="11">
        <v>5.5</v>
      </c>
      <c r="H275" s="7" t="s">
        <v>42</v>
      </c>
      <c r="I275" s="7" t="s">
        <v>44</v>
      </c>
      <c r="J275" s="8" t="s">
        <v>56</v>
      </c>
      <c r="K275" s="20">
        <v>84883.86</v>
      </c>
      <c r="L275" s="7">
        <v>40</v>
      </c>
      <c r="M275" s="7" t="str">
        <f>IF(Maladies!G275&lt;5,References!$C$8,IF(Maladies!G275&lt;7,References!$C$9,IF(Maladies!G275&lt;9,References!$C$10,IF(Maladies!G275&gt;9,References!$C$11))))</f>
        <v>Bravo! Tu recevras un boni de 100 $.</v>
      </c>
    </row>
    <row r="276" spans="1:13" x14ac:dyDescent="0.3">
      <c r="A276" s="8">
        <v>940721599</v>
      </c>
      <c r="B276" s="9">
        <v>20648</v>
      </c>
      <c r="C276" s="7" t="s">
        <v>41</v>
      </c>
      <c r="D276" s="9">
        <v>40647</v>
      </c>
      <c r="E276" s="9">
        <v>38743</v>
      </c>
      <c r="F276" s="11" t="s">
        <v>81</v>
      </c>
      <c r="G276" s="11">
        <v>8.5</v>
      </c>
      <c r="H276" s="7" t="s">
        <v>42</v>
      </c>
      <c r="I276" s="7" t="s">
        <v>76</v>
      </c>
      <c r="J276" s="8">
        <v>1260</v>
      </c>
      <c r="K276" s="20">
        <v>64009.4</v>
      </c>
      <c r="L276" s="7">
        <v>35</v>
      </c>
      <c r="M276" s="7" t="str">
        <f>IF(Maladies!G276&lt;5,References!$C$8,IF(Maladies!G276&lt;7,References!$C$9,IF(Maladies!G276&lt;9,References!$C$10,IF(Maladies!G276&gt;9,References!$C$11))))</f>
        <v>Aucun boni ne sera accordé.</v>
      </c>
    </row>
    <row r="277" spans="1:13" x14ac:dyDescent="0.3">
      <c r="A277" s="8">
        <v>940721612</v>
      </c>
      <c r="B277" s="9">
        <v>23917</v>
      </c>
      <c r="C277" s="7" t="s">
        <v>41</v>
      </c>
      <c r="D277" s="9">
        <v>40600</v>
      </c>
      <c r="E277" s="9">
        <v>38726</v>
      </c>
      <c r="F277" s="11" t="s">
        <v>81</v>
      </c>
      <c r="G277" s="11">
        <v>3.5</v>
      </c>
      <c r="H277" s="7" t="s">
        <v>42</v>
      </c>
      <c r="I277" s="7" t="s">
        <v>76</v>
      </c>
      <c r="J277" s="8">
        <v>2060</v>
      </c>
      <c r="K277" s="20">
        <v>64009.4</v>
      </c>
      <c r="L277" s="7">
        <v>35</v>
      </c>
      <c r="M277" s="7" t="str">
        <f>IF(Maladies!G277&lt;5,References!$C$8,IF(Maladies!G277&lt;7,References!$C$9,IF(Maladies!G277&lt;9,References!$C$10,IF(Maladies!G277&gt;9,References!$C$11))))</f>
        <v>Bravo! Tu recevras un boni de 400 $ et nous ajoutons deux (2) jours de vacances à ta banque.</v>
      </c>
    </row>
    <row r="278" spans="1:13" x14ac:dyDescent="0.3">
      <c r="A278" s="8">
        <v>940721621</v>
      </c>
      <c r="B278" s="9">
        <v>22452</v>
      </c>
      <c r="C278" s="7" t="s">
        <v>43</v>
      </c>
      <c r="D278" s="9">
        <v>38520</v>
      </c>
      <c r="E278" s="9">
        <v>39410</v>
      </c>
      <c r="F278" s="11" t="s">
        <v>81</v>
      </c>
      <c r="G278" s="11">
        <v>4.5</v>
      </c>
      <c r="H278" s="7" t="s">
        <v>42</v>
      </c>
      <c r="I278" s="7" t="s">
        <v>80</v>
      </c>
      <c r="J278" s="8">
        <v>1520</v>
      </c>
      <c r="K278" s="20">
        <v>62861</v>
      </c>
      <c r="L278" s="7">
        <v>40</v>
      </c>
      <c r="M278" s="7" t="str">
        <f>IF(Maladies!G278&lt;5,References!$C$8,IF(Maladies!G278&lt;7,References!$C$9,IF(Maladies!G278&lt;9,References!$C$10,IF(Maladies!G278&gt;9,References!$C$11))))</f>
        <v>Bravo! Tu recevras un boni de 400 $ et nous ajoutons deux (2) jours de vacances à ta banque.</v>
      </c>
    </row>
    <row r="279" spans="1:13" x14ac:dyDescent="0.3">
      <c r="A279" s="8">
        <v>940721629</v>
      </c>
      <c r="B279" s="9">
        <v>26910</v>
      </c>
      <c r="C279" s="7" t="s">
        <v>41</v>
      </c>
      <c r="D279" s="9">
        <v>39380</v>
      </c>
      <c r="E279" s="9">
        <v>39380</v>
      </c>
      <c r="F279" s="11" t="s">
        <v>82</v>
      </c>
      <c r="G279" s="11">
        <v>82.5</v>
      </c>
      <c r="H279" s="7" t="s">
        <v>42</v>
      </c>
      <c r="I279" s="7" t="s">
        <v>44</v>
      </c>
      <c r="J279" s="8">
        <v>1272</v>
      </c>
      <c r="K279" s="20">
        <v>96140.64</v>
      </c>
      <c r="L279" s="7">
        <v>40</v>
      </c>
      <c r="M279" s="7" t="str">
        <f>IF(Maladies!G279&lt;5,References!$C$8,IF(Maladies!G279&lt;7,References!$C$9,IF(Maladies!G279&lt;9,References!$C$10,IF(Maladies!G279&gt;9,References!$C$11))))</f>
        <v>Veuillez communiquer avec les RH afin d’établir un plan d’action.</v>
      </c>
    </row>
    <row r="280" spans="1:13" x14ac:dyDescent="0.3">
      <c r="A280" s="8">
        <v>940721653</v>
      </c>
      <c r="B280" s="9">
        <v>22160</v>
      </c>
      <c r="C280" s="7" t="s">
        <v>43</v>
      </c>
      <c r="D280" s="9">
        <v>38720</v>
      </c>
      <c r="E280" s="9">
        <v>38608</v>
      </c>
      <c r="F280" s="11" t="s">
        <v>81</v>
      </c>
      <c r="G280" s="11">
        <v>2</v>
      </c>
      <c r="H280" s="7" t="s">
        <v>42</v>
      </c>
      <c r="I280" s="7" t="s">
        <v>76</v>
      </c>
      <c r="J280" s="8" t="s">
        <v>52</v>
      </c>
      <c r="K280" s="20">
        <v>64009.4</v>
      </c>
      <c r="L280" s="7">
        <v>35</v>
      </c>
      <c r="M280" s="7" t="str">
        <f>IF(Maladies!G280&lt;5,References!$C$8,IF(Maladies!G280&lt;7,References!$C$9,IF(Maladies!G280&lt;9,References!$C$10,IF(Maladies!G280&gt;9,References!$C$11))))</f>
        <v>Bravo! Tu recevras un boni de 400 $ et nous ajoutons deux (2) jours de vacances à ta banque.</v>
      </c>
    </row>
    <row r="281" spans="1:13" x14ac:dyDescent="0.3">
      <c r="A281" s="8">
        <v>940721653</v>
      </c>
      <c r="B281" s="9">
        <v>24118</v>
      </c>
      <c r="C281" s="7" t="s">
        <v>43</v>
      </c>
      <c r="D281" s="9">
        <v>39981</v>
      </c>
      <c r="E281" s="9">
        <v>39827</v>
      </c>
      <c r="F281" s="11" t="s">
        <v>81</v>
      </c>
      <c r="G281" s="11">
        <v>60</v>
      </c>
      <c r="H281" s="7" t="s">
        <v>42</v>
      </c>
      <c r="I281" s="7" t="s">
        <v>80</v>
      </c>
      <c r="J281" s="8" t="s">
        <v>59</v>
      </c>
      <c r="K281" s="20">
        <v>64460</v>
      </c>
      <c r="L281" s="7">
        <v>40</v>
      </c>
      <c r="M281" s="7" t="str">
        <f>IF(Maladies!G281&lt;5,References!$C$8,IF(Maladies!G281&lt;7,References!$C$9,IF(Maladies!G281&lt;9,References!$C$10,IF(Maladies!G281&gt;9,References!$C$11))))</f>
        <v>Veuillez communiquer avec les RH afin d’établir un plan d’action.</v>
      </c>
    </row>
    <row r="282" spans="1:13" x14ac:dyDescent="0.3">
      <c r="A282" s="8">
        <v>940721661</v>
      </c>
      <c r="B282" s="9">
        <v>27860</v>
      </c>
      <c r="C282" s="7" t="s">
        <v>43</v>
      </c>
      <c r="D282" s="9">
        <v>38621</v>
      </c>
      <c r="E282" s="9">
        <v>38621</v>
      </c>
      <c r="F282" s="11" t="s">
        <v>81</v>
      </c>
      <c r="G282" s="11">
        <v>22.5</v>
      </c>
      <c r="H282" s="7" t="s">
        <v>42</v>
      </c>
      <c r="I282" s="7" t="s">
        <v>76</v>
      </c>
      <c r="J282" s="8">
        <v>1520</v>
      </c>
      <c r="K282" s="20">
        <v>48101.599999999999</v>
      </c>
      <c r="L282" s="7">
        <v>35</v>
      </c>
      <c r="M282" s="7" t="str">
        <f>IF(Maladies!G282&lt;5,References!$C$8,IF(Maladies!G282&lt;7,References!$C$9,IF(Maladies!G282&lt;9,References!$C$10,IF(Maladies!G282&gt;9,References!$C$11))))</f>
        <v>Veuillez communiquer avec les RH afin d’établir un plan d’action.</v>
      </c>
    </row>
    <row r="283" spans="1:13" x14ac:dyDescent="0.3">
      <c r="A283" s="8">
        <v>940721669</v>
      </c>
      <c r="B283" s="9">
        <v>25469</v>
      </c>
      <c r="C283" s="7" t="s">
        <v>43</v>
      </c>
      <c r="D283" s="9">
        <v>38642</v>
      </c>
      <c r="E283" s="9">
        <v>38642</v>
      </c>
      <c r="F283" s="11" t="s">
        <v>81</v>
      </c>
      <c r="G283" s="11">
        <v>2.5</v>
      </c>
      <c r="H283" s="7" t="s">
        <v>42</v>
      </c>
      <c r="I283" s="7" t="s">
        <v>76</v>
      </c>
      <c r="J283" s="8">
        <v>2040</v>
      </c>
      <c r="K283" s="20">
        <v>64009.4</v>
      </c>
      <c r="L283" s="7">
        <v>35</v>
      </c>
      <c r="M283" s="7" t="str">
        <f>IF(Maladies!G283&lt;5,References!$C$8,IF(Maladies!G283&lt;7,References!$C$9,IF(Maladies!G283&lt;9,References!$C$10,IF(Maladies!G283&gt;9,References!$C$11))))</f>
        <v>Bravo! Tu recevras un boni de 400 $ et nous ajoutons deux (2) jours de vacances à ta banque.</v>
      </c>
    </row>
    <row r="284" spans="1:13" x14ac:dyDescent="0.3">
      <c r="A284" s="8">
        <v>940721696</v>
      </c>
      <c r="B284" s="9">
        <v>25324</v>
      </c>
      <c r="C284" s="7" t="s">
        <v>41</v>
      </c>
      <c r="D284" s="9">
        <v>38656</v>
      </c>
      <c r="E284" s="9">
        <v>38656</v>
      </c>
      <c r="F284" s="11" t="s">
        <v>81</v>
      </c>
      <c r="G284" s="11">
        <v>2</v>
      </c>
      <c r="H284" s="7" t="s">
        <v>42</v>
      </c>
      <c r="I284" s="7" t="s">
        <v>80</v>
      </c>
      <c r="J284" s="8">
        <v>2032</v>
      </c>
      <c r="K284" s="20">
        <v>104963</v>
      </c>
      <c r="L284" s="7">
        <v>40</v>
      </c>
      <c r="M284" s="7" t="str">
        <f>IF(Maladies!G284&lt;5,References!$C$8,IF(Maladies!G284&lt;7,References!$C$9,IF(Maladies!G284&lt;9,References!$C$10,IF(Maladies!G284&gt;9,References!$C$11))))</f>
        <v>Bravo! Tu recevras un boni de 400 $ et nous ajoutons deux (2) jours de vacances à ta banque.</v>
      </c>
    </row>
    <row r="285" spans="1:13" x14ac:dyDescent="0.3">
      <c r="A285" s="8">
        <v>940721769</v>
      </c>
      <c r="B285" s="9">
        <v>22651</v>
      </c>
      <c r="C285" s="7" t="s">
        <v>43</v>
      </c>
      <c r="D285" s="9">
        <v>38882</v>
      </c>
      <c r="E285" s="9">
        <v>38882</v>
      </c>
      <c r="F285" s="11" t="s">
        <v>81</v>
      </c>
      <c r="G285" s="11">
        <v>5</v>
      </c>
      <c r="H285" s="7" t="s">
        <v>45</v>
      </c>
      <c r="I285" s="7" t="s">
        <v>76</v>
      </c>
      <c r="J285" s="8">
        <v>1240</v>
      </c>
      <c r="K285" s="20">
        <v>63382.400000000001</v>
      </c>
      <c r="L285" s="7">
        <v>35</v>
      </c>
      <c r="M285" s="7" t="str">
        <f>IF(Maladies!G285&lt;5,References!$C$8,IF(Maladies!G285&lt;7,References!$C$9,IF(Maladies!G285&lt;9,References!$C$10,IF(Maladies!G285&gt;9,References!$C$11))))</f>
        <v>Bravo! Tu recevras un boni de 100 $.</v>
      </c>
    </row>
    <row r="286" spans="1:13" x14ac:dyDescent="0.3">
      <c r="A286" s="8">
        <v>940721622</v>
      </c>
      <c r="B286" s="9">
        <v>23858</v>
      </c>
      <c r="C286" s="7" t="s">
        <v>41</v>
      </c>
      <c r="D286" s="9">
        <v>40870</v>
      </c>
      <c r="E286" s="9">
        <v>40506</v>
      </c>
      <c r="F286" s="11" t="s">
        <v>81</v>
      </c>
      <c r="G286" s="11">
        <v>2</v>
      </c>
      <c r="H286" s="7" t="s">
        <v>42</v>
      </c>
      <c r="I286" s="7" t="s">
        <v>76</v>
      </c>
      <c r="J286" s="8" t="s">
        <v>65</v>
      </c>
      <c r="K286" s="20">
        <v>82863.600000000006</v>
      </c>
      <c r="L286" s="7">
        <v>35</v>
      </c>
      <c r="M286" s="7" t="str">
        <f>IF(Maladies!G286&lt;5,References!$C$8,IF(Maladies!G286&lt;7,References!$C$9,IF(Maladies!G286&lt;9,References!$C$10,IF(Maladies!G286&gt;9,References!$C$11))))</f>
        <v>Bravo! Tu recevras un boni de 400 $ et nous ajoutons deux (2) jours de vacances à ta banque.</v>
      </c>
    </row>
    <row r="287" spans="1:13" x14ac:dyDescent="0.3">
      <c r="A287" s="8">
        <v>940721625</v>
      </c>
      <c r="B287" s="9">
        <v>23624</v>
      </c>
      <c r="C287" s="7" t="s">
        <v>43</v>
      </c>
      <c r="D287" s="9">
        <v>39010</v>
      </c>
      <c r="E287" s="9">
        <v>38779</v>
      </c>
      <c r="F287" s="11" t="s">
        <v>81</v>
      </c>
      <c r="G287" s="11">
        <v>24</v>
      </c>
      <c r="H287" s="7" t="s">
        <v>42</v>
      </c>
      <c r="I287" s="7" t="s">
        <v>44</v>
      </c>
      <c r="J287" s="8" t="s">
        <v>73</v>
      </c>
      <c r="K287" s="20">
        <v>81046.12</v>
      </c>
      <c r="L287" s="7">
        <v>40</v>
      </c>
      <c r="M287" s="7" t="str">
        <f>IF(Maladies!G287&lt;5,References!$C$8,IF(Maladies!G287&lt;7,References!$C$9,IF(Maladies!G287&lt;9,References!$C$10,IF(Maladies!G287&gt;9,References!$C$11))))</f>
        <v>Veuillez communiquer avec les RH afin d’établir un plan d’action.</v>
      </c>
    </row>
    <row r="288" spans="1:13" x14ac:dyDescent="0.3">
      <c r="A288" s="8">
        <v>940721636</v>
      </c>
      <c r="B288" s="9">
        <v>23422</v>
      </c>
      <c r="C288" s="7" t="s">
        <v>41</v>
      </c>
      <c r="D288" s="9">
        <v>38873</v>
      </c>
      <c r="E288" s="9">
        <v>38873</v>
      </c>
      <c r="F288" s="11" t="s">
        <v>82</v>
      </c>
      <c r="G288" s="11">
        <v>28</v>
      </c>
      <c r="H288" s="7" t="s">
        <v>42</v>
      </c>
      <c r="I288" s="7" t="s">
        <v>76</v>
      </c>
      <c r="J288" s="8">
        <v>2090</v>
      </c>
      <c r="K288" s="20">
        <v>82863.600000000006</v>
      </c>
      <c r="L288" s="7">
        <v>35</v>
      </c>
      <c r="M288" s="7" t="str">
        <f>IF(Maladies!G288&lt;5,References!$C$8,IF(Maladies!G288&lt;7,References!$C$9,IF(Maladies!G288&lt;9,References!$C$10,IF(Maladies!G288&gt;9,References!$C$11))))</f>
        <v>Veuillez communiquer avec les RH afin d’établir un plan d’action.</v>
      </c>
    </row>
    <row r="289" spans="1:13" x14ac:dyDescent="0.3">
      <c r="A289" s="8">
        <v>940721653</v>
      </c>
      <c r="B289" s="9">
        <v>25888</v>
      </c>
      <c r="C289" s="7" t="s">
        <v>43</v>
      </c>
      <c r="D289" s="9">
        <v>40716</v>
      </c>
      <c r="E289" s="9">
        <v>40355</v>
      </c>
      <c r="F289" s="11" t="s">
        <v>81</v>
      </c>
      <c r="G289" s="11">
        <v>3</v>
      </c>
      <c r="H289" s="7" t="s">
        <v>42</v>
      </c>
      <c r="I289" s="7" t="s">
        <v>80</v>
      </c>
      <c r="J289" s="8">
        <v>1500</v>
      </c>
      <c r="K289" s="20">
        <v>81664</v>
      </c>
      <c r="L289" s="7">
        <v>40</v>
      </c>
      <c r="M289" s="7" t="str">
        <f>IF(Maladies!G289&lt;5,References!$C$8,IF(Maladies!G289&lt;7,References!$C$9,IF(Maladies!G289&lt;9,References!$C$10,IF(Maladies!G289&gt;9,References!$C$11))))</f>
        <v>Bravo! Tu recevras un boni de 400 $ et nous ajoutons deux (2) jours de vacances à ta banque.</v>
      </c>
    </row>
    <row r="290" spans="1:13" x14ac:dyDescent="0.3">
      <c r="A290" s="8">
        <v>940721916</v>
      </c>
      <c r="B290" s="9">
        <v>25498</v>
      </c>
      <c r="C290" s="7" t="s">
        <v>43</v>
      </c>
      <c r="D290" s="9">
        <v>38894</v>
      </c>
      <c r="E290" s="9">
        <v>38894</v>
      </c>
      <c r="F290" s="11" t="s">
        <v>81</v>
      </c>
      <c r="G290" s="11">
        <v>5</v>
      </c>
      <c r="H290" s="7" t="s">
        <v>42</v>
      </c>
      <c r="I290" s="7" t="s">
        <v>44</v>
      </c>
      <c r="J290" s="8">
        <v>2160</v>
      </c>
      <c r="K290" s="20">
        <v>143341</v>
      </c>
      <c r="L290" s="7">
        <v>40</v>
      </c>
      <c r="M290" s="7" t="str">
        <f>IF(Maladies!G290&lt;5,References!$C$8,IF(Maladies!G290&lt;7,References!$C$9,IF(Maladies!G290&lt;9,References!$C$10,IF(Maladies!G290&gt;9,References!$C$11))))</f>
        <v>Bravo! Tu recevras un boni de 100 $.</v>
      </c>
    </row>
    <row r="291" spans="1:13" x14ac:dyDescent="0.3">
      <c r="A291" s="8">
        <v>940721916</v>
      </c>
      <c r="B291" s="9">
        <v>26136</v>
      </c>
      <c r="C291" s="7" t="s">
        <v>43</v>
      </c>
      <c r="D291" s="9">
        <v>39329</v>
      </c>
      <c r="E291" s="9">
        <v>39329</v>
      </c>
      <c r="F291" s="11" t="s">
        <v>81</v>
      </c>
      <c r="G291" s="11">
        <v>7</v>
      </c>
      <c r="H291" s="7" t="s">
        <v>42</v>
      </c>
      <c r="I291" s="7" t="s">
        <v>80</v>
      </c>
      <c r="J291" s="8" t="s">
        <v>62</v>
      </c>
      <c r="K291" s="20">
        <v>60002</v>
      </c>
      <c r="L291" s="7">
        <v>40</v>
      </c>
      <c r="M291" s="7" t="str">
        <f>IF(Maladies!G291&lt;5,References!$C$8,IF(Maladies!G291&lt;7,References!$C$9,IF(Maladies!G291&lt;9,References!$C$10,IF(Maladies!G291&gt;9,References!$C$11))))</f>
        <v>Aucun boni ne sera accordé.</v>
      </c>
    </row>
    <row r="292" spans="1:13" x14ac:dyDescent="0.3">
      <c r="A292" s="8">
        <v>940721952</v>
      </c>
      <c r="B292" s="9">
        <v>23498</v>
      </c>
      <c r="C292" s="7" t="s">
        <v>43</v>
      </c>
      <c r="D292" s="9">
        <v>40455</v>
      </c>
      <c r="E292" s="9">
        <v>40140</v>
      </c>
      <c r="F292" s="11" t="s">
        <v>81</v>
      </c>
      <c r="G292" s="11">
        <v>9.5</v>
      </c>
      <c r="H292" s="7" t="s">
        <v>42</v>
      </c>
      <c r="I292" s="7" t="s">
        <v>76</v>
      </c>
      <c r="J292" s="8" t="s">
        <v>67</v>
      </c>
      <c r="K292" s="20">
        <v>40668</v>
      </c>
      <c r="L292" s="7">
        <v>35</v>
      </c>
      <c r="M292" s="7" t="str">
        <f>IF(Maladies!G292&lt;5,References!$C$8,IF(Maladies!G292&lt;7,References!$C$9,IF(Maladies!G292&lt;9,References!$C$10,IF(Maladies!G292&gt;9,References!$C$11))))</f>
        <v>Veuillez communiquer avec les RH afin d’établir un plan d’action.</v>
      </c>
    </row>
    <row r="293" spans="1:13" x14ac:dyDescent="0.3">
      <c r="A293" s="8">
        <v>940721971</v>
      </c>
      <c r="B293" s="9">
        <v>22548</v>
      </c>
      <c r="C293" s="7" t="s">
        <v>43</v>
      </c>
      <c r="D293" s="9">
        <v>42009</v>
      </c>
      <c r="E293" s="9">
        <v>42009</v>
      </c>
      <c r="F293" s="11" t="s">
        <v>81</v>
      </c>
      <c r="G293" s="11">
        <v>2</v>
      </c>
      <c r="H293" s="7" t="s">
        <v>42</v>
      </c>
      <c r="I293" s="7" t="s">
        <v>76</v>
      </c>
      <c r="J293" s="8">
        <v>2020</v>
      </c>
      <c r="K293" s="20">
        <v>41604.400000000001</v>
      </c>
      <c r="L293" s="7">
        <v>35</v>
      </c>
      <c r="M293" s="7" t="str">
        <f>IF(Maladies!G293&lt;5,References!$C$8,IF(Maladies!G293&lt;7,References!$C$9,IF(Maladies!G293&lt;9,References!$C$10,IF(Maladies!G293&gt;9,References!$C$11))))</f>
        <v>Bravo! Tu recevras un boni de 400 $ et nous ajoutons deux (2) jours de vacances à ta banque.</v>
      </c>
    </row>
    <row r="294" spans="1:13" x14ac:dyDescent="0.3">
      <c r="A294" s="8">
        <v>940721976</v>
      </c>
      <c r="B294" s="9">
        <v>22461</v>
      </c>
      <c r="C294" s="7" t="s">
        <v>43</v>
      </c>
      <c r="D294" s="9">
        <v>39004</v>
      </c>
      <c r="E294" s="9">
        <v>38892</v>
      </c>
      <c r="F294" s="11" t="s">
        <v>82</v>
      </c>
      <c r="G294" s="11">
        <v>27</v>
      </c>
      <c r="H294" s="7" t="s">
        <v>85</v>
      </c>
      <c r="I294" s="7" t="s">
        <v>76</v>
      </c>
      <c r="J294" s="8" t="s">
        <v>55</v>
      </c>
      <c r="K294" s="20">
        <v>46413</v>
      </c>
      <c r="L294" s="7">
        <v>35</v>
      </c>
      <c r="M294" s="7" t="str">
        <f>IF(Maladies!G294&lt;5,References!$C$8,IF(Maladies!G294&lt;7,References!$C$9,IF(Maladies!G294&lt;9,References!$C$10,IF(Maladies!G294&gt;9,References!$C$11))))</f>
        <v>Veuillez communiquer avec les RH afin d’établir un plan d’action.</v>
      </c>
    </row>
    <row r="295" spans="1:13" x14ac:dyDescent="0.3">
      <c r="A295" s="8">
        <v>940721991</v>
      </c>
      <c r="B295" s="9">
        <v>23137</v>
      </c>
      <c r="C295" s="7" t="s">
        <v>43</v>
      </c>
      <c r="D295" s="9">
        <v>41687</v>
      </c>
      <c r="E295" s="9">
        <v>41687</v>
      </c>
      <c r="F295" s="11" t="s">
        <v>82</v>
      </c>
      <c r="G295" s="11">
        <v>2</v>
      </c>
      <c r="H295" s="7" t="s">
        <v>42</v>
      </c>
      <c r="I295" s="7" t="s">
        <v>44</v>
      </c>
      <c r="J295" s="8" t="s">
        <v>60</v>
      </c>
      <c r="K295" s="20">
        <v>84216.41</v>
      </c>
      <c r="L295" s="7">
        <v>40</v>
      </c>
      <c r="M295" s="7" t="str">
        <f>IF(Maladies!G295&lt;5,References!$C$8,IF(Maladies!G295&lt;7,References!$C$9,IF(Maladies!G295&lt;9,References!$C$10,IF(Maladies!G295&gt;9,References!$C$11))))</f>
        <v>Bravo! Tu recevras un boni de 400 $ et nous ajoutons deux (2) jours de vacances à ta banque.</v>
      </c>
    </row>
    <row r="296" spans="1:13" x14ac:dyDescent="0.3">
      <c r="A296" s="8">
        <v>940729135</v>
      </c>
      <c r="B296" s="9">
        <v>26567</v>
      </c>
      <c r="C296" s="7" t="s">
        <v>41</v>
      </c>
      <c r="D296" s="9">
        <v>40105</v>
      </c>
      <c r="E296" s="9">
        <v>40021</v>
      </c>
      <c r="F296" s="11" t="s">
        <v>82</v>
      </c>
      <c r="G296" s="11">
        <v>20.5</v>
      </c>
      <c r="H296" s="7" t="s">
        <v>42</v>
      </c>
      <c r="I296" s="7" t="s">
        <v>76</v>
      </c>
      <c r="J296" s="8" t="s">
        <v>53</v>
      </c>
      <c r="K296" s="20">
        <v>64009.4</v>
      </c>
      <c r="L296" s="7">
        <v>35</v>
      </c>
      <c r="M296" s="7" t="str">
        <f>IF(Maladies!G296&lt;5,References!$C$8,IF(Maladies!G296&lt;7,References!$C$9,IF(Maladies!G296&lt;9,References!$C$10,IF(Maladies!G296&gt;9,References!$C$11))))</f>
        <v>Veuillez communiquer avec les RH afin d’établir un plan d’action.</v>
      </c>
    </row>
    <row r="297" spans="1:13" x14ac:dyDescent="0.3">
      <c r="A297" s="8">
        <v>940721052</v>
      </c>
      <c r="B297" s="9">
        <v>22760</v>
      </c>
      <c r="C297" s="7" t="s">
        <v>43</v>
      </c>
      <c r="D297" s="9">
        <v>41526</v>
      </c>
      <c r="E297" s="7" t="s">
        <v>49</v>
      </c>
      <c r="F297" s="11" t="s">
        <v>82</v>
      </c>
      <c r="G297" s="11">
        <v>6.5</v>
      </c>
      <c r="H297" s="7" t="s">
        <v>42</v>
      </c>
      <c r="I297" s="7" t="s">
        <v>44</v>
      </c>
      <c r="J297" s="8" t="s">
        <v>55</v>
      </c>
      <c r="K297" s="20">
        <v>86413.31</v>
      </c>
      <c r="L297" s="7">
        <v>40</v>
      </c>
      <c r="M297" s="7" t="str">
        <f>IF(Maladies!G297&lt;5,References!$C$8,IF(Maladies!G297&lt;7,References!$C$9,IF(Maladies!G297&lt;9,References!$C$10,IF(Maladies!G297&gt;9,References!$C$11))))</f>
        <v>Bravo! Tu recevras un boni de 100 $.</v>
      </c>
    </row>
    <row r="298" spans="1:13" x14ac:dyDescent="0.3">
      <c r="A298" s="8">
        <v>940721053</v>
      </c>
      <c r="B298" s="9">
        <v>27331</v>
      </c>
      <c r="C298" s="7" t="s">
        <v>43</v>
      </c>
      <c r="D298" s="9">
        <v>38807</v>
      </c>
      <c r="E298" s="9">
        <v>39027</v>
      </c>
      <c r="F298" s="11" t="s">
        <v>82</v>
      </c>
      <c r="G298" s="11">
        <v>20</v>
      </c>
      <c r="H298" s="7" t="s">
        <v>42</v>
      </c>
      <c r="I298" s="7" t="s">
        <v>76</v>
      </c>
      <c r="J298" s="8" t="s">
        <v>59</v>
      </c>
      <c r="K298" s="20">
        <v>60260.2</v>
      </c>
      <c r="L298" s="7">
        <v>35</v>
      </c>
      <c r="M298" s="7" t="str">
        <f>IF(Maladies!G298&lt;5,References!$C$8,IF(Maladies!G298&lt;7,References!$C$9,IF(Maladies!G298&lt;9,References!$C$10,IF(Maladies!G298&gt;9,References!$C$11))))</f>
        <v>Veuillez communiquer avec les RH afin d’établir un plan d’action.</v>
      </c>
    </row>
    <row r="299" spans="1:13" x14ac:dyDescent="0.3">
      <c r="A299" s="8">
        <v>940721219</v>
      </c>
      <c r="B299" s="9">
        <v>22456</v>
      </c>
      <c r="C299" s="7" t="s">
        <v>41</v>
      </c>
      <c r="D299" s="9">
        <v>40667</v>
      </c>
      <c r="E299" s="9">
        <v>40667</v>
      </c>
      <c r="F299" s="11" t="s">
        <v>81</v>
      </c>
      <c r="G299" s="11">
        <v>8.5</v>
      </c>
      <c r="H299" s="7" t="s">
        <v>42</v>
      </c>
      <c r="I299" s="7" t="s">
        <v>76</v>
      </c>
      <c r="J299" s="8">
        <v>1190</v>
      </c>
      <c r="K299" s="20">
        <v>64009.4</v>
      </c>
      <c r="L299" s="7">
        <v>35</v>
      </c>
      <c r="M299" s="7" t="str">
        <f>IF(Maladies!G299&lt;5,References!$C$8,IF(Maladies!G299&lt;7,References!$C$9,IF(Maladies!G299&lt;9,References!$C$10,IF(Maladies!G299&gt;9,References!$C$11))))</f>
        <v>Aucun boni ne sera accordé.</v>
      </c>
    </row>
    <row r="300" spans="1:13" x14ac:dyDescent="0.3">
      <c r="A300" s="8">
        <v>940721213</v>
      </c>
      <c r="B300" s="9">
        <v>19730</v>
      </c>
      <c r="C300" s="7" t="s">
        <v>41</v>
      </c>
      <c r="D300" s="9">
        <v>40105</v>
      </c>
      <c r="E300" s="9">
        <v>39146</v>
      </c>
      <c r="F300" s="11" t="s">
        <v>82</v>
      </c>
      <c r="G300" s="11">
        <v>9.5</v>
      </c>
      <c r="H300" s="7" t="s">
        <v>42</v>
      </c>
      <c r="I300" s="7" t="s">
        <v>76</v>
      </c>
      <c r="J300" s="8">
        <v>3326</v>
      </c>
      <c r="K300" s="20">
        <v>48101.599999999999</v>
      </c>
      <c r="L300" s="7">
        <v>35</v>
      </c>
      <c r="M300" s="7" t="str">
        <f>IF(Maladies!G300&lt;5,References!$C$8,IF(Maladies!G300&lt;7,References!$C$9,IF(Maladies!G300&lt;9,References!$C$10,IF(Maladies!G300&gt;9,References!$C$11))))</f>
        <v>Veuillez communiquer avec les RH afin d’établir un plan d’action.</v>
      </c>
    </row>
    <row r="301" spans="1:13" x14ac:dyDescent="0.3">
      <c r="A301" s="8">
        <v>940721256</v>
      </c>
      <c r="B301" s="9">
        <v>24732</v>
      </c>
      <c r="C301" s="7" t="s">
        <v>43</v>
      </c>
      <c r="D301" s="9">
        <v>41087</v>
      </c>
      <c r="E301" s="9">
        <v>41087</v>
      </c>
      <c r="F301" s="11" t="s">
        <v>82</v>
      </c>
      <c r="G301" s="11">
        <v>9.5</v>
      </c>
      <c r="H301" s="7" t="s">
        <v>42</v>
      </c>
      <c r="I301" s="7" t="s">
        <v>76</v>
      </c>
      <c r="J301" s="8">
        <v>2040</v>
      </c>
      <c r="K301" s="20">
        <v>43834.6</v>
      </c>
      <c r="L301" s="7">
        <v>35</v>
      </c>
      <c r="M301" s="7" t="str">
        <f>IF(Maladies!G301&lt;5,References!$C$8,IF(Maladies!G301&lt;7,References!$C$9,IF(Maladies!G301&lt;9,References!$C$10,IF(Maladies!G301&gt;9,References!$C$11))))</f>
        <v>Veuillez communiquer avec les RH afin d’établir un plan d’action.</v>
      </c>
    </row>
    <row r="302" spans="1:13" x14ac:dyDescent="0.3">
      <c r="A302" s="8">
        <v>940721299</v>
      </c>
      <c r="B302" s="9">
        <v>27321</v>
      </c>
      <c r="C302" s="7" t="s">
        <v>41</v>
      </c>
      <c r="D302" s="9">
        <v>39246</v>
      </c>
      <c r="E302" s="9">
        <v>39246</v>
      </c>
      <c r="F302" s="11" t="s">
        <v>81</v>
      </c>
      <c r="G302" s="11">
        <v>23</v>
      </c>
      <c r="H302" s="7" t="s">
        <v>42</v>
      </c>
      <c r="I302" s="7" t="s">
        <v>80</v>
      </c>
      <c r="J302" s="8">
        <v>2040</v>
      </c>
      <c r="K302" s="20">
        <v>91111</v>
      </c>
      <c r="L302" s="7">
        <v>40</v>
      </c>
      <c r="M302" s="7" t="str">
        <f>IF(Maladies!G302&lt;5,References!$C$8,IF(Maladies!G302&lt;7,References!$C$9,IF(Maladies!G302&lt;9,References!$C$10,IF(Maladies!G302&gt;9,References!$C$11))))</f>
        <v>Veuillez communiquer avec les RH afin d’établir un plan d’action.</v>
      </c>
    </row>
    <row r="303" spans="1:13" x14ac:dyDescent="0.3">
      <c r="A303" s="8">
        <v>940721312</v>
      </c>
      <c r="B303" s="9">
        <v>19191</v>
      </c>
      <c r="C303" s="7" t="s">
        <v>41</v>
      </c>
      <c r="D303" s="9">
        <v>39253</v>
      </c>
      <c r="E303" s="9">
        <v>39253</v>
      </c>
      <c r="F303" s="11" t="s">
        <v>82</v>
      </c>
      <c r="G303" s="11">
        <v>2</v>
      </c>
      <c r="H303" s="7" t="s">
        <v>42</v>
      </c>
      <c r="I303" s="7" t="s">
        <v>80</v>
      </c>
      <c r="J303" s="8">
        <v>2090</v>
      </c>
      <c r="K303" s="20">
        <v>96643</v>
      </c>
      <c r="L303" s="7">
        <v>40</v>
      </c>
      <c r="M303" s="7" t="str">
        <f>IF(Maladies!G303&lt;5,References!$C$8,IF(Maladies!G303&lt;7,References!$C$9,IF(Maladies!G303&lt;9,References!$C$10,IF(Maladies!G303&gt;9,References!$C$11))))</f>
        <v>Bravo! Tu recevras un boni de 400 $ et nous ajoutons deux (2) jours de vacances à ta banque.</v>
      </c>
    </row>
    <row r="304" spans="1:13" x14ac:dyDescent="0.3">
      <c r="A304" s="8">
        <v>940721310</v>
      </c>
      <c r="B304" s="9">
        <v>23929</v>
      </c>
      <c r="C304" s="7" t="s">
        <v>41</v>
      </c>
      <c r="D304" s="9">
        <v>39433</v>
      </c>
      <c r="E304" s="9">
        <v>39433</v>
      </c>
      <c r="F304" s="11" t="s">
        <v>82</v>
      </c>
      <c r="G304" s="11">
        <v>29.5</v>
      </c>
      <c r="H304" s="7" t="s">
        <v>42</v>
      </c>
      <c r="I304" s="7" t="s">
        <v>80</v>
      </c>
      <c r="J304" s="8">
        <v>2005</v>
      </c>
      <c r="K304" s="20">
        <v>60002</v>
      </c>
      <c r="L304" s="7">
        <v>40</v>
      </c>
      <c r="M304" s="7" t="str">
        <f>IF(Maladies!G304&lt;5,References!$C$8,IF(Maladies!G304&lt;7,References!$C$9,IF(Maladies!G304&lt;9,References!$C$10,IF(Maladies!G304&gt;9,References!$C$11))))</f>
        <v>Veuillez communiquer avec les RH afin d’établir un plan d’action.</v>
      </c>
    </row>
    <row r="305" spans="1:13" x14ac:dyDescent="0.3">
      <c r="A305" s="8">
        <v>940721310</v>
      </c>
      <c r="B305" s="9">
        <v>20997</v>
      </c>
      <c r="C305" s="7" t="s">
        <v>43</v>
      </c>
      <c r="D305" s="9">
        <v>39260</v>
      </c>
      <c r="E305" s="9">
        <v>39260</v>
      </c>
      <c r="F305" s="11" t="s">
        <v>82</v>
      </c>
      <c r="G305" s="11">
        <v>2</v>
      </c>
      <c r="H305" s="7" t="s">
        <v>42</v>
      </c>
      <c r="I305" s="7" t="s">
        <v>44</v>
      </c>
      <c r="J305" s="8">
        <v>2040</v>
      </c>
      <c r="K305" s="20">
        <v>124630.34</v>
      </c>
      <c r="L305" s="7">
        <v>40</v>
      </c>
      <c r="M305" s="7" t="str">
        <f>IF(Maladies!G305&lt;5,References!$C$8,IF(Maladies!G305&lt;7,References!$C$9,IF(Maladies!G305&lt;9,References!$C$10,IF(Maladies!G305&gt;9,References!$C$11))))</f>
        <v>Bravo! Tu recevras un boni de 400 $ et nous ajoutons deux (2) jours de vacances à ta banque.</v>
      </c>
    </row>
    <row r="306" spans="1:13" x14ac:dyDescent="0.3">
      <c r="A306" s="8">
        <v>940721316</v>
      </c>
      <c r="B306" s="9">
        <v>22547</v>
      </c>
      <c r="C306" s="7" t="s">
        <v>41</v>
      </c>
      <c r="D306" s="9">
        <v>38738</v>
      </c>
      <c r="E306" s="9">
        <v>39342</v>
      </c>
      <c r="F306" s="11" t="s">
        <v>82</v>
      </c>
      <c r="G306" s="11">
        <v>22</v>
      </c>
      <c r="H306" s="7" t="s">
        <v>42</v>
      </c>
      <c r="I306" s="7" t="s">
        <v>76</v>
      </c>
      <c r="J306" s="8">
        <v>2040</v>
      </c>
      <c r="K306" s="20">
        <v>64009.4</v>
      </c>
      <c r="L306" s="7">
        <v>35</v>
      </c>
      <c r="M306" s="7" t="str">
        <f>IF(Maladies!G306&lt;5,References!$C$8,IF(Maladies!G306&lt;7,References!$C$9,IF(Maladies!G306&lt;9,References!$C$10,IF(Maladies!G306&gt;9,References!$C$11))))</f>
        <v>Veuillez communiquer avec les RH afin d’établir un plan d’action.</v>
      </c>
    </row>
    <row r="307" spans="1:13" x14ac:dyDescent="0.3">
      <c r="A307" s="8">
        <v>940721326</v>
      </c>
      <c r="B307" s="9">
        <v>26727</v>
      </c>
      <c r="C307" s="7" t="s">
        <v>43</v>
      </c>
      <c r="D307" s="9">
        <v>38879</v>
      </c>
      <c r="E307" s="9">
        <v>39387</v>
      </c>
      <c r="F307" s="11" t="s">
        <v>81</v>
      </c>
      <c r="G307" s="11">
        <v>3.5</v>
      </c>
      <c r="H307" s="7" t="s">
        <v>42</v>
      </c>
      <c r="I307" s="7" t="s">
        <v>80</v>
      </c>
      <c r="J307" s="8">
        <v>3341</v>
      </c>
      <c r="K307" s="20">
        <v>64460</v>
      </c>
      <c r="L307" s="7">
        <v>40</v>
      </c>
      <c r="M307" s="7" t="str">
        <f>IF(Maladies!G307&lt;5,References!$C$8,IF(Maladies!G307&lt;7,References!$C$9,IF(Maladies!G307&lt;9,References!$C$10,IF(Maladies!G307&gt;9,References!$C$11))))</f>
        <v>Bravo! Tu recevras un boni de 400 $ et nous ajoutons deux (2) jours de vacances à ta banque.</v>
      </c>
    </row>
    <row r="308" spans="1:13" x14ac:dyDescent="0.3">
      <c r="A308" s="8">
        <v>940721371</v>
      </c>
      <c r="B308" s="9">
        <v>24778</v>
      </c>
      <c r="C308" s="7" t="s">
        <v>43</v>
      </c>
      <c r="D308" s="9">
        <v>40665</v>
      </c>
      <c r="E308" s="9">
        <v>40140</v>
      </c>
      <c r="F308" s="11" t="s">
        <v>82</v>
      </c>
      <c r="G308" s="11">
        <v>8</v>
      </c>
      <c r="H308" s="7" t="s">
        <v>42</v>
      </c>
      <c r="I308" s="7" t="s">
        <v>76</v>
      </c>
      <c r="J308" s="8" t="s">
        <v>61</v>
      </c>
      <c r="K308" s="20">
        <v>49231</v>
      </c>
      <c r="L308" s="7">
        <v>35</v>
      </c>
      <c r="M308" s="7" t="str">
        <f>IF(Maladies!G308&lt;5,References!$C$8,IF(Maladies!G308&lt;7,References!$C$9,IF(Maladies!G308&lt;9,References!$C$10,IF(Maladies!G308&gt;9,References!$C$11))))</f>
        <v>Aucun boni ne sera accordé.</v>
      </c>
    </row>
    <row r="309" spans="1:13" x14ac:dyDescent="0.3">
      <c r="A309" s="8">
        <v>940721379</v>
      </c>
      <c r="B309" s="9">
        <v>23501</v>
      </c>
      <c r="C309" s="7" t="s">
        <v>43</v>
      </c>
      <c r="D309" s="9">
        <v>39349</v>
      </c>
      <c r="E309" s="9">
        <v>39349</v>
      </c>
      <c r="F309" s="11" t="s">
        <v>82</v>
      </c>
      <c r="G309" s="11">
        <v>24.5</v>
      </c>
      <c r="H309" s="7" t="s">
        <v>42</v>
      </c>
      <c r="I309" s="7" t="s">
        <v>76</v>
      </c>
      <c r="J309" s="8">
        <v>1272</v>
      </c>
      <c r="K309" s="20">
        <v>64009.4</v>
      </c>
      <c r="L309" s="7">
        <v>35</v>
      </c>
      <c r="M309" s="7" t="str">
        <f>IF(Maladies!G309&lt;5,References!$C$8,IF(Maladies!G309&lt;7,References!$C$9,IF(Maladies!G309&lt;9,References!$C$10,IF(Maladies!G309&gt;9,References!$C$11))))</f>
        <v>Veuillez communiquer avec les RH afin d’établir un plan d’action.</v>
      </c>
    </row>
    <row r="310" spans="1:13" x14ac:dyDescent="0.3">
      <c r="A310" s="8">
        <v>940721313</v>
      </c>
      <c r="B310" s="9">
        <v>27855</v>
      </c>
      <c r="C310" s="7" t="s">
        <v>43</v>
      </c>
      <c r="D310" s="9">
        <v>39356</v>
      </c>
      <c r="E310" s="9">
        <v>39356</v>
      </c>
      <c r="F310" s="11" t="s">
        <v>82</v>
      </c>
      <c r="G310" s="11">
        <v>2</v>
      </c>
      <c r="H310" s="7" t="s">
        <v>42</v>
      </c>
      <c r="I310" s="7" t="s">
        <v>76</v>
      </c>
      <c r="J310" s="8">
        <v>1272</v>
      </c>
      <c r="K310" s="20">
        <v>44060.4</v>
      </c>
      <c r="L310" s="7">
        <v>35</v>
      </c>
      <c r="M310" s="7" t="str">
        <f>IF(Maladies!G310&lt;5,References!$C$8,IF(Maladies!G310&lt;7,References!$C$9,IF(Maladies!G310&lt;9,References!$C$10,IF(Maladies!G310&gt;9,References!$C$11))))</f>
        <v>Bravo! Tu recevras un boni de 400 $ et nous ajoutons deux (2) jours de vacances à ta banque.</v>
      </c>
    </row>
    <row r="311" spans="1:13" x14ac:dyDescent="0.3">
      <c r="A311" s="8">
        <v>940721322</v>
      </c>
      <c r="B311" s="9">
        <v>28053</v>
      </c>
      <c r="C311" s="7" t="s">
        <v>43</v>
      </c>
      <c r="D311" s="9">
        <v>39391</v>
      </c>
      <c r="E311" s="9">
        <v>39391</v>
      </c>
      <c r="F311" s="11" t="s">
        <v>82</v>
      </c>
      <c r="G311" s="11">
        <v>7</v>
      </c>
      <c r="H311" s="7" t="s">
        <v>42</v>
      </c>
      <c r="I311" s="7" t="s">
        <v>76</v>
      </c>
      <c r="J311" s="8" t="s">
        <v>62</v>
      </c>
      <c r="K311" s="20">
        <v>62060.2</v>
      </c>
      <c r="L311" s="7">
        <v>35</v>
      </c>
      <c r="M311" s="7" t="str">
        <f>IF(Maladies!G311&lt;5,References!$C$8,IF(Maladies!G311&lt;7,References!$C$9,IF(Maladies!G311&lt;9,References!$C$10,IF(Maladies!G311&gt;9,References!$C$11))))</f>
        <v>Aucun boni ne sera accordé.</v>
      </c>
    </row>
    <row r="312" spans="1:13" x14ac:dyDescent="0.3">
      <c r="A312" s="8">
        <v>940721401</v>
      </c>
      <c r="B312" s="9">
        <v>28305</v>
      </c>
      <c r="C312" s="7" t="s">
        <v>43</v>
      </c>
      <c r="D312" s="9">
        <v>39384</v>
      </c>
      <c r="E312" s="9">
        <v>39384</v>
      </c>
      <c r="F312" s="11" t="s">
        <v>82</v>
      </c>
      <c r="G312" s="11">
        <v>5</v>
      </c>
      <c r="H312" s="7" t="s">
        <v>42</v>
      </c>
      <c r="I312" s="7" t="s">
        <v>44</v>
      </c>
      <c r="J312" s="8" t="s">
        <v>66</v>
      </c>
      <c r="K312" s="20">
        <v>61666.46</v>
      </c>
      <c r="L312" s="7">
        <v>40</v>
      </c>
      <c r="M312" s="7" t="str">
        <f>IF(Maladies!G312&lt;5,References!$C$8,IF(Maladies!G312&lt;7,References!$C$9,IF(Maladies!G312&lt;9,References!$C$10,IF(Maladies!G312&gt;9,References!$C$11))))</f>
        <v>Bravo! Tu recevras un boni de 100 $.</v>
      </c>
    </row>
    <row r="313" spans="1:13" x14ac:dyDescent="0.3">
      <c r="A313" s="8">
        <v>940721351</v>
      </c>
      <c r="B313" s="9">
        <v>22120</v>
      </c>
      <c r="C313" s="7" t="s">
        <v>43</v>
      </c>
      <c r="D313" s="9">
        <v>38919</v>
      </c>
      <c r="E313" s="9">
        <v>39433</v>
      </c>
      <c r="F313" s="11" t="s">
        <v>82</v>
      </c>
      <c r="G313" s="11">
        <v>3</v>
      </c>
      <c r="H313" s="7" t="s">
        <v>46</v>
      </c>
      <c r="I313" s="7" t="s">
        <v>76</v>
      </c>
      <c r="J313" s="8" t="s">
        <v>53</v>
      </c>
      <c r="K313" s="20">
        <v>48930.6</v>
      </c>
      <c r="L313" s="7">
        <v>35</v>
      </c>
      <c r="M313" s="7" t="str">
        <f>IF(Maladies!G313&lt;5,References!$C$8,IF(Maladies!G313&lt;7,References!$C$9,IF(Maladies!G313&lt;9,References!$C$10,IF(Maladies!G313&gt;9,References!$C$11))))</f>
        <v>Bravo! Tu recevras un boni de 400 $ et nous ajoutons deux (2) jours de vacances à ta banque.</v>
      </c>
    </row>
    <row r="314" spans="1:13" x14ac:dyDescent="0.3">
      <c r="A314" s="8">
        <v>940721371</v>
      </c>
      <c r="B314" s="9">
        <v>25475</v>
      </c>
      <c r="C314" s="7" t="s">
        <v>43</v>
      </c>
      <c r="D314" s="9">
        <v>38731</v>
      </c>
      <c r="E314" s="9">
        <v>38731</v>
      </c>
      <c r="F314" s="11" t="s">
        <v>82</v>
      </c>
      <c r="G314" s="11">
        <v>92</v>
      </c>
      <c r="H314" s="7" t="s">
        <v>42</v>
      </c>
      <c r="I314" s="7" t="s">
        <v>44</v>
      </c>
      <c r="J314" s="8">
        <v>3340</v>
      </c>
      <c r="K314" s="20">
        <v>66410.179999999993</v>
      </c>
      <c r="L314" s="7">
        <v>40</v>
      </c>
      <c r="M314" s="7" t="str">
        <f>IF(Maladies!G314&lt;5,References!$C$8,IF(Maladies!G314&lt;7,References!$C$9,IF(Maladies!G314&lt;9,References!$C$10,IF(Maladies!G314&gt;9,References!$C$11))))</f>
        <v>Veuillez communiquer avec les RH afin d’établir un plan d’action.</v>
      </c>
    </row>
    <row r="315" spans="1:13" x14ac:dyDescent="0.3">
      <c r="A315" s="8">
        <v>940721399</v>
      </c>
      <c r="B315" s="9">
        <v>23321</v>
      </c>
      <c r="C315" s="7" t="s">
        <v>43</v>
      </c>
      <c r="D315" s="9">
        <v>41365</v>
      </c>
      <c r="E315" s="9">
        <v>41365</v>
      </c>
      <c r="F315" s="11" t="s">
        <v>82</v>
      </c>
      <c r="G315" s="11">
        <v>4</v>
      </c>
      <c r="H315" s="7" t="s">
        <v>42</v>
      </c>
      <c r="I315" s="7" t="s">
        <v>44</v>
      </c>
      <c r="J315" s="8">
        <v>2040</v>
      </c>
      <c r="K315" s="20">
        <v>86666.36</v>
      </c>
      <c r="L315" s="7">
        <v>40</v>
      </c>
      <c r="M315" s="7" t="str">
        <f>IF(Maladies!G315&lt;5,References!$C$8,IF(Maladies!G315&lt;7,References!$C$9,IF(Maladies!G315&lt;9,References!$C$10,IF(Maladies!G315&gt;9,References!$C$11))))</f>
        <v>Bravo! Tu recevras un boni de 400 $ et nous ajoutons deux (2) jours de vacances à ta banque.</v>
      </c>
    </row>
    <row r="316" spans="1:13" x14ac:dyDescent="0.3">
      <c r="A316" s="8">
        <v>940721529</v>
      </c>
      <c r="B316" s="9">
        <v>27144</v>
      </c>
      <c r="C316" s="7" t="s">
        <v>41</v>
      </c>
      <c r="D316" s="9">
        <v>40709</v>
      </c>
      <c r="E316" s="9">
        <v>40618</v>
      </c>
      <c r="F316" s="11" t="s">
        <v>82</v>
      </c>
      <c r="G316" s="11">
        <v>8.5</v>
      </c>
      <c r="H316" s="7" t="s">
        <v>42</v>
      </c>
      <c r="I316" s="7" t="s">
        <v>80</v>
      </c>
      <c r="J316" s="8" t="s">
        <v>60</v>
      </c>
      <c r="K316" s="20">
        <v>64460</v>
      </c>
      <c r="L316" s="7">
        <v>40</v>
      </c>
      <c r="M316" s="7" t="str">
        <f>IF(Maladies!G316&lt;5,References!$C$8,IF(Maladies!G316&lt;7,References!$C$9,IF(Maladies!G316&lt;9,References!$C$10,IF(Maladies!G316&gt;9,References!$C$11))))</f>
        <v>Aucun boni ne sera accordé.</v>
      </c>
    </row>
    <row r="317" spans="1:13" x14ac:dyDescent="0.3">
      <c r="A317" s="8">
        <v>940721567</v>
      </c>
      <c r="B317" s="9">
        <v>22023</v>
      </c>
      <c r="C317" s="7" t="s">
        <v>43</v>
      </c>
      <c r="D317" s="9">
        <v>38773</v>
      </c>
      <c r="E317" s="9">
        <v>38773</v>
      </c>
      <c r="F317" s="11" t="s">
        <v>82</v>
      </c>
      <c r="G317" s="11">
        <v>2</v>
      </c>
      <c r="H317" s="7" t="s">
        <v>42</v>
      </c>
      <c r="I317" s="7" t="s">
        <v>76</v>
      </c>
      <c r="J317" s="8">
        <v>2040</v>
      </c>
      <c r="K317" s="20">
        <v>40668</v>
      </c>
      <c r="L317" s="7">
        <v>35</v>
      </c>
      <c r="M317" s="7" t="str">
        <f>IF(Maladies!G317&lt;5,References!$C$8,IF(Maladies!G317&lt;7,References!$C$9,IF(Maladies!G317&lt;9,References!$C$10,IF(Maladies!G317&gt;9,References!$C$11))))</f>
        <v>Bravo! Tu recevras un boni de 400 $ et nous ajoutons deux (2) jours de vacances à ta banque.</v>
      </c>
    </row>
    <row r="318" spans="1:13" x14ac:dyDescent="0.3">
      <c r="A318" s="8">
        <v>940721576</v>
      </c>
      <c r="B318" s="9">
        <v>27674</v>
      </c>
      <c r="C318" s="7" t="s">
        <v>41</v>
      </c>
      <c r="D318" s="9">
        <v>38879</v>
      </c>
      <c r="E318" s="9">
        <v>38857</v>
      </c>
      <c r="F318" s="11" t="s">
        <v>82</v>
      </c>
      <c r="G318" s="11">
        <v>3</v>
      </c>
      <c r="H318" s="7" t="s">
        <v>42</v>
      </c>
      <c r="I318" s="7" t="s">
        <v>80</v>
      </c>
      <c r="J318" s="8">
        <v>2160</v>
      </c>
      <c r="K318" s="20">
        <v>62861</v>
      </c>
      <c r="L318" s="7">
        <v>40</v>
      </c>
      <c r="M318" s="7" t="str">
        <f>IF(Maladies!G318&lt;5,References!$C$8,IF(Maladies!G318&lt;7,References!$C$9,IF(Maladies!G318&lt;9,References!$C$10,IF(Maladies!G318&gt;9,References!$C$11))))</f>
        <v>Bravo! Tu recevras un boni de 400 $ et nous ajoutons deux (2) jours de vacances à ta banque.</v>
      </c>
    </row>
    <row r="319" spans="1:13" x14ac:dyDescent="0.3">
      <c r="A319" s="8">
        <v>940721566</v>
      </c>
      <c r="B319" s="9">
        <v>26975</v>
      </c>
      <c r="C319" s="7" t="s">
        <v>43</v>
      </c>
      <c r="D319" s="9">
        <v>38897</v>
      </c>
      <c r="E319" s="9">
        <v>38814</v>
      </c>
      <c r="F319" s="11" t="s">
        <v>82</v>
      </c>
      <c r="G319" s="11">
        <v>2</v>
      </c>
      <c r="H319" s="7" t="s">
        <v>42</v>
      </c>
      <c r="I319" s="7" t="s">
        <v>76</v>
      </c>
      <c r="J319" s="8">
        <v>2010</v>
      </c>
      <c r="K319" s="20">
        <v>49094.400000000001</v>
      </c>
      <c r="L319" s="7">
        <v>35</v>
      </c>
      <c r="M319" s="7" t="str">
        <f>IF(Maladies!G319&lt;5,References!$C$8,IF(Maladies!G319&lt;7,References!$C$9,IF(Maladies!G319&lt;9,References!$C$10,IF(Maladies!G319&gt;9,References!$C$11))))</f>
        <v>Bravo! Tu recevras un boni de 400 $ et nous ajoutons deux (2) jours de vacances à ta banque.</v>
      </c>
    </row>
    <row r="320" spans="1:13" x14ac:dyDescent="0.3">
      <c r="A320" s="8">
        <v>940721666</v>
      </c>
      <c r="B320" s="9">
        <v>23544</v>
      </c>
      <c r="C320" s="7" t="s">
        <v>41</v>
      </c>
      <c r="D320" s="9">
        <v>41701</v>
      </c>
      <c r="E320" s="9">
        <v>41701</v>
      </c>
      <c r="F320" s="11" t="s">
        <v>82</v>
      </c>
      <c r="G320" s="11">
        <v>23</v>
      </c>
      <c r="H320" s="7" t="s">
        <v>42</v>
      </c>
      <c r="I320" s="7" t="s">
        <v>44</v>
      </c>
      <c r="J320" s="8" t="s">
        <v>59</v>
      </c>
      <c r="K320" s="20">
        <v>60490.1</v>
      </c>
      <c r="L320" s="7">
        <v>40</v>
      </c>
      <c r="M320" s="7" t="str">
        <f>IF(Maladies!G320&lt;5,References!$C$8,IF(Maladies!G320&lt;7,References!$C$9,IF(Maladies!G320&lt;9,References!$C$10,IF(Maladies!G320&gt;9,References!$C$11))))</f>
        <v>Veuillez communiquer avec les RH afin d’établir un plan d’action.</v>
      </c>
    </row>
    <row r="321" spans="1:13" x14ac:dyDescent="0.3">
      <c r="A321" s="8">
        <v>940721673</v>
      </c>
      <c r="B321" s="9">
        <v>18375</v>
      </c>
      <c r="C321" s="7" t="s">
        <v>43</v>
      </c>
      <c r="D321" s="9">
        <v>40798</v>
      </c>
      <c r="E321" s="9">
        <v>40798</v>
      </c>
      <c r="F321" s="11" t="s">
        <v>82</v>
      </c>
      <c r="G321" s="11">
        <v>4</v>
      </c>
      <c r="H321" s="7" t="s">
        <v>42</v>
      </c>
      <c r="I321" s="7" t="s">
        <v>44</v>
      </c>
      <c r="J321" s="8">
        <v>2060</v>
      </c>
      <c r="K321" s="20">
        <v>89666.42</v>
      </c>
      <c r="L321" s="7">
        <v>40</v>
      </c>
      <c r="M321" s="7" t="str">
        <f>IF(Maladies!G321&lt;5,References!$C$8,IF(Maladies!G321&lt;7,References!$C$9,IF(Maladies!G321&lt;9,References!$C$10,IF(Maladies!G321&gt;9,References!$C$11))))</f>
        <v>Bravo! Tu recevras un boni de 400 $ et nous ajoutons deux (2) jours de vacances à ta banque.</v>
      </c>
    </row>
    <row r="322" spans="1:13" x14ac:dyDescent="0.3">
      <c r="A322" s="8">
        <v>940721693</v>
      </c>
      <c r="B322" s="9">
        <v>22225</v>
      </c>
      <c r="C322" s="7" t="s">
        <v>43</v>
      </c>
      <c r="D322" s="9">
        <v>40345</v>
      </c>
      <c r="E322" s="9">
        <v>40283</v>
      </c>
      <c r="F322" s="11" t="s">
        <v>82</v>
      </c>
      <c r="G322" s="11">
        <v>2</v>
      </c>
      <c r="H322" s="7" t="s">
        <v>42</v>
      </c>
      <c r="I322" s="7" t="s">
        <v>80</v>
      </c>
      <c r="J322" s="8">
        <v>2040</v>
      </c>
      <c r="K322" s="20">
        <v>88222</v>
      </c>
      <c r="L322" s="7">
        <v>40</v>
      </c>
      <c r="M322" s="7" t="str">
        <f>IF(Maladies!G322&lt;5,References!$C$8,IF(Maladies!G322&lt;7,References!$C$9,IF(Maladies!G322&lt;9,References!$C$10,IF(Maladies!G322&gt;9,References!$C$11))))</f>
        <v>Bravo! Tu recevras un boni de 400 $ et nous ajoutons deux (2) jours de vacances à ta banque.</v>
      </c>
    </row>
    <row r="323" spans="1:13" x14ac:dyDescent="0.3">
      <c r="A323" s="8">
        <v>940721695</v>
      </c>
      <c r="B323" s="9">
        <v>26088</v>
      </c>
      <c r="C323" s="7" t="s">
        <v>41</v>
      </c>
      <c r="D323" s="9">
        <v>40709</v>
      </c>
      <c r="E323" s="9">
        <v>40425</v>
      </c>
      <c r="F323" s="11" t="s">
        <v>82</v>
      </c>
      <c r="G323" s="11">
        <v>4</v>
      </c>
      <c r="H323" s="7" t="s">
        <v>42</v>
      </c>
      <c r="I323" s="7" t="s">
        <v>80</v>
      </c>
      <c r="J323" s="8">
        <v>2150</v>
      </c>
      <c r="K323" s="20">
        <v>60002</v>
      </c>
      <c r="L323" s="7">
        <v>40</v>
      </c>
      <c r="M323" s="7" t="str">
        <f>IF(Maladies!G323&lt;5,References!$C$8,IF(Maladies!G323&lt;7,References!$C$9,IF(Maladies!G323&lt;9,References!$C$10,IF(Maladies!G323&gt;9,References!$C$11))))</f>
        <v>Bravo! Tu recevras un boni de 400 $ et nous ajoutons deux (2) jours de vacances à ta banque.</v>
      </c>
    </row>
    <row r="324" spans="1:13" x14ac:dyDescent="0.3">
      <c r="A324" s="8">
        <v>940721713</v>
      </c>
      <c r="B324" s="9">
        <v>24506</v>
      </c>
      <c r="C324" s="7" t="s">
        <v>43</v>
      </c>
      <c r="D324" s="9">
        <v>40560</v>
      </c>
      <c r="E324" s="9">
        <v>40560</v>
      </c>
      <c r="F324" s="11" t="s">
        <v>82</v>
      </c>
      <c r="G324" s="11">
        <v>22</v>
      </c>
      <c r="H324" s="7" t="s">
        <v>42</v>
      </c>
      <c r="I324" s="7" t="s">
        <v>76</v>
      </c>
      <c r="J324" s="8" t="s">
        <v>59</v>
      </c>
      <c r="K324" s="20">
        <v>46391.6</v>
      </c>
      <c r="L324" s="7">
        <v>35</v>
      </c>
      <c r="M324" s="7" t="str">
        <f>IF(Maladies!G324&lt;5,References!$C$8,IF(Maladies!G324&lt;7,References!$C$9,IF(Maladies!G324&lt;9,References!$C$10,IF(Maladies!G324&gt;9,References!$C$11))))</f>
        <v>Veuillez communiquer avec les RH afin d’établir un plan d’action.</v>
      </c>
    </row>
    <row r="325" spans="1:13" x14ac:dyDescent="0.3">
      <c r="A325" s="8">
        <v>940721735</v>
      </c>
      <c r="B325" s="9">
        <v>29193</v>
      </c>
      <c r="C325" s="7" t="s">
        <v>43</v>
      </c>
      <c r="D325" s="9">
        <v>40687</v>
      </c>
      <c r="E325" s="9">
        <v>40687</v>
      </c>
      <c r="F325" s="11" t="s">
        <v>82</v>
      </c>
      <c r="G325" s="11">
        <v>5</v>
      </c>
      <c r="H325" s="7" t="s">
        <v>50</v>
      </c>
      <c r="I325" s="7" t="s">
        <v>76</v>
      </c>
      <c r="J325" s="8">
        <v>2160</v>
      </c>
      <c r="K325" s="20">
        <v>63382.400000000001</v>
      </c>
      <c r="L325" s="7">
        <v>35</v>
      </c>
      <c r="M325" s="7" t="str">
        <f>IF(Maladies!G325&lt;5,References!$C$8,IF(Maladies!G325&lt;7,References!$C$9,IF(Maladies!G325&lt;9,References!$C$10,IF(Maladies!G325&gt;9,References!$C$11))))</f>
        <v>Bravo! Tu recevras un boni de 100 $.</v>
      </c>
    </row>
    <row r="326" spans="1:13" x14ac:dyDescent="0.3">
      <c r="A326" s="8">
        <v>940721762</v>
      </c>
      <c r="B326" s="9">
        <v>22078</v>
      </c>
      <c r="C326" s="7" t="s">
        <v>41</v>
      </c>
      <c r="D326" s="9">
        <v>40378</v>
      </c>
      <c r="E326" s="9">
        <v>39949</v>
      </c>
      <c r="F326" s="11" t="s">
        <v>82</v>
      </c>
      <c r="G326" s="11">
        <v>3</v>
      </c>
      <c r="H326" s="7" t="s">
        <v>42</v>
      </c>
      <c r="I326" s="7" t="s">
        <v>76</v>
      </c>
      <c r="J326" s="8" t="s">
        <v>64</v>
      </c>
      <c r="K326" s="20">
        <v>40668</v>
      </c>
      <c r="L326" s="7">
        <v>35</v>
      </c>
      <c r="M326" s="7" t="str">
        <f>IF(Maladies!G326&lt;5,References!$C$8,IF(Maladies!G326&lt;7,References!$C$9,IF(Maladies!G326&lt;9,References!$C$10,IF(Maladies!G326&gt;9,References!$C$11))))</f>
        <v>Bravo! Tu recevras un boni de 400 $ et nous ajoutons deux (2) jours de vacances à ta banque.</v>
      </c>
    </row>
    <row r="327" spans="1:13" x14ac:dyDescent="0.3">
      <c r="A327" s="8">
        <v>940721629</v>
      </c>
      <c r="B327" s="9">
        <v>20732</v>
      </c>
      <c r="C327" s="7" t="s">
        <v>43</v>
      </c>
      <c r="D327" s="9">
        <v>40504</v>
      </c>
      <c r="E327" s="9">
        <v>39856</v>
      </c>
      <c r="F327" s="11" t="s">
        <v>82</v>
      </c>
      <c r="G327" s="11">
        <v>2</v>
      </c>
      <c r="H327" s="7" t="s">
        <v>42</v>
      </c>
      <c r="I327" s="7" t="s">
        <v>76</v>
      </c>
      <c r="J327" s="8" t="s">
        <v>56</v>
      </c>
      <c r="K327" s="20">
        <v>48101.599999999999</v>
      </c>
      <c r="L327" s="7">
        <v>35</v>
      </c>
      <c r="M327" s="7" t="str">
        <f>IF(Maladies!G327&lt;5,References!$C$8,IF(Maladies!G327&lt;7,References!$C$9,IF(Maladies!G327&lt;9,References!$C$10,IF(Maladies!G327&gt;9,References!$C$11))))</f>
        <v>Bravo! Tu recevras un boni de 400 $ et nous ajoutons deux (2) jours de vacances à ta banque.</v>
      </c>
    </row>
    <row r="328" spans="1:13" x14ac:dyDescent="0.3">
      <c r="A328" s="8">
        <v>940721636</v>
      </c>
      <c r="B328" s="9">
        <v>24739</v>
      </c>
      <c r="C328" s="7" t="s">
        <v>43</v>
      </c>
      <c r="D328" s="9">
        <v>39066</v>
      </c>
      <c r="E328" s="9">
        <v>39045</v>
      </c>
      <c r="F328" s="11" t="s">
        <v>82</v>
      </c>
      <c r="G328" s="11">
        <v>8</v>
      </c>
      <c r="H328" s="7" t="s">
        <v>42</v>
      </c>
      <c r="I328" s="7" t="s">
        <v>76</v>
      </c>
      <c r="J328" s="8">
        <v>2060</v>
      </c>
      <c r="K328" s="20">
        <v>49231</v>
      </c>
      <c r="L328" s="7">
        <v>35</v>
      </c>
      <c r="M328" s="7" t="str">
        <f>IF(Maladies!G328&lt;5,References!$C$8,IF(Maladies!G328&lt;7,References!$C$9,IF(Maladies!G328&lt;9,References!$C$10,IF(Maladies!G328&gt;9,References!$C$11))))</f>
        <v>Aucun boni ne sera accordé.</v>
      </c>
    </row>
    <row r="329" spans="1:13" x14ac:dyDescent="0.3">
      <c r="A329" s="8">
        <v>940721656</v>
      </c>
      <c r="B329" s="9">
        <v>23533</v>
      </c>
      <c r="C329" s="7" t="s">
        <v>43</v>
      </c>
      <c r="D329" s="9">
        <v>40345</v>
      </c>
      <c r="E329" s="9">
        <v>40327</v>
      </c>
      <c r="F329" s="11" t="s">
        <v>82</v>
      </c>
      <c r="G329" s="11">
        <v>2</v>
      </c>
      <c r="H329" s="7" t="s">
        <v>42</v>
      </c>
      <c r="I329" s="7" t="s">
        <v>80</v>
      </c>
      <c r="J329" s="8" t="s">
        <v>54</v>
      </c>
      <c r="K329" s="20">
        <v>84443</v>
      </c>
      <c r="L329" s="7">
        <v>40</v>
      </c>
      <c r="M329" s="7" t="str">
        <f>IF(Maladies!G329&lt;5,References!$C$8,IF(Maladies!G329&lt;7,References!$C$9,IF(Maladies!G329&lt;9,References!$C$10,IF(Maladies!G329&gt;9,References!$C$11))))</f>
        <v>Bravo! Tu recevras un boni de 400 $ et nous ajoutons deux (2) jours de vacances à ta banque.</v>
      </c>
    </row>
    <row r="330" spans="1:13" x14ac:dyDescent="0.3">
      <c r="A330" s="8">
        <v>940721661</v>
      </c>
      <c r="B330" s="9">
        <v>23639</v>
      </c>
      <c r="C330" s="7" t="s">
        <v>43</v>
      </c>
      <c r="D330" s="9">
        <v>39958</v>
      </c>
      <c r="E330" s="9">
        <v>39818</v>
      </c>
      <c r="F330" s="11" t="s">
        <v>82</v>
      </c>
      <c r="G330" s="11">
        <v>3</v>
      </c>
      <c r="H330" s="7" t="s">
        <v>42</v>
      </c>
      <c r="I330" s="7" t="s">
        <v>76</v>
      </c>
      <c r="J330" s="8">
        <v>3337</v>
      </c>
      <c r="K330" s="20">
        <v>44826.400000000001</v>
      </c>
      <c r="L330" s="7">
        <v>35</v>
      </c>
      <c r="M330" s="7" t="str">
        <f>IF(Maladies!G330&lt;5,References!$C$8,IF(Maladies!G330&lt;7,References!$C$9,IF(Maladies!G330&lt;9,References!$C$10,IF(Maladies!G330&gt;9,References!$C$11))))</f>
        <v>Bravo! Tu recevras un boni de 400 $ et nous ajoutons deux (2) jours de vacances à ta banque.</v>
      </c>
    </row>
    <row r="331" spans="1:13" x14ac:dyDescent="0.3">
      <c r="A331" s="8">
        <v>940721665</v>
      </c>
      <c r="B331" s="9">
        <v>22297</v>
      </c>
      <c r="C331" s="7" t="s">
        <v>43</v>
      </c>
      <c r="D331" s="9">
        <v>40340</v>
      </c>
      <c r="E331" s="9">
        <v>40324</v>
      </c>
      <c r="F331" s="11" t="s">
        <v>82</v>
      </c>
      <c r="G331" s="11">
        <v>3</v>
      </c>
      <c r="H331" s="7" t="s">
        <v>42</v>
      </c>
      <c r="I331" s="7" t="s">
        <v>44</v>
      </c>
      <c r="J331" s="8">
        <v>2090</v>
      </c>
      <c r="K331" s="20">
        <v>66892.639999999999</v>
      </c>
      <c r="L331" s="7">
        <v>40</v>
      </c>
      <c r="M331" s="7" t="str">
        <f>IF(Maladies!G331&lt;5,References!$C$8,IF(Maladies!G331&lt;7,References!$C$9,IF(Maladies!G331&lt;9,References!$C$10,IF(Maladies!G331&gt;9,References!$C$11))))</f>
        <v>Bravo! Tu recevras un boni de 400 $ et nous ajoutons deux (2) jours de vacances à ta banque.</v>
      </c>
    </row>
    <row r="332" spans="1:13" x14ac:dyDescent="0.3">
      <c r="A332" s="8">
        <v>940721926</v>
      </c>
      <c r="B332" s="9">
        <v>24164</v>
      </c>
      <c r="C332" s="7" t="s">
        <v>43</v>
      </c>
      <c r="D332" s="9">
        <v>39981</v>
      </c>
      <c r="E332" s="9">
        <v>40008</v>
      </c>
      <c r="F332" s="11" t="s">
        <v>82</v>
      </c>
      <c r="G332" s="11">
        <v>3.5</v>
      </c>
      <c r="H332" s="7" t="s">
        <v>42</v>
      </c>
      <c r="I332" s="7" t="s">
        <v>80</v>
      </c>
      <c r="J332" s="8" t="s">
        <v>56</v>
      </c>
      <c r="K332" s="20">
        <v>66341</v>
      </c>
      <c r="L332" s="7">
        <v>40</v>
      </c>
      <c r="M332" s="7" t="str">
        <f>IF(Maladies!G332&lt;5,References!$C$8,IF(Maladies!G332&lt;7,References!$C$9,IF(Maladies!G332&lt;9,References!$C$10,IF(Maladies!G332&gt;9,References!$C$11))))</f>
        <v>Bravo! Tu recevras un boni de 400 $ et nous ajoutons deux (2) jours de vacances à ta banque.</v>
      </c>
    </row>
    <row r="333" spans="1:13" x14ac:dyDescent="0.3">
      <c r="A333" s="8">
        <v>940721937</v>
      </c>
      <c r="B333" s="9">
        <v>23371</v>
      </c>
      <c r="C333" s="7" t="s">
        <v>43</v>
      </c>
      <c r="D333" s="9">
        <v>40878</v>
      </c>
      <c r="E333" s="9">
        <v>40731</v>
      </c>
      <c r="F333" s="11" t="s">
        <v>82</v>
      </c>
      <c r="G333" s="11">
        <v>2</v>
      </c>
      <c r="H333" s="7" t="s">
        <v>42</v>
      </c>
      <c r="I333" s="7" t="s">
        <v>76</v>
      </c>
      <c r="J333" s="8" t="s">
        <v>53</v>
      </c>
      <c r="K333" s="20">
        <v>44146</v>
      </c>
      <c r="L333" s="7">
        <v>35</v>
      </c>
      <c r="M333" s="7" t="str">
        <f>IF(Maladies!G333&lt;5,References!$C$8,IF(Maladies!G333&lt;7,References!$C$9,IF(Maladies!G333&lt;9,References!$C$10,IF(Maladies!G333&gt;9,References!$C$11))))</f>
        <v>Bravo! Tu recevras un boni de 400 $ et nous ajoutons deux (2) jours de vacances à ta banque.</v>
      </c>
    </row>
    <row r="334" spans="1:13" x14ac:dyDescent="0.3">
      <c r="A334" s="8">
        <v>940721936</v>
      </c>
      <c r="B334" s="9">
        <v>27097</v>
      </c>
      <c r="C334" s="7" t="s">
        <v>43</v>
      </c>
      <c r="D334" s="9">
        <v>40658</v>
      </c>
      <c r="E334" s="9">
        <v>40658</v>
      </c>
      <c r="F334" s="11" t="s">
        <v>82</v>
      </c>
      <c r="G334" s="11">
        <v>6</v>
      </c>
      <c r="H334" s="7" t="s">
        <v>42</v>
      </c>
      <c r="I334" s="7" t="s">
        <v>76</v>
      </c>
      <c r="J334" s="8">
        <v>1272</v>
      </c>
      <c r="K334" s="20">
        <v>62060.2</v>
      </c>
      <c r="L334" s="7">
        <v>35</v>
      </c>
      <c r="M334" s="7" t="str">
        <f>IF(Maladies!G334&lt;5,References!$C$8,IF(Maladies!G334&lt;7,References!$C$9,IF(Maladies!G334&lt;9,References!$C$10,IF(Maladies!G334&gt;9,References!$C$11))))</f>
        <v>Bravo! Tu recevras un boni de 100 $.</v>
      </c>
    </row>
    <row r="335" spans="1:13" x14ac:dyDescent="0.3">
      <c r="A335" s="8">
        <v>940721951</v>
      </c>
      <c r="B335" s="9">
        <v>22180</v>
      </c>
      <c r="C335" s="7" t="s">
        <v>43</v>
      </c>
      <c r="D335" s="9">
        <v>40488</v>
      </c>
      <c r="E335" s="9">
        <v>40082</v>
      </c>
      <c r="F335" s="11" t="s">
        <v>82</v>
      </c>
      <c r="G335" s="11">
        <v>3</v>
      </c>
      <c r="H335" s="7" t="s">
        <v>42</v>
      </c>
      <c r="I335" s="7" t="s">
        <v>76</v>
      </c>
      <c r="J335" s="8" t="s">
        <v>56</v>
      </c>
      <c r="K335" s="20">
        <v>49231</v>
      </c>
      <c r="L335" s="7">
        <v>35</v>
      </c>
      <c r="M335" s="7" t="str">
        <f>IF(Maladies!G335&lt;5,References!$C$8,IF(Maladies!G335&lt;7,References!$C$9,IF(Maladies!G335&lt;9,References!$C$10,IF(Maladies!G335&gt;9,References!$C$11))))</f>
        <v>Bravo! Tu recevras un boni de 400 $ et nous ajoutons deux (2) jours de vacances à ta banque.</v>
      </c>
    </row>
    <row r="336" spans="1:13" x14ac:dyDescent="0.3">
      <c r="A336" s="8">
        <v>940721977</v>
      </c>
      <c r="B336" s="9">
        <v>28200</v>
      </c>
      <c r="C336" s="7" t="s">
        <v>41</v>
      </c>
      <c r="D336" s="9">
        <v>40805</v>
      </c>
      <c r="E336" s="9">
        <v>40805</v>
      </c>
      <c r="F336" s="11" t="s">
        <v>82</v>
      </c>
      <c r="G336" s="11">
        <v>20.5</v>
      </c>
      <c r="H336" s="7" t="s">
        <v>42</v>
      </c>
      <c r="I336" s="7" t="s">
        <v>44</v>
      </c>
      <c r="J336" s="8">
        <v>2160</v>
      </c>
      <c r="K336" s="20">
        <v>99664.28</v>
      </c>
      <c r="L336" s="7">
        <v>40</v>
      </c>
      <c r="M336" s="7" t="str">
        <f>IF(Maladies!G336&lt;5,References!$C$8,IF(Maladies!G336&lt;7,References!$C$9,IF(Maladies!G336&lt;9,References!$C$10,IF(Maladies!G336&gt;9,References!$C$11))))</f>
        <v>Veuillez communiquer avec les RH afin d’établir un plan d’action.</v>
      </c>
    </row>
    <row r="337" spans="1:13" x14ac:dyDescent="0.3">
      <c r="A337" s="8">
        <v>940722913</v>
      </c>
      <c r="B337" s="9">
        <v>23726</v>
      </c>
      <c r="C337" s="7" t="s">
        <v>41</v>
      </c>
      <c r="D337" s="9">
        <v>41183</v>
      </c>
      <c r="E337" s="9">
        <v>40805</v>
      </c>
      <c r="F337" s="11" t="s">
        <v>82</v>
      </c>
      <c r="G337" s="11">
        <v>2</v>
      </c>
      <c r="H337" s="7" t="s">
        <v>42</v>
      </c>
      <c r="I337" s="7" t="s">
        <v>76</v>
      </c>
      <c r="J337" s="8">
        <v>2170</v>
      </c>
      <c r="K337" s="20">
        <v>44844.6</v>
      </c>
      <c r="L337" s="7">
        <v>35</v>
      </c>
      <c r="M337" s="7" t="str">
        <f>IF(Maladies!G337&lt;5,References!$C$8,IF(Maladies!G337&lt;7,References!$C$9,IF(Maladies!G337&lt;9,References!$C$10,IF(Maladies!G337&gt;9,References!$C$11))))</f>
        <v>Bravo! Tu recevras un boni de 400 $ et nous ajoutons deux (2) jours de vacances à ta banque.</v>
      </c>
    </row>
    <row r="338" spans="1:13" x14ac:dyDescent="0.3">
      <c r="A338" s="8">
        <v>940722129</v>
      </c>
      <c r="B338" s="9">
        <v>23116</v>
      </c>
      <c r="C338" s="7" t="s">
        <v>41</v>
      </c>
      <c r="D338" s="9">
        <v>41444</v>
      </c>
      <c r="E338" s="9">
        <v>41444</v>
      </c>
      <c r="F338" s="11" t="s">
        <v>82</v>
      </c>
      <c r="G338" s="11">
        <v>9.5</v>
      </c>
      <c r="H338" s="7" t="s">
        <v>42</v>
      </c>
      <c r="I338" s="7" t="s">
        <v>80</v>
      </c>
      <c r="J338" s="8" t="s">
        <v>73</v>
      </c>
      <c r="K338" s="20">
        <v>84443</v>
      </c>
      <c r="L338" s="7">
        <v>40</v>
      </c>
      <c r="M338" s="7" t="str">
        <f>IF(Maladies!G338&lt;5,References!$C$8,IF(Maladies!G338&lt;7,References!$C$9,IF(Maladies!G338&lt;9,References!$C$10,IF(Maladies!G338&gt;9,References!$C$11))))</f>
        <v>Veuillez communiquer avec les RH afin d’établir un plan d’action.</v>
      </c>
    </row>
    <row r="339" spans="1:13" x14ac:dyDescent="0.3">
      <c r="A339" s="8">
        <v>940722140</v>
      </c>
      <c r="B339" s="9">
        <v>24440</v>
      </c>
      <c r="C339" s="7" t="s">
        <v>41</v>
      </c>
      <c r="D339" s="9">
        <v>40000</v>
      </c>
      <c r="E339" s="9">
        <v>40000</v>
      </c>
      <c r="F339" s="11" t="s">
        <v>82</v>
      </c>
      <c r="G339" s="11">
        <v>29</v>
      </c>
      <c r="H339" s="7" t="s">
        <v>42</v>
      </c>
      <c r="I339" s="7" t="s">
        <v>76</v>
      </c>
      <c r="J339" s="8" t="s">
        <v>52</v>
      </c>
      <c r="K339" s="20">
        <v>86869.6</v>
      </c>
      <c r="L339" s="7">
        <v>35</v>
      </c>
      <c r="M339" s="7" t="str">
        <f>IF(Maladies!G339&lt;5,References!$C$8,IF(Maladies!G339&lt;7,References!$C$9,IF(Maladies!G339&lt;9,References!$C$10,IF(Maladies!G339&gt;9,References!$C$11))))</f>
        <v>Veuillez communiquer avec les RH afin d’établir un plan d’action.</v>
      </c>
    </row>
    <row r="340" spans="1:13" x14ac:dyDescent="0.3">
      <c r="A340" s="8">
        <v>940722156</v>
      </c>
      <c r="B340" s="9">
        <v>24238</v>
      </c>
      <c r="C340" s="7" t="s">
        <v>43</v>
      </c>
      <c r="D340" s="9">
        <v>39968</v>
      </c>
      <c r="E340" s="9">
        <v>39968</v>
      </c>
      <c r="F340" s="11" t="s">
        <v>82</v>
      </c>
      <c r="G340" s="11">
        <v>25</v>
      </c>
      <c r="H340" s="7" t="s">
        <v>42</v>
      </c>
      <c r="I340" s="7" t="s">
        <v>80</v>
      </c>
      <c r="J340" s="8">
        <v>3230</v>
      </c>
      <c r="K340" s="20">
        <v>102194</v>
      </c>
      <c r="L340" s="7">
        <v>40</v>
      </c>
      <c r="M340" s="7" t="str">
        <f>IF(Maladies!G340&lt;5,References!$C$8,IF(Maladies!G340&lt;7,References!$C$9,IF(Maladies!G340&lt;9,References!$C$10,IF(Maladies!G340&gt;9,References!$C$11))))</f>
        <v>Veuillez communiquer avec les RH afin d’établir un plan d’action.</v>
      </c>
    </row>
    <row r="341" spans="1:13" x14ac:dyDescent="0.3">
      <c r="A341" s="8">
        <v>940722175</v>
      </c>
      <c r="B341" s="9">
        <v>21873</v>
      </c>
      <c r="C341" s="7" t="s">
        <v>43</v>
      </c>
      <c r="D341" s="9" t="s">
        <v>51</v>
      </c>
      <c r="E341" s="9" t="s">
        <v>51</v>
      </c>
      <c r="F341" s="11" t="s">
        <v>82</v>
      </c>
      <c r="G341" s="11">
        <v>2.5</v>
      </c>
      <c r="H341" s="7" t="s">
        <v>42</v>
      </c>
      <c r="I341" s="7" t="s">
        <v>44</v>
      </c>
      <c r="J341" s="8">
        <v>2160</v>
      </c>
      <c r="K341" s="20">
        <v>104963.89</v>
      </c>
      <c r="L341" s="7">
        <v>40</v>
      </c>
      <c r="M341" s="7" t="str">
        <f>IF(Maladies!G341&lt;5,References!$C$8,IF(Maladies!G341&lt;7,References!$C$9,IF(Maladies!G341&lt;9,References!$C$10,IF(Maladies!G341&gt;9,References!$C$11))))</f>
        <v>Bravo! Tu recevras un boni de 400 $ et nous ajoutons deux (2) jours de vacances à ta banque.</v>
      </c>
    </row>
    <row r="342" spans="1:13" x14ac:dyDescent="0.3">
      <c r="A342" s="8">
        <v>940722192</v>
      </c>
      <c r="B342" s="9">
        <v>27223</v>
      </c>
      <c r="C342" s="7" t="s">
        <v>43</v>
      </c>
      <c r="D342" s="9" t="s">
        <v>51</v>
      </c>
      <c r="E342" s="9" t="s">
        <v>51</v>
      </c>
      <c r="F342" s="11" t="s">
        <v>82</v>
      </c>
      <c r="G342" s="11">
        <v>20</v>
      </c>
      <c r="H342" s="7" t="s">
        <v>42</v>
      </c>
      <c r="I342" s="7" t="s">
        <v>76</v>
      </c>
      <c r="J342" s="8">
        <v>3341</v>
      </c>
      <c r="K342" s="20">
        <v>48101.599999999999</v>
      </c>
      <c r="L342" s="7">
        <v>35</v>
      </c>
      <c r="M342" s="7" t="str">
        <f>IF(Maladies!G342&lt;5,References!$C$8,IF(Maladies!G342&lt;7,References!$C$9,IF(Maladies!G342&lt;9,References!$C$10,IF(Maladies!G342&gt;9,References!$C$11))))</f>
        <v>Veuillez communiquer avec les RH afin d’établir un plan d’action.</v>
      </c>
    </row>
    <row r="343" spans="1:13" x14ac:dyDescent="0.3">
      <c r="A343" s="8">
        <v>940722196</v>
      </c>
      <c r="B343" s="9">
        <v>19539</v>
      </c>
      <c r="C343" s="7" t="s">
        <v>41</v>
      </c>
      <c r="D343" s="9">
        <v>40062</v>
      </c>
      <c r="E343" s="9">
        <v>40062</v>
      </c>
      <c r="F343" s="11" t="s">
        <v>81</v>
      </c>
      <c r="G343" s="11">
        <v>39.5</v>
      </c>
      <c r="H343" s="7" t="s">
        <v>42</v>
      </c>
      <c r="I343" s="7" t="s">
        <v>44</v>
      </c>
      <c r="J343" s="8">
        <v>2090</v>
      </c>
      <c r="K343" s="20">
        <v>86362.44</v>
      </c>
      <c r="L343" s="7">
        <v>40</v>
      </c>
      <c r="M343" s="7" t="str">
        <f>IF(Maladies!G343&lt;5,References!$C$8,IF(Maladies!G343&lt;7,References!$C$9,IF(Maladies!G343&lt;9,References!$C$10,IF(Maladies!G343&gt;9,References!$C$11))))</f>
        <v>Veuillez communiquer avec les RH afin d’établir un plan d’action.</v>
      </c>
    </row>
    <row r="344" spans="1:13" x14ac:dyDescent="0.3">
      <c r="A344" s="8">
        <v>940722913</v>
      </c>
      <c r="B344" s="9">
        <v>22073</v>
      </c>
      <c r="C344" s="7" t="s">
        <v>43</v>
      </c>
      <c r="D344" s="9">
        <v>41806</v>
      </c>
      <c r="E344" s="9">
        <v>41806</v>
      </c>
      <c r="F344" s="11" t="s">
        <v>82</v>
      </c>
      <c r="G344" s="11">
        <v>5.5</v>
      </c>
      <c r="H344" s="7" t="s">
        <v>42</v>
      </c>
      <c r="I344" s="7" t="s">
        <v>80</v>
      </c>
      <c r="J344" s="8" t="s">
        <v>60</v>
      </c>
      <c r="K344" s="20">
        <v>60002</v>
      </c>
      <c r="L344" s="7">
        <v>40</v>
      </c>
      <c r="M344" s="7" t="str">
        <f>IF(Maladies!G344&lt;5,References!$C$8,IF(Maladies!G344&lt;7,References!$C$9,IF(Maladies!G344&lt;9,References!$C$10,IF(Maladies!G344&gt;9,References!$C$11))))</f>
        <v>Bravo! Tu recevras un boni de 100 $.</v>
      </c>
    </row>
    <row r="345" spans="1:13" x14ac:dyDescent="0.3">
      <c r="A345" s="8">
        <v>940722105</v>
      </c>
      <c r="B345" s="9">
        <v>23306</v>
      </c>
      <c r="C345" s="7" t="s">
        <v>41</v>
      </c>
      <c r="D345" s="9">
        <v>40546</v>
      </c>
      <c r="E345" s="9">
        <v>40465</v>
      </c>
      <c r="F345" s="11" t="s">
        <v>82</v>
      </c>
      <c r="G345" s="11">
        <v>2</v>
      </c>
      <c r="H345" s="7" t="s">
        <v>42</v>
      </c>
      <c r="I345" s="7" t="s">
        <v>76</v>
      </c>
      <c r="J345" s="8" t="s">
        <v>72</v>
      </c>
      <c r="K345" s="20">
        <v>44146</v>
      </c>
      <c r="L345" s="7">
        <v>35</v>
      </c>
      <c r="M345" s="7" t="str">
        <f>IF(Maladies!G345&lt;5,References!$C$8,IF(Maladies!G345&lt;7,References!$C$9,IF(Maladies!G345&lt;9,References!$C$10,IF(Maladies!G345&gt;9,References!$C$11))))</f>
        <v>Bravo! Tu recevras un boni de 400 $ et nous ajoutons deux (2) jours de vacances à ta banque.</v>
      </c>
    </row>
    <row r="346" spans="1:13" x14ac:dyDescent="0.3">
      <c r="A346" s="8">
        <v>940722106</v>
      </c>
      <c r="B346" s="9">
        <v>23371</v>
      </c>
      <c r="C346" s="7" t="s">
        <v>43</v>
      </c>
      <c r="D346" s="9">
        <v>40847</v>
      </c>
      <c r="E346" s="9">
        <v>40427</v>
      </c>
      <c r="F346" s="11" t="s">
        <v>82</v>
      </c>
      <c r="G346" s="11">
        <v>7</v>
      </c>
      <c r="H346" s="7" t="s">
        <v>42</v>
      </c>
      <c r="I346" s="7" t="s">
        <v>76</v>
      </c>
      <c r="J346" s="8" t="s">
        <v>53</v>
      </c>
      <c r="K346" s="20">
        <v>40168.400000000001</v>
      </c>
      <c r="L346" s="7">
        <v>35</v>
      </c>
      <c r="M346" s="7" t="str">
        <f>IF(Maladies!G346&lt;5,References!$C$8,IF(Maladies!G346&lt;7,References!$C$9,IF(Maladies!G346&lt;9,References!$C$10,IF(Maladies!G346&gt;9,References!$C$11))))</f>
        <v>Aucun boni ne sera accordé.</v>
      </c>
    </row>
    <row r="347" spans="1:13" x14ac:dyDescent="0.3">
      <c r="A347" s="8">
        <v>940722196</v>
      </c>
      <c r="B347" s="9">
        <v>24239</v>
      </c>
      <c r="C347" s="7" t="s">
        <v>43</v>
      </c>
      <c r="D347" s="9">
        <v>41979</v>
      </c>
      <c r="E347" s="9">
        <v>41393</v>
      </c>
      <c r="F347" s="11" t="s">
        <v>82</v>
      </c>
      <c r="G347" s="11">
        <v>22</v>
      </c>
      <c r="H347" s="7" t="s">
        <v>42</v>
      </c>
      <c r="I347" s="7" t="s">
        <v>76</v>
      </c>
      <c r="J347" s="8" t="s">
        <v>75</v>
      </c>
      <c r="K347" s="20">
        <v>44063.199999999997</v>
      </c>
      <c r="L347" s="7">
        <v>35</v>
      </c>
      <c r="M347" s="7" t="str">
        <f>IF(Maladies!G347&lt;5,References!$C$8,IF(Maladies!G347&lt;7,References!$C$9,IF(Maladies!G347&lt;9,References!$C$10,IF(Maladies!G347&gt;9,References!$C$11))))</f>
        <v>Veuillez communiquer avec les RH afin d’établir un plan d’action.</v>
      </c>
    </row>
    <row r="348" spans="1:13" x14ac:dyDescent="0.3">
      <c r="A348" s="8">
        <v>940722216</v>
      </c>
      <c r="B348" s="9">
        <v>24173</v>
      </c>
      <c r="C348" s="7" t="s">
        <v>43</v>
      </c>
      <c r="D348" s="9">
        <v>40259</v>
      </c>
      <c r="E348" s="9">
        <v>40259</v>
      </c>
      <c r="F348" s="11" t="s">
        <v>82</v>
      </c>
      <c r="G348" s="11">
        <v>9.5</v>
      </c>
      <c r="H348" s="7" t="s">
        <v>42</v>
      </c>
      <c r="I348" s="7" t="s">
        <v>44</v>
      </c>
      <c r="J348" s="8">
        <v>1200</v>
      </c>
      <c r="K348" s="20">
        <v>69118.86</v>
      </c>
      <c r="L348" s="7">
        <v>40</v>
      </c>
      <c r="M348" s="7" t="str">
        <f>IF(Maladies!G348&lt;5,References!$C$8,IF(Maladies!G348&lt;7,References!$C$9,IF(Maladies!G348&lt;9,References!$C$10,IF(Maladies!G348&gt;9,References!$C$11))))</f>
        <v>Veuillez communiquer avec les RH afin d’établir un plan d’action.</v>
      </c>
    </row>
    <row r="349" spans="1:13" x14ac:dyDescent="0.3">
      <c r="A349" s="8">
        <v>940722296</v>
      </c>
      <c r="B349" s="9">
        <v>28100</v>
      </c>
      <c r="C349" s="7" t="s">
        <v>41</v>
      </c>
      <c r="D349" s="9">
        <v>40220</v>
      </c>
      <c r="E349" s="9">
        <v>40220</v>
      </c>
      <c r="F349" s="11" t="s">
        <v>82</v>
      </c>
      <c r="G349" s="11">
        <v>0.5</v>
      </c>
      <c r="H349" s="7" t="s">
        <v>42</v>
      </c>
      <c r="I349" s="7" t="s">
        <v>44</v>
      </c>
      <c r="J349" s="8">
        <v>1200</v>
      </c>
      <c r="K349" s="20">
        <v>111430.91</v>
      </c>
      <c r="L349" s="7">
        <v>40</v>
      </c>
      <c r="M349" s="7" t="str">
        <f>IF(Maladies!G349&lt;5,References!$C$8,IF(Maladies!G349&lt;7,References!$C$9,IF(Maladies!G349&lt;9,References!$C$10,IF(Maladies!G349&gt;9,References!$C$11))))</f>
        <v>Bravo! Tu recevras un boni de 400 $ et nous ajoutons deux (2) jours de vacances à ta banque.</v>
      </c>
    </row>
    <row r="350" spans="1:13" x14ac:dyDescent="0.3">
      <c r="A350" s="8">
        <v>940722310</v>
      </c>
      <c r="B350" s="9">
        <v>27775</v>
      </c>
      <c r="C350" s="7" t="s">
        <v>41</v>
      </c>
      <c r="D350" s="9">
        <v>41927</v>
      </c>
      <c r="E350" s="9">
        <v>41927</v>
      </c>
      <c r="F350" s="11" t="s">
        <v>82</v>
      </c>
      <c r="G350" s="11">
        <v>5</v>
      </c>
      <c r="H350" s="7" t="s">
        <v>42</v>
      </c>
      <c r="I350" s="7" t="s">
        <v>44</v>
      </c>
      <c r="J350" s="8" t="s">
        <v>73</v>
      </c>
      <c r="K350" s="20">
        <v>64361.03</v>
      </c>
      <c r="L350" s="7">
        <v>40</v>
      </c>
      <c r="M350" s="7" t="str">
        <f>IF(Maladies!G350&lt;5,References!$C$8,IF(Maladies!G350&lt;7,References!$C$9,IF(Maladies!G350&lt;9,References!$C$10,IF(Maladies!G350&gt;9,References!$C$11))))</f>
        <v>Bravo! Tu recevras un boni de 100 $.</v>
      </c>
    </row>
    <row r="351" spans="1:13" x14ac:dyDescent="0.3">
      <c r="A351" s="8">
        <v>940722326</v>
      </c>
      <c r="B351" s="9">
        <v>33273</v>
      </c>
      <c r="C351" s="7" t="s">
        <v>41</v>
      </c>
      <c r="D351" s="9">
        <v>41801</v>
      </c>
      <c r="E351" s="9">
        <v>41456</v>
      </c>
      <c r="F351" s="11" t="s">
        <v>82</v>
      </c>
      <c r="G351" s="11">
        <v>5</v>
      </c>
      <c r="H351" s="7" t="s">
        <v>42</v>
      </c>
      <c r="I351" s="7" t="s">
        <v>76</v>
      </c>
      <c r="J351" s="8" t="s">
        <v>55</v>
      </c>
      <c r="K351" s="20">
        <v>66449.399999999994</v>
      </c>
      <c r="L351" s="7">
        <v>35</v>
      </c>
      <c r="M351" s="7" t="str">
        <f>IF(Maladies!G351&lt;5,References!$C$8,IF(Maladies!G351&lt;7,References!$C$9,IF(Maladies!G351&lt;9,References!$C$10,IF(Maladies!G351&gt;9,References!$C$11))))</f>
        <v>Bravo! Tu recevras un boni de 100 $.</v>
      </c>
    </row>
    <row r="352" spans="1:13" x14ac:dyDescent="0.3">
      <c r="A352" s="8">
        <v>940722367</v>
      </c>
      <c r="B352" s="9">
        <v>23155</v>
      </c>
      <c r="C352" s="7" t="s">
        <v>43</v>
      </c>
      <c r="D352" s="9">
        <v>40385</v>
      </c>
      <c r="E352" s="9">
        <v>40322</v>
      </c>
      <c r="F352" s="11" t="s">
        <v>82</v>
      </c>
      <c r="G352" s="11">
        <v>2</v>
      </c>
      <c r="H352" s="7" t="s">
        <v>42</v>
      </c>
      <c r="I352" s="7" t="s">
        <v>76</v>
      </c>
      <c r="J352" s="8">
        <v>1300</v>
      </c>
      <c r="K352" s="20">
        <v>64009.4</v>
      </c>
      <c r="L352" s="7">
        <v>35</v>
      </c>
      <c r="M352" s="7" t="str">
        <f>IF(Maladies!G352&lt;5,References!$C$8,IF(Maladies!G352&lt;7,References!$C$9,IF(Maladies!G352&lt;9,References!$C$10,IF(Maladies!G352&gt;9,References!$C$11))))</f>
        <v>Bravo! Tu recevras un boni de 400 $ et nous ajoutons deux (2) jours de vacances à ta banque.</v>
      </c>
    </row>
    <row r="353" spans="1:13" x14ac:dyDescent="0.3">
      <c r="A353" s="8">
        <v>940722327</v>
      </c>
      <c r="B353" s="9">
        <v>23712</v>
      </c>
      <c r="C353" s="7" t="s">
        <v>43</v>
      </c>
      <c r="D353" s="9">
        <v>40535</v>
      </c>
      <c r="E353" s="9">
        <v>40466</v>
      </c>
      <c r="F353" s="11" t="s">
        <v>82</v>
      </c>
      <c r="G353" s="11">
        <v>2</v>
      </c>
      <c r="H353" s="7" t="s">
        <v>42</v>
      </c>
      <c r="I353" s="7" t="s">
        <v>44</v>
      </c>
      <c r="J353" s="8" t="s">
        <v>54</v>
      </c>
      <c r="K353" s="20">
        <v>84006.14</v>
      </c>
      <c r="L353" s="7">
        <v>40</v>
      </c>
      <c r="M353" s="7" t="str">
        <f>IF(Maladies!G353&lt;5,References!$C$8,IF(Maladies!G353&lt;7,References!$C$9,IF(Maladies!G353&lt;9,References!$C$10,IF(Maladies!G353&gt;9,References!$C$11))))</f>
        <v>Bravo! Tu recevras un boni de 400 $ et nous ajoutons deux (2) jours de vacances à ta banque.</v>
      </c>
    </row>
    <row r="354" spans="1:13" x14ac:dyDescent="0.3">
      <c r="A354" s="8">
        <v>940722402</v>
      </c>
      <c r="B354" s="9">
        <v>24272</v>
      </c>
      <c r="C354" s="7" t="s">
        <v>43</v>
      </c>
      <c r="D354" s="9">
        <v>40723</v>
      </c>
      <c r="E354" s="9">
        <v>40556</v>
      </c>
      <c r="F354" s="11" t="s">
        <v>82</v>
      </c>
      <c r="G354" s="11">
        <v>2</v>
      </c>
      <c r="H354" s="7" t="s">
        <v>42</v>
      </c>
      <c r="I354" s="7" t="s">
        <v>76</v>
      </c>
      <c r="J354" s="8">
        <v>2060</v>
      </c>
      <c r="K354" s="20">
        <v>44060.4</v>
      </c>
      <c r="L354" s="7">
        <v>35</v>
      </c>
      <c r="M354" s="7" t="str">
        <f>IF(Maladies!G354&lt;5,References!$C$8,IF(Maladies!G354&lt;7,References!$C$9,IF(Maladies!G354&lt;9,References!$C$10,IF(Maladies!G354&gt;9,References!$C$11))))</f>
        <v>Bravo! Tu recevras un boni de 400 $ et nous ajoutons deux (2) jours de vacances à ta banque.</v>
      </c>
    </row>
    <row r="355" spans="1:13" x14ac:dyDescent="0.3">
      <c r="A355" s="8">
        <v>940722376</v>
      </c>
      <c r="B355" s="9">
        <v>22009</v>
      </c>
      <c r="C355" s="7" t="s">
        <v>43</v>
      </c>
      <c r="D355" s="9">
        <v>41071</v>
      </c>
      <c r="E355" s="9">
        <v>41071</v>
      </c>
      <c r="F355" s="11" t="s">
        <v>82</v>
      </c>
      <c r="G355" s="11">
        <v>4</v>
      </c>
      <c r="H355" s="7" t="s">
        <v>42</v>
      </c>
      <c r="I355" s="7" t="s">
        <v>44</v>
      </c>
      <c r="J355" s="8">
        <v>2060</v>
      </c>
      <c r="K355" s="20">
        <v>84918.69</v>
      </c>
      <c r="L355" s="7">
        <v>40</v>
      </c>
      <c r="M355" s="7" t="str">
        <f>IF(Maladies!G355&lt;5,References!$C$8,IF(Maladies!G355&lt;7,References!$C$9,IF(Maladies!G355&lt;9,References!$C$10,IF(Maladies!G355&gt;9,References!$C$11))))</f>
        <v>Bravo! Tu recevras un boni de 400 $ et nous ajoutons deux (2) jours de vacances à ta banque.</v>
      </c>
    </row>
    <row r="356" spans="1:13" x14ac:dyDescent="0.3">
      <c r="A356" s="8">
        <v>940722361</v>
      </c>
      <c r="B356" s="9">
        <v>26425</v>
      </c>
      <c r="C356" s="7" t="s">
        <v>43</v>
      </c>
      <c r="D356" s="9">
        <v>40359</v>
      </c>
      <c r="E356" s="9">
        <v>40359</v>
      </c>
      <c r="F356" s="11" t="s">
        <v>82</v>
      </c>
      <c r="G356" s="11">
        <v>28.5</v>
      </c>
      <c r="H356" s="7" t="s">
        <v>42</v>
      </c>
      <c r="I356" s="7" t="s">
        <v>44</v>
      </c>
      <c r="J356" s="8">
        <v>2090</v>
      </c>
      <c r="K356" s="20">
        <v>110421</v>
      </c>
      <c r="L356" s="7">
        <v>40</v>
      </c>
      <c r="M356" s="7" t="str">
        <f>IF(Maladies!G356&lt;5,References!$C$8,IF(Maladies!G356&lt;7,References!$C$9,IF(Maladies!G356&lt;9,References!$C$10,IF(Maladies!G356&gt;9,References!$C$11))))</f>
        <v>Veuillez communiquer avec les RH afin d’établir un plan d’action.</v>
      </c>
    </row>
    <row r="357" spans="1:13" x14ac:dyDescent="0.3">
      <c r="A357" s="8">
        <v>940722392</v>
      </c>
      <c r="B357" s="9">
        <v>22967</v>
      </c>
      <c r="C357" s="7" t="s">
        <v>43</v>
      </c>
      <c r="D357" s="9">
        <v>40353</v>
      </c>
      <c r="E357" s="9">
        <v>40353</v>
      </c>
      <c r="F357" s="11" t="s">
        <v>82</v>
      </c>
      <c r="G357" s="11">
        <v>3</v>
      </c>
      <c r="H357" s="7" t="s">
        <v>42</v>
      </c>
      <c r="I357" s="7" t="s">
        <v>80</v>
      </c>
      <c r="J357" s="8">
        <v>1272</v>
      </c>
      <c r="K357" s="20">
        <v>88222</v>
      </c>
      <c r="L357" s="7">
        <v>40</v>
      </c>
      <c r="M357" s="7" t="str">
        <f>IF(Maladies!G357&lt;5,References!$C$8,IF(Maladies!G357&lt;7,References!$C$9,IF(Maladies!G357&lt;9,References!$C$10,IF(Maladies!G357&gt;9,References!$C$11))))</f>
        <v>Bravo! Tu recevras un boni de 400 $ et nous ajoutons deux (2) jours de vacances à ta banque.</v>
      </c>
    </row>
    <row r="358" spans="1:13" x14ac:dyDescent="0.3">
      <c r="A358" s="8">
        <v>940722395</v>
      </c>
      <c r="B358" s="9">
        <v>25278</v>
      </c>
      <c r="C358" s="7" t="s">
        <v>43</v>
      </c>
      <c r="D358" s="9">
        <v>40352</v>
      </c>
      <c r="E358" s="9">
        <v>40352</v>
      </c>
      <c r="F358" s="11" t="s">
        <v>82</v>
      </c>
      <c r="G358" s="11">
        <v>20</v>
      </c>
      <c r="H358" s="7" t="s">
        <v>42</v>
      </c>
      <c r="I358" s="7" t="s">
        <v>76</v>
      </c>
      <c r="J358" s="8">
        <v>1272</v>
      </c>
      <c r="K358" s="20">
        <v>64009.4</v>
      </c>
      <c r="L358" s="7">
        <v>35</v>
      </c>
      <c r="M358" s="7" t="str">
        <f>IF(Maladies!G358&lt;5,References!$C$8,IF(Maladies!G358&lt;7,References!$C$9,IF(Maladies!G358&lt;9,References!$C$10,IF(Maladies!G358&gt;9,References!$C$11))))</f>
        <v>Veuillez communiquer avec les RH afin d’établir un plan d’action.</v>
      </c>
    </row>
    <row r="359" spans="1:13" x14ac:dyDescent="0.3">
      <c r="A359" s="8">
        <v>940722396</v>
      </c>
      <c r="B359" s="9">
        <v>24508</v>
      </c>
      <c r="C359" s="7" t="s">
        <v>43</v>
      </c>
      <c r="D359" s="9">
        <v>40483</v>
      </c>
      <c r="E359" s="9">
        <v>40445</v>
      </c>
      <c r="F359" s="11" t="s">
        <v>82</v>
      </c>
      <c r="G359" s="11">
        <v>2</v>
      </c>
      <c r="H359" s="7" t="s">
        <v>42</v>
      </c>
      <c r="I359" s="7" t="s">
        <v>76</v>
      </c>
      <c r="J359" s="8">
        <v>2090</v>
      </c>
      <c r="K359" s="20">
        <v>60314.6</v>
      </c>
      <c r="L359" s="7">
        <v>35</v>
      </c>
      <c r="M359" s="7" t="str">
        <f>IF(Maladies!G359&lt;5,References!$C$8,IF(Maladies!G359&lt;7,References!$C$9,IF(Maladies!G359&lt;9,References!$C$10,IF(Maladies!G359&gt;9,References!$C$11))))</f>
        <v>Bravo! Tu recevras un boni de 400 $ et nous ajoutons deux (2) jours de vacances à ta banque.</v>
      </c>
    </row>
    <row r="360" spans="1:13" x14ac:dyDescent="0.3">
      <c r="A360" s="8">
        <v>940722519</v>
      </c>
      <c r="B360" s="9">
        <v>23176</v>
      </c>
      <c r="C360" s="7" t="s">
        <v>43</v>
      </c>
      <c r="D360" s="9">
        <v>40422</v>
      </c>
      <c r="E360" s="9">
        <v>40422</v>
      </c>
      <c r="F360" s="11" t="s">
        <v>82</v>
      </c>
      <c r="G360" s="11">
        <v>5</v>
      </c>
      <c r="H360" s="7" t="s">
        <v>42</v>
      </c>
      <c r="I360" s="7" t="s">
        <v>80</v>
      </c>
      <c r="J360" s="8" t="s">
        <v>24</v>
      </c>
      <c r="K360" s="20">
        <v>88222</v>
      </c>
      <c r="L360" s="7">
        <v>40</v>
      </c>
      <c r="M360" s="7" t="str">
        <f>IF(Maladies!G360&lt;5,References!$C$8,IF(Maladies!G360&lt;7,References!$C$9,IF(Maladies!G360&lt;9,References!$C$10,IF(Maladies!G360&gt;9,References!$C$11))))</f>
        <v>Bravo! Tu recevras un boni de 100 $.</v>
      </c>
    </row>
  </sheetData>
  <autoFilter ref="A1:M360" xr:uid="{2B514F51-7882-4C03-B1DE-73CF07312624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A5A8-AEA2-49A6-9201-B71F057DE49D}">
  <sheetPr>
    <tabColor theme="4" tint="0.39997558519241921"/>
  </sheetPr>
  <dimension ref="B2:C13"/>
  <sheetViews>
    <sheetView workbookViewId="0">
      <selection activeCell="C8" sqref="C8"/>
    </sheetView>
  </sheetViews>
  <sheetFormatPr defaultColWidth="11.5546875" defaultRowHeight="14.4" x14ac:dyDescent="0.3"/>
  <cols>
    <col min="1" max="1" width="17.6640625" customWidth="1"/>
    <col min="2" max="2" width="25.6640625" customWidth="1"/>
    <col min="3" max="3" width="78.109375" bestFit="1" customWidth="1"/>
  </cols>
  <sheetData>
    <row r="2" spans="2:3" x14ac:dyDescent="0.3">
      <c r="C2" s="35" t="s">
        <v>153</v>
      </c>
    </row>
    <row r="3" spans="2:3" x14ac:dyDescent="0.3">
      <c r="B3" s="26" t="s">
        <v>131</v>
      </c>
      <c r="C3" s="47">
        <f ca="1">TODAY()</f>
        <v>45896</v>
      </c>
    </row>
    <row r="4" spans="2:3" x14ac:dyDescent="0.3">
      <c r="B4" s="26" t="s">
        <v>91</v>
      </c>
      <c r="C4" s="48" t="s">
        <v>96</v>
      </c>
    </row>
    <row r="5" spans="2:3" x14ac:dyDescent="0.3">
      <c r="B5" s="26" t="s">
        <v>92</v>
      </c>
      <c r="C5" s="48" t="s">
        <v>97</v>
      </c>
    </row>
    <row r="6" spans="2:3" x14ac:dyDescent="0.3">
      <c r="B6" s="37" t="s">
        <v>154</v>
      </c>
      <c r="C6" s="48">
        <v>1.5</v>
      </c>
    </row>
    <row r="8" spans="2:3" x14ac:dyDescent="0.3">
      <c r="B8" s="26" t="s">
        <v>101</v>
      </c>
      <c r="C8" s="49" t="s">
        <v>107</v>
      </c>
    </row>
    <row r="9" spans="2:3" x14ac:dyDescent="0.3">
      <c r="B9" s="26" t="s">
        <v>102</v>
      </c>
      <c r="C9" s="49" t="s">
        <v>108</v>
      </c>
    </row>
    <row r="10" spans="2:3" x14ac:dyDescent="0.3">
      <c r="B10" s="26" t="s">
        <v>103</v>
      </c>
      <c r="C10" s="49" t="s">
        <v>104</v>
      </c>
    </row>
    <row r="11" spans="2:3" x14ac:dyDescent="0.3">
      <c r="B11" s="26" t="s">
        <v>105</v>
      </c>
      <c r="C11" s="49" t="s">
        <v>106</v>
      </c>
    </row>
    <row r="13" spans="2:3" x14ac:dyDescent="0.3">
      <c r="B13" s="26" t="s">
        <v>152</v>
      </c>
      <c r="C13" s="4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265C-F056-4C38-BE25-E30634463086}">
  <sheetPr>
    <tabColor theme="4" tint="0.39997558519241921"/>
  </sheetPr>
  <dimension ref="B2:E68"/>
  <sheetViews>
    <sheetView zoomScaleNormal="100" workbookViewId="0">
      <selection activeCell="E9" sqref="E9"/>
    </sheetView>
  </sheetViews>
  <sheetFormatPr defaultColWidth="11.5546875" defaultRowHeight="14.4" x14ac:dyDescent="0.3"/>
  <cols>
    <col min="2" max="2" width="17.77734375" bestFit="1" customWidth="1"/>
    <col min="3" max="3" width="29.44140625" customWidth="1"/>
    <col min="4" max="4" width="29.6640625" customWidth="1"/>
    <col min="5" max="5" width="21.44140625" customWidth="1"/>
    <col min="6" max="39" width="5" bestFit="1" customWidth="1"/>
    <col min="40" max="40" width="2" bestFit="1" customWidth="1"/>
    <col min="41" max="41" width="6.21875" bestFit="1" customWidth="1"/>
    <col min="42" max="42" width="6.109375" bestFit="1" customWidth="1"/>
    <col min="43" max="43" width="6.21875" bestFit="1" customWidth="1"/>
    <col min="44" max="46" width="6.109375" bestFit="1" customWidth="1"/>
    <col min="47" max="48" width="6.21875" bestFit="1" customWidth="1"/>
    <col min="49" max="50" width="6.109375" bestFit="1" customWidth="1"/>
    <col min="51" max="53" width="6.21875" bestFit="1" customWidth="1"/>
    <col min="54" max="54" width="6.109375" bestFit="1" customWidth="1"/>
    <col min="55" max="59" width="6.21875" bestFit="1" customWidth="1"/>
    <col min="60" max="61" width="6.109375" bestFit="1" customWidth="1"/>
    <col min="62" max="62" width="6.21875" bestFit="1" customWidth="1"/>
    <col min="63" max="63" width="6" bestFit="1" customWidth="1"/>
    <col min="64" max="64" width="6.21875" bestFit="1" customWidth="1"/>
    <col min="65" max="65" width="11.88671875" bestFit="1" customWidth="1"/>
    <col min="66" max="94" width="10" bestFit="1" customWidth="1"/>
    <col min="95" max="95" width="11" bestFit="1" customWidth="1"/>
    <col min="96" max="118" width="10" bestFit="1" customWidth="1"/>
    <col min="119" max="119" width="11" bestFit="1" customWidth="1"/>
    <col min="120" max="125" width="10" bestFit="1" customWidth="1"/>
    <col min="126" max="126" width="11" bestFit="1" customWidth="1"/>
    <col min="127" max="130" width="10" bestFit="1" customWidth="1"/>
    <col min="131" max="131" width="11" bestFit="1" customWidth="1"/>
    <col min="132" max="145" width="10" bestFit="1" customWidth="1"/>
    <col min="146" max="146" width="11" bestFit="1" customWidth="1"/>
    <col min="147" max="156" width="10" bestFit="1" customWidth="1"/>
    <col min="157" max="157" width="11" bestFit="1" customWidth="1"/>
    <col min="158" max="175" width="10" bestFit="1" customWidth="1"/>
    <col min="176" max="176" width="11" bestFit="1" customWidth="1"/>
    <col min="177" max="182" width="10" bestFit="1" customWidth="1"/>
    <col min="183" max="183" width="11" bestFit="1" customWidth="1"/>
    <col min="184" max="221" width="10" bestFit="1" customWidth="1"/>
    <col min="222" max="222" width="11" bestFit="1" customWidth="1"/>
    <col min="223" max="231" width="10" bestFit="1" customWidth="1"/>
    <col min="232" max="232" width="11" bestFit="1" customWidth="1"/>
    <col min="233" max="244" width="10" bestFit="1" customWidth="1"/>
    <col min="245" max="245" width="11" bestFit="1" customWidth="1"/>
    <col min="246" max="247" width="10" bestFit="1" customWidth="1"/>
    <col min="248" max="248" width="11" bestFit="1" customWidth="1"/>
    <col min="249" max="249" width="10" bestFit="1" customWidth="1"/>
    <col min="250" max="250" width="11" bestFit="1" customWidth="1"/>
    <col min="251" max="254" width="10" bestFit="1" customWidth="1"/>
    <col min="255" max="255" width="11" bestFit="1" customWidth="1"/>
    <col min="256" max="257" width="10" bestFit="1" customWidth="1"/>
    <col min="258" max="258" width="11" bestFit="1" customWidth="1"/>
    <col min="259" max="266" width="10" bestFit="1" customWidth="1"/>
    <col min="267" max="267" width="11" bestFit="1" customWidth="1"/>
    <col min="268" max="269" width="10" bestFit="1" customWidth="1"/>
    <col min="270" max="270" width="11" bestFit="1" customWidth="1"/>
    <col min="271" max="273" width="10" bestFit="1" customWidth="1"/>
    <col min="274" max="274" width="11" bestFit="1" customWidth="1"/>
    <col min="275" max="281" width="10" bestFit="1" customWidth="1"/>
    <col min="282" max="284" width="11" bestFit="1" customWidth="1"/>
    <col min="285" max="285" width="10" bestFit="1" customWidth="1"/>
    <col min="286" max="286" width="11" bestFit="1" customWidth="1"/>
    <col min="287" max="297" width="10" bestFit="1" customWidth="1"/>
    <col min="298" max="298" width="11" bestFit="1" customWidth="1"/>
    <col min="299" max="314" width="10" bestFit="1" customWidth="1"/>
    <col min="315" max="315" width="11" bestFit="1" customWidth="1"/>
    <col min="316" max="328" width="10" bestFit="1" customWidth="1"/>
    <col min="329" max="330" width="11" bestFit="1" customWidth="1"/>
    <col min="331" max="331" width="10" bestFit="1" customWidth="1"/>
    <col min="332" max="332" width="11.88671875" bestFit="1" customWidth="1"/>
  </cols>
  <sheetData>
    <row r="2" spans="2:5" ht="14.4" customHeight="1" x14ac:dyDescent="0.3">
      <c r="B2" s="55" t="s">
        <v>112</v>
      </c>
      <c r="C2" s="55"/>
      <c r="D2" s="55"/>
      <c r="E2" s="55"/>
    </row>
    <row r="3" spans="2:5" x14ac:dyDescent="0.3">
      <c r="B3" s="55"/>
      <c r="C3" s="55"/>
      <c r="D3" s="55"/>
      <c r="E3" s="55"/>
    </row>
    <row r="4" spans="2:5" hidden="1" x14ac:dyDescent="0.3">
      <c r="B4" s="23" t="s">
        <v>111</v>
      </c>
      <c r="C4" s="23" t="s">
        <v>110</v>
      </c>
      <c r="D4" s="18"/>
      <c r="E4" s="18"/>
    </row>
    <row r="5" spans="2:5" ht="22.2" customHeight="1" x14ac:dyDescent="0.3">
      <c r="B5" s="23" t="s">
        <v>39</v>
      </c>
      <c r="C5" s="18" t="s">
        <v>81</v>
      </c>
      <c r="D5" s="18" t="s">
        <v>82</v>
      </c>
      <c r="E5" s="18" t="s">
        <v>109</v>
      </c>
    </row>
    <row r="6" spans="2:5" x14ac:dyDescent="0.3">
      <c r="B6" s="18">
        <v>1010</v>
      </c>
      <c r="C6" s="18">
        <v>1</v>
      </c>
      <c r="D6" s="18"/>
      <c r="E6" s="18">
        <v>1</v>
      </c>
    </row>
    <row r="7" spans="2:5" x14ac:dyDescent="0.3">
      <c r="B7" s="18">
        <v>1150</v>
      </c>
      <c r="C7" s="18">
        <v>1</v>
      </c>
      <c r="D7" s="18"/>
      <c r="E7" s="18">
        <v>1</v>
      </c>
    </row>
    <row r="8" spans="2:5" x14ac:dyDescent="0.3">
      <c r="B8" s="18">
        <v>1170</v>
      </c>
      <c r="C8" s="18">
        <v>1</v>
      </c>
      <c r="D8" s="18"/>
      <c r="E8" s="18">
        <v>1</v>
      </c>
    </row>
    <row r="9" spans="2:5" x14ac:dyDescent="0.3">
      <c r="B9" s="18">
        <v>1190</v>
      </c>
      <c r="C9" s="18">
        <v>4</v>
      </c>
      <c r="D9" s="18">
        <v>1</v>
      </c>
      <c r="E9" s="18">
        <v>5</v>
      </c>
    </row>
    <row r="10" spans="2:5" x14ac:dyDescent="0.3">
      <c r="B10" s="18">
        <v>1200</v>
      </c>
      <c r="C10" s="18">
        <v>1</v>
      </c>
      <c r="D10" s="18">
        <v>2</v>
      </c>
      <c r="E10" s="18">
        <v>3</v>
      </c>
    </row>
    <row r="11" spans="2:5" x14ac:dyDescent="0.3">
      <c r="B11" s="18">
        <v>1240</v>
      </c>
      <c r="C11" s="18">
        <v>6</v>
      </c>
      <c r="D11" s="18">
        <v>1</v>
      </c>
      <c r="E11" s="18">
        <v>7</v>
      </c>
    </row>
    <row r="12" spans="2:5" x14ac:dyDescent="0.3">
      <c r="B12" s="18">
        <v>1260</v>
      </c>
      <c r="C12" s="18">
        <v>4</v>
      </c>
      <c r="D12" s="18"/>
      <c r="E12" s="18">
        <v>4</v>
      </c>
    </row>
    <row r="13" spans="2:5" x14ac:dyDescent="0.3">
      <c r="B13" s="18">
        <v>1272</v>
      </c>
      <c r="C13" s="18">
        <v>8</v>
      </c>
      <c r="D13" s="18">
        <v>8</v>
      </c>
      <c r="E13" s="18">
        <v>16</v>
      </c>
    </row>
    <row r="14" spans="2:5" x14ac:dyDescent="0.3">
      <c r="B14" s="18">
        <v>1300</v>
      </c>
      <c r="C14" s="18">
        <v>4</v>
      </c>
      <c r="D14" s="18">
        <v>1</v>
      </c>
      <c r="E14" s="18">
        <v>5</v>
      </c>
    </row>
    <row r="15" spans="2:5" x14ac:dyDescent="0.3">
      <c r="B15" s="18">
        <v>1500</v>
      </c>
      <c r="C15" s="18">
        <v>1</v>
      </c>
      <c r="D15" s="18">
        <v>1</v>
      </c>
      <c r="E15" s="18">
        <v>2</v>
      </c>
    </row>
    <row r="16" spans="2:5" x14ac:dyDescent="0.3">
      <c r="B16" s="18">
        <v>1520</v>
      </c>
      <c r="C16" s="18">
        <v>8</v>
      </c>
      <c r="D16" s="18">
        <v>1</v>
      </c>
      <c r="E16" s="18">
        <v>9</v>
      </c>
    </row>
    <row r="17" spans="2:5" x14ac:dyDescent="0.3">
      <c r="B17" s="18">
        <v>2005</v>
      </c>
      <c r="C17" s="18">
        <v>1</v>
      </c>
      <c r="D17" s="18">
        <v>1</v>
      </c>
      <c r="E17" s="18">
        <v>2</v>
      </c>
    </row>
    <row r="18" spans="2:5" x14ac:dyDescent="0.3">
      <c r="B18" s="18">
        <v>2010</v>
      </c>
      <c r="C18" s="18">
        <v>9</v>
      </c>
      <c r="D18" s="18">
        <v>1</v>
      </c>
      <c r="E18" s="18">
        <v>10</v>
      </c>
    </row>
    <row r="19" spans="2:5" x14ac:dyDescent="0.3">
      <c r="B19" s="18">
        <v>2020</v>
      </c>
      <c r="C19" s="18">
        <v>3</v>
      </c>
      <c r="D19" s="18"/>
      <c r="E19" s="18">
        <v>3</v>
      </c>
    </row>
    <row r="20" spans="2:5" x14ac:dyDescent="0.3">
      <c r="B20" s="18">
        <v>2030</v>
      </c>
      <c r="C20" s="18">
        <v>4</v>
      </c>
      <c r="D20" s="18"/>
      <c r="E20" s="18">
        <v>4</v>
      </c>
    </row>
    <row r="21" spans="2:5" x14ac:dyDescent="0.3">
      <c r="B21" s="18">
        <v>2032</v>
      </c>
      <c r="C21" s="18">
        <v>4</v>
      </c>
      <c r="D21" s="18"/>
      <c r="E21" s="18">
        <v>4</v>
      </c>
    </row>
    <row r="22" spans="2:5" x14ac:dyDescent="0.3">
      <c r="B22" s="18">
        <v>2040</v>
      </c>
      <c r="C22" s="18">
        <v>19</v>
      </c>
      <c r="D22" s="18">
        <v>8</v>
      </c>
      <c r="E22" s="18">
        <v>27</v>
      </c>
    </row>
    <row r="23" spans="2:5" x14ac:dyDescent="0.3">
      <c r="B23" s="18">
        <v>2060</v>
      </c>
      <c r="C23" s="18">
        <v>19</v>
      </c>
      <c r="D23" s="18">
        <v>6</v>
      </c>
      <c r="E23" s="18">
        <v>25</v>
      </c>
    </row>
    <row r="24" spans="2:5" x14ac:dyDescent="0.3">
      <c r="B24" s="18">
        <v>2090</v>
      </c>
      <c r="C24" s="18">
        <v>27</v>
      </c>
      <c r="D24" s="18">
        <v>7</v>
      </c>
      <c r="E24" s="18">
        <v>34</v>
      </c>
    </row>
    <row r="25" spans="2:5" x14ac:dyDescent="0.3">
      <c r="B25" s="18">
        <v>2120</v>
      </c>
      <c r="C25" s="18">
        <v>5</v>
      </c>
      <c r="D25" s="18"/>
      <c r="E25" s="18">
        <v>5</v>
      </c>
    </row>
    <row r="26" spans="2:5" x14ac:dyDescent="0.3">
      <c r="B26" s="18">
        <v>2130</v>
      </c>
      <c r="C26" s="18">
        <v>3</v>
      </c>
      <c r="D26" s="18">
        <v>2</v>
      </c>
      <c r="E26" s="18">
        <v>5</v>
      </c>
    </row>
    <row r="27" spans="2:5" x14ac:dyDescent="0.3">
      <c r="B27" s="18">
        <v>2140</v>
      </c>
      <c r="C27" s="18">
        <v>4</v>
      </c>
      <c r="D27" s="18"/>
      <c r="E27" s="18">
        <v>4</v>
      </c>
    </row>
    <row r="28" spans="2:5" x14ac:dyDescent="0.3">
      <c r="B28" s="18">
        <v>2150</v>
      </c>
      <c r="C28" s="18">
        <v>3</v>
      </c>
      <c r="D28" s="18">
        <v>1</v>
      </c>
      <c r="E28" s="18">
        <v>4</v>
      </c>
    </row>
    <row r="29" spans="2:5" x14ac:dyDescent="0.3">
      <c r="B29" s="18">
        <v>2160</v>
      </c>
      <c r="C29" s="18">
        <v>14</v>
      </c>
      <c r="D29" s="18">
        <v>5</v>
      </c>
      <c r="E29" s="18">
        <v>19</v>
      </c>
    </row>
    <row r="30" spans="2:5" x14ac:dyDescent="0.3">
      <c r="B30" s="18">
        <v>2161</v>
      </c>
      <c r="C30" s="18">
        <v>2</v>
      </c>
      <c r="D30" s="18"/>
      <c r="E30" s="18">
        <v>2</v>
      </c>
    </row>
    <row r="31" spans="2:5" x14ac:dyDescent="0.3">
      <c r="B31" s="18">
        <v>2170</v>
      </c>
      <c r="C31" s="18">
        <v>4</v>
      </c>
      <c r="D31" s="18">
        <v>1</v>
      </c>
      <c r="E31" s="18">
        <v>5</v>
      </c>
    </row>
    <row r="32" spans="2:5" x14ac:dyDescent="0.3">
      <c r="B32" s="18">
        <v>3106</v>
      </c>
      <c r="C32" s="18">
        <v>2</v>
      </c>
      <c r="D32" s="18"/>
      <c r="E32" s="18">
        <v>2</v>
      </c>
    </row>
    <row r="33" spans="2:5" x14ac:dyDescent="0.3">
      <c r="B33" s="18">
        <v>3230</v>
      </c>
      <c r="C33" s="18">
        <v>2</v>
      </c>
      <c r="D33" s="18">
        <v>1</v>
      </c>
      <c r="E33" s="18">
        <v>3</v>
      </c>
    </row>
    <row r="34" spans="2:5" x14ac:dyDescent="0.3">
      <c r="B34" s="18">
        <v>3235</v>
      </c>
      <c r="C34" s="18">
        <v>2</v>
      </c>
      <c r="D34" s="18"/>
      <c r="E34" s="18">
        <v>2</v>
      </c>
    </row>
    <row r="35" spans="2:5" x14ac:dyDescent="0.3">
      <c r="B35" s="18">
        <v>3326</v>
      </c>
      <c r="C35" s="18">
        <v>4</v>
      </c>
      <c r="D35" s="18">
        <v>1</v>
      </c>
      <c r="E35" s="18">
        <v>5</v>
      </c>
    </row>
    <row r="36" spans="2:5" x14ac:dyDescent="0.3">
      <c r="B36" s="18">
        <v>3332</v>
      </c>
      <c r="C36" s="18">
        <v>6</v>
      </c>
      <c r="D36" s="18">
        <v>1</v>
      </c>
      <c r="E36" s="18">
        <v>7</v>
      </c>
    </row>
    <row r="37" spans="2:5" x14ac:dyDescent="0.3">
      <c r="B37" s="18">
        <v>3334</v>
      </c>
      <c r="C37" s="18">
        <v>3</v>
      </c>
      <c r="D37" s="18"/>
      <c r="E37" s="18">
        <v>3</v>
      </c>
    </row>
    <row r="38" spans="2:5" x14ac:dyDescent="0.3">
      <c r="B38" s="18">
        <v>3336</v>
      </c>
      <c r="C38" s="18">
        <v>2</v>
      </c>
      <c r="D38" s="18"/>
      <c r="E38" s="18">
        <v>2</v>
      </c>
    </row>
    <row r="39" spans="2:5" x14ac:dyDescent="0.3">
      <c r="B39" s="18">
        <v>3337</v>
      </c>
      <c r="C39" s="18">
        <v>6</v>
      </c>
      <c r="D39" s="18">
        <v>1</v>
      </c>
      <c r="E39" s="18">
        <v>7</v>
      </c>
    </row>
    <row r="40" spans="2:5" x14ac:dyDescent="0.3">
      <c r="B40" s="18">
        <v>3340</v>
      </c>
      <c r="C40" s="18"/>
      <c r="D40" s="18">
        <v>1</v>
      </c>
      <c r="E40" s="18">
        <v>1</v>
      </c>
    </row>
    <row r="41" spans="2:5" x14ac:dyDescent="0.3">
      <c r="B41" s="18">
        <v>3341</v>
      </c>
      <c r="C41" s="18">
        <v>1</v>
      </c>
      <c r="D41" s="18">
        <v>1</v>
      </c>
      <c r="E41" s="18">
        <v>2</v>
      </c>
    </row>
    <row r="42" spans="2:5" x14ac:dyDescent="0.3">
      <c r="B42" s="18">
        <v>3401</v>
      </c>
      <c r="C42" s="18">
        <v>1</v>
      </c>
      <c r="D42" s="18"/>
      <c r="E42" s="18">
        <v>1</v>
      </c>
    </row>
    <row r="43" spans="2:5" x14ac:dyDescent="0.3">
      <c r="B43" s="18"/>
      <c r="C43" s="18"/>
      <c r="D43" s="18">
        <v>1</v>
      </c>
      <c r="E43" s="18">
        <v>1</v>
      </c>
    </row>
    <row r="44" spans="2:5" x14ac:dyDescent="0.3">
      <c r="B44" s="18" t="s">
        <v>67</v>
      </c>
      <c r="C44" s="18">
        <v>2</v>
      </c>
      <c r="D44" s="18"/>
      <c r="E44" s="18">
        <v>2</v>
      </c>
    </row>
    <row r="45" spans="2:5" x14ac:dyDescent="0.3">
      <c r="B45" s="18" t="s">
        <v>58</v>
      </c>
      <c r="C45" s="18">
        <v>3</v>
      </c>
      <c r="D45" s="18"/>
      <c r="E45" s="18">
        <v>3</v>
      </c>
    </row>
    <row r="46" spans="2:5" x14ac:dyDescent="0.3">
      <c r="B46" s="18" t="s">
        <v>72</v>
      </c>
      <c r="C46" s="18">
        <v>3</v>
      </c>
      <c r="D46" s="18">
        <v>1</v>
      </c>
      <c r="E46" s="18">
        <v>4</v>
      </c>
    </row>
    <row r="47" spans="2:5" x14ac:dyDescent="0.3">
      <c r="B47" s="18" t="s">
        <v>64</v>
      </c>
      <c r="C47" s="18">
        <v>3</v>
      </c>
      <c r="D47" s="18">
        <v>2</v>
      </c>
      <c r="E47" s="18">
        <v>5</v>
      </c>
    </row>
    <row r="48" spans="2:5" x14ac:dyDescent="0.3">
      <c r="B48" s="18" t="s">
        <v>63</v>
      </c>
      <c r="C48" s="18">
        <v>3</v>
      </c>
      <c r="D48" s="18"/>
      <c r="E48" s="18">
        <v>3</v>
      </c>
    </row>
    <row r="49" spans="2:5" x14ac:dyDescent="0.3">
      <c r="B49" s="18" t="s">
        <v>62</v>
      </c>
      <c r="C49" s="18">
        <v>2</v>
      </c>
      <c r="D49" s="18">
        <v>1</v>
      </c>
      <c r="E49" s="18">
        <v>3</v>
      </c>
    </row>
    <row r="50" spans="2:5" x14ac:dyDescent="0.3">
      <c r="B50" s="18" t="s">
        <v>53</v>
      </c>
      <c r="C50" s="18">
        <v>6</v>
      </c>
      <c r="D50" s="18">
        <v>4</v>
      </c>
      <c r="E50" s="18">
        <v>10</v>
      </c>
    </row>
    <row r="51" spans="2:5" x14ac:dyDescent="0.3">
      <c r="B51" s="18" t="s">
        <v>65</v>
      </c>
      <c r="C51" s="18">
        <v>3</v>
      </c>
      <c r="D51" s="18">
        <v>1</v>
      </c>
      <c r="E51" s="18">
        <v>4</v>
      </c>
    </row>
    <row r="52" spans="2:5" x14ac:dyDescent="0.3">
      <c r="B52" s="18" t="s">
        <v>70</v>
      </c>
      <c r="C52" s="18">
        <v>1</v>
      </c>
      <c r="D52" s="18"/>
      <c r="E52" s="18">
        <v>1</v>
      </c>
    </row>
    <row r="53" spans="2:5" x14ac:dyDescent="0.3">
      <c r="B53" s="18" t="s">
        <v>68</v>
      </c>
      <c r="C53" s="18">
        <v>2</v>
      </c>
      <c r="D53" s="18"/>
      <c r="E53" s="18">
        <v>2</v>
      </c>
    </row>
    <row r="54" spans="2:5" x14ac:dyDescent="0.3">
      <c r="B54" s="18" t="s">
        <v>57</v>
      </c>
      <c r="C54" s="18">
        <v>3</v>
      </c>
      <c r="D54" s="18"/>
      <c r="E54" s="18">
        <v>3</v>
      </c>
    </row>
    <row r="55" spans="2:5" x14ac:dyDescent="0.3">
      <c r="B55" s="18" t="s">
        <v>71</v>
      </c>
      <c r="C55" s="18">
        <v>2</v>
      </c>
      <c r="D55" s="18"/>
      <c r="E55" s="18">
        <v>2</v>
      </c>
    </row>
    <row r="56" spans="2:5" x14ac:dyDescent="0.3">
      <c r="B56" s="18" t="s">
        <v>73</v>
      </c>
      <c r="C56" s="18">
        <v>4</v>
      </c>
      <c r="D56" s="18">
        <v>2</v>
      </c>
      <c r="E56" s="18">
        <v>6</v>
      </c>
    </row>
    <row r="57" spans="2:5" x14ac:dyDescent="0.3">
      <c r="B57" s="18" t="s">
        <v>66</v>
      </c>
      <c r="C57" s="18">
        <v>6</v>
      </c>
      <c r="D57" s="18">
        <v>3</v>
      </c>
      <c r="E57" s="18">
        <v>9</v>
      </c>
    </row>
    <row r="58" spans="2:5" x14ac:dyDescent="0.3">
      <c r="B58" s="18" t="s">
        <v>74</v>
      </c>
      <c r="C58" s="18">
        <v>1</v>
      </c>
      <c r="D58" s="18"/>
      <c r="E58" s="18">
        <v>1</v>
      </c>
    </row>
    <row r="59" spans="2:5" x14ac:dyDescent="0.3">
      <c r="B59" s="18" t="s">
        <v>75</v>
      </c>
      <c r="C59" s="18"/>
      <c r="D59" s="18">
        <v>1</v>
      </c>
      <c r="E59" s="18">
        <v>1</v>
      </c>
    </row>
    <row r="60" spans="2:5" x14ac:dyDescent="0.3">
      <c r="B60" s="18" t="s">
        <v>52</v>
      </c>
      <c r="C60" s="18">
        <v>8</v>
      </c>
      <c r="D60" s="18">
        <v>3</v>
      </c>
      <c r="E60" s="18">
        <v>11</v>
      </c>
    </row>
    <row r="61" spans="2:5" x14ac:dyDescent="0.3">
      <c r="B61" s="18" t="s">
        <v>61</v>
      </c>
      <c r="C61" s="18">
        <v>3</v>
      </c>
      <c r="D61" s="18">
        <v>1</v>
      </c>
      <c r="E61" s="18">
        <v>4</v>
      </c>
    </row>
    <row r="62" spans="2:5" x14ac:dyDescent="0.3">
      <c r="B62" s="18" t="s">
        <v>55</v>
      </c>
      <c r="C62" s="18">
        <v>1</v>
      </c>
      <c r="D62" s="18">
        <v>3</v>
      </c>
      <c r="E62" s="18">
        <v>4</v>
      </c>
    </row>
    <row r="63" spans="2:5" x14ac:dyDescent="0.3">
      <c r="B63" s="18" t="s">
        <v>56</v>
      </c>
      <c r="C63" s="18">
        <v>9</v>
      </c>
      <c r="D63" s="18">
        <v>3</v>
      </c>
      <c r="E63" s="18">
        <v>12</v>
      </c>
    </row>
    <row r="64" spans="2:5" x14ac:dyDescent="0.3">
      <c r="B64" s="18" t="s">
        <v>54</v>
      </c>
      <c r="C64" s="18">
        <v>8</v>
      </c>
      <c r="D64" s="18">
        <v>2</v>
      </c>
      <c r="E64" s="18">
        <v>10</v>
      </c>
    </row>
    <row r="65" spans="2:5" x14ac:dyDescent="0.3">
      <c r="B65" s="18" t="s">
        <v>59</v>
      </c>
      <c r="C65" s="18">
        <v>3</v>
      </c>
      <c r="D65" s="18">
        <v>3</v>
      </c>
      <c r="E65" s="18">
        <v>6</v>
      </c>
    </row>
    <row r="66" spans="2:5" x14ac:dyDescent="0.3">
      <c r="B66" s="18" t="s">
        <v>60</v>
      </c>
      <c r="C66" s="18">
        <v>5</v>
      </c>
      <c r="D66" s="18">
        <v>4</v>
      </c>
      <c r="E66" s="18">
        <v>9</v>
      </c>
    </row>
    <row r="67" spans="2:5" x14ac:dyDescent="0.3">
      <c r="B67" s="18" t="s">
        <v>69</v>
      </c>
      <c r="C67" s="18">
        <v>1</v>
      </c>
      <c r="D67" s="18"/>
      <c r="E67" s="18">
        <v>1</v>
      </c>
    </row>
    <row r="68" spans="2:5" x14ac:dyDescent="0.3">
      <c r="B68" s="18" t="s">
        <v>109</v>
      </c>
      <c r="C68" s="18">
        <v>271</v>
      </c>
      <c r="D68" s="18">
        <v>88</v>
      </c>
      <c r="E68" s="18">
        <v>359</v>
      </c>
    </row>
  </sheetData>
  <mergeCells count="1">
    <mergeCell ref="B2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6D6229234D742B739893870C3E301" ma:contentTypeVersion="13" ma:contentTypeDescription="Create a new document." ma:contentTypeScope="" ma:versionID="115c5d8894c874ec0b81606633f6b7d0">
  <xsd:schema xmlns:xsd="http://www.w3.org/2001/XMLSchema" xmlns:xs="http://www.w3.org/2001/XMLSchema" xmlns:p="http://schemas.microsoft.com/office/2006/metadata/properties" xmlns:ns3="3b16d12c-d845-4a02-9b3c-5f7d62cda27d" xmlns:ns4="f2e10355-3975-44f3-9ecc-ab5b2d3fdc8e" targetNamespace="http://schemas.microsoft.com/office/2006/metadata/properties" ma:root="true" ma:fieldsID="e3907f705cb320d2392eb91e0123265b" ns3:_="" ns4:_="">
    <xsd:import namespace="3b16d12c-d845-4a02-9b3c-5f7d62cda27d"/>
    <xsd:import namespace="f2e10355-3975-44f3-9ecc-ab5b2d3fdc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6d12c-d845-4a02-9b3c-5f7d62cd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10355-3975-44f3-9ecc-ab5b2d3fdc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74885-B6C3-4E76-AB28-3691CCFF0C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069364-11CD-4915-9BDB-677D383286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6d12c-d845-4a02-9b3c-5f7d62cda27d"/>
    <ds:schemaRef ds:uri="f2e10355-3975-44f3-9ecc-ab5b2d3fdc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27C68-6B68-4403-85C2-8507AA23823B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3b16d12c-d845-4a02-9b3c-5f7d62cda27d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f2e10355-3975-44f3-9ecc-ab5b2d3fdc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Sommaire</vt:lpstr>
      <vt:lpstr>Informations</vt:lpstr>
      <vt:lpstr>NomsEmployes</vt:lpstr>
      <vt:lpstr>Statistiques</vt:lpstr>
      <vt:lpstr>Salaires</vt:lpstr>
      <vt:lpstr>HeuresSup</vt:lpstr>
      <vt:lpstr>Maladies</vt:lpstr>
      <vt:lpstr>References</vt:lpstr>
      <vt:lpstr>PIVOT-Maladies</vt:lpstr>
    </vt:vector>
  </TitlesOfParts>
  <Company>Entreprises Roussel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 final</dc:title>
  <dc:creator>Debbie Grier</dc:creator>
  <cp:lastModifiedBy>Selim Ben Halima</cp:lastModifiedBy>
  <dcterms:created xsi:type="dcterms:W3CDTF">2018-12-06T17:32:00Z</dcterms:created>
  <dcterms:modified xsi:type="dcterms:W3CDTF">2025-08-27T16:21:04Z</dcterms:modified>
  <cp:category>Rapports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0x010100CC96D6229234D742B739893870C3E301</vt:lpwstr>
  </property>
</Properties>
</file>