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im\Desktop\Selim BBH\Ottawa 08-2024\Cours\Data Analytics\CV Google\Portfolio\Projets Ventes\Final\Excel\"/>
    </mc:Choice>
  </mc:AlternateContent>
  <xr:revisionPtr revIDLastSave="0" documentId="13_ncr:1_{FC90B0D5-C77E-42E1-BF3B-2CF28F1DB0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nné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C30" i="1"/>
  <c r="C12" i="1"/>
  <c r="C11" i="1"/>
  <c r="C28" i="1"/>
  <c r="D23" i="1" s="1"/>
  <c r="C9" i="1"/>
  <c r="C33" i="1" s="1"/>
  <c r="D21" i="1" l="1"/>
  <c r="D6" i="1"/>
  <c r="D22" i="1"/>
  <c r="D16" i="1"/>
  <c r="D20" i="1"/>
  <c r="D26" i="1"/>
  <c r="D18" i="1"/>
  <c r="D27" i="1"/>
  <c r="D19" i="1"/>
  <c r="D5" i="1"/>
  <c r="D25" i="1"/>
  <c r="D17" i="1"/>
  <c r="D8" i="1"/>
  <c r="D24" i="1"/>
  <c r="D7" i="1"/>
  <c r="D28" i="1" l="1"/>
  <c r="D9" i="1"/>
</calcChain>
</file>

<file path=xl/sharedStrings.xml><?xml version="1.0" encoding="utf-8"?>
<sst xmlns="http://schemas.openxmlformats.org/spreadsheetml/2006/main" count="30" uniqueCount="28">
  <si>
    <t>Produits</t>
  </si>
  <si>
    <t>Dons</t>
  </si>
  <si>
    <t>Tirage 50/50</t>
  </si>
  <si>
    <t>Soirée Bingo</t>
  </si>
  <si>
    <t>Charges</t>
  </si>
  <si>
    <t>Assurances</t>
  </si>
  <si>
    <t>Téléphone</t>
  </si>
  <si>
    <t>Loyer</t>
  </si>
  <si>
    <t>Equipment de bureau</t>
  </si>
  <si>
    <t>Frais de bureau</t>
  </si>
  <si>
    <t>Marketing et communication</t>
  </si>
  <si>
    <t>Initiative communautaire</t>
  </si>
  <si>
    <t>Frais bancaires</t>
  </si>
  <si>
    <t>T-shirts</t>
  </si>
  <si>
    <t>Fête de Noël</t>
  </si>
  <si>
    <t>Fête d'été (fête du Canada)</t>
  </si>
  <si>
    <t>Vente de T-shirts</t>
  </si>
  <si>
    <t>Billets 50/50</t>
  </si>
  <si>
    <t xml:space="preserve">État des résultats Selim INC </t>
  </si>
  <si>
    <t>Montants</t>
  </si>
  <si>
    <t xml:space="preserve">Total </t>
  </si>
  <si>
    <t>Pourcentage des ventes</t>
  </si>
  <si>
    <t>Pourcentage des Charges</t>
  </si>
  <si>
    <t xml:space="preserve">Benefice Net </t>
  </si>
  <si>
    <t xml:space="preserve">Produits qui ont généré le moins de $
plus d’argent </t>
  </si>
  <si>
    <t>Charges les plus  les plus  les plus dispendieuses</t>
  </si>
  <si>
    <t>Charges les plus  les plus  les moins dispendieuses</t>
  </si>
  <si>
    <t xml:space="preserve">Produits qui ont généré  le Plus de $
plus d’argent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</si>
</sst>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\ &quot;$&quot;_ ;_ * \(#,##0.00\)\ &quot;$&quot;_ ;_ * &quot;-&quot;??_)\ &quot;$&quot;_ ;_ @_ "/>
    <numFmt numFmtId="165" formatCode="_ * #,##0.00_)\ _$_ ;_ * \(#,##0.00\)\ _$_ ;_ * &quot;-&quot;??_)\ _$_ ;_ @_ "/>
    <numFmt numFmtId="166" formatCode="yyyy\-mm\-dd;@"/>
    <numFmt numFmtId="167" formatCode="#,##0.00\ [$$-C0C]"/>
  </numFmts>
  <fonts count="8" x14ac:knownFonts="1">
    <font>
      <sz val="11"/>
      <color rgb="FF000000"/>
      <name val="Calibri"/>
    </font>
    <font>
      <sz val="11"/>
      <color rgb="FF000000"/>
      <name val="Century Gothic"/>
    </font>
    <font>
      <sz val="11"/>
      <color rgb="FF000000"/>
      <name val="Georgia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  <xf numFmtId="16" fontId="3" fillId="0" borderId="0" xfId="0" applyNumberFormat="1" applyFont="1"/>
    <xf numFmtId="0" fontId="6" fillId="0" borderId="0" xfId="0" applyFont="1"/>
    <xf numFmtId="166" fontId="6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7" fontId="3" fillId="0" borderId="0" xfId="0" applyNumberFormat="1" applyFont="1"/>
    <xf numFmtId="16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167" fontId="3" fillId="3" borderId="1" xfId="0" applyNumberFormat="1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167" fontId="7" fillId="4" borderId="1" xfId="0" applyNumberFormat="1" applyFont="1" applyFill="1" applyBorder="1" applyAlignment="1">
      <alignment horizontal="center"/>
    </xf>
    <xf numFmtId="16" fontId="3" fillId="5" borderId="1" xfId="0" applyNumberFormat="1" applyFont="1" applyFill="1" applyBorder="1" applyAlignment="1">
      <alignment horizontal="center" wrapText="1"/>
    </xf>
    <xf numFmtId="167" fontId="3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Données!$C$4</c:f>
              <c:strCache>
                <c:ptCount val="1"/>
                <c:pt idx="0">
                  <c:v>Montants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dLbl>
              <c:idx val="0"/>
              <c:layout>
                <c:manualLayout>
                  <c:x val="0"/>
                  <c:y val="-0.277777777777777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CED-413D-B4EC-98017DB7219C}"/>
                </c:ext>
              </c:extLst>
            </c:dLbl>
            <c:dLbl>
              <c:idx val="1"/>
              <c:layout>
                <c:manualLayout>
                  <c:x val="9.2936802973977699E-3"/>
                  <c:y val="-0.157657657657657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CED-413D-B4EC-98017DB7219C}"/>
                </c:ext>
              </c:extLst>
            </c:dLbl>
            <c:dLbl>
              <c:idx val="2"/>
              <c:layout>
                <c:manualLayout>
                  <c:x val="9.2936802973977699E-3"/>
                  <c:y val="-0.217717717717717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CED-413D-B4EC-98017DB7219C}"/>
                </c:ext>
              </c:extLst>
            </c:dLbl>
            <c:dLbl>
              <c:idx val="3"/>
              <c:layout>
                <c:manualLayout>
                  <c:x val="6.8153655514250316E-2"/>
                  <c:y val="-0.307807807807807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CED-413D-B4EC-98017DB721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Données!$B$5:$B$8</c:f>
              <c:strCache>
                <c:ptCount val="4"/>
                <c:pt idx="0">
                  <c:v>Dons</c:v>
                </c:pt>
                <c:pt idx="1">
                  <c:v>Tirage 50/50</c:v>
                </c:pt>
                <c:pt idx="2">
                  <c:v>Soirée Bingo</c:v>
                </c:pt>
                <c:pt idx="3">
                  <c:v>Vente de T-shirts</c:v>
                </c:pt>
              </c:strCache>
            </c:strRef>
          </c:cat>
          <c:val>
            <c:numRef>
              <c:f>Données!$C$5:$C$8</c:f>
              <c:numCache>
                <c:formatCode>#\ ##0.00\ [$$-C0C]</c:formatCode>
                <c:ptCount val="4"/>
                <c:pt idx="0">
                  <c:v>6000</c:v>
                </c:pt>
                <c:pt idx="1">
                  <c:v>2000</c:v>
                </c:pt>
                <c:pt idx="2">
                  <c:v>3400</c:v>
                </c:pt>
                <c:pt idx="3">
                  <c:v>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D-413D-B4EC-98017DB7219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77054912"/>
        <c:axId val="977055872"/>
        <c:axId val="0"/>
      </c:bar3DChart>
      <c:catAx>
        <c:axId val="97705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55872"/>
        <c:crosses val="autoZero"/>
        <c:auto val="1"/>
        <c:lblAlgn val="ctr"/>
        <c:lblOffset val="100"/>
        <c:noMultiLvlLbl val="0"/>
      </c:catAx>
      <c:valAx>
        <c:axId val="977055872"/>
        <c:scaling>
          <c:orientation val="minMax"/>
        </c:scaling>
        <c:delete val="0"/>
        <c:axPos val="l"/>
        <c:numFmt formatCode="#\ ##0.00\ [$$-C0C]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5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708853238265002E-2"/>
          <c:y val="0.18699551569506725"/>
          <c:w val="0.80170346353764599"/>
          <c:h val="0.74823119083208767"/>
        </c:manualLayout>
      </c:layout>
      <c:barChart>
        <c:barDir val="col"/>
        <c:grouping val="clustered"/>
        <c:varyColors val="0"/>
        <c:ser>
          <c:idx val="0"/>
          <c:order val="0"/>
          <c:tx>
            <c:v>Montant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dLbl>
              <c:idx val="4"/>
              <c:layout>
                <c:manualLayout>
                  <c:x val="3.2679738562091505E-2"/>
                  <c:y val="-6.975585450921782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1F-41CE-901F-6617B71D653B}"/>
                </c:ext>
              </c:extLst>
            </c:dLbl>
            <c:dLbl>
              <c:idx val="6"/>
              <c:layout>
                <c:manualLayout>
                  <c:x val="0"/>
                  <c:y val="-5.480817140009974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1F-41CE-901F-6617B71D653B}"/>
                </c:ext>
              </c:extLst>
            </c:dLbl>
            <c:dLbl>
              <c:idx val="8"/>
              <c:layout>
                <c:manualLayout>
                  <c:x val="-1.1883541295306001E-2"/>
                  <c:y val="-0.154459392127553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1F-41CE-901F-6617B71D653B}"/>
                </c:ext>
              </c:extLst>
            </c:dLbl>
            <c:dLbl>
              <c:idx val="9"/>
              <c:layout>
                <c:manualLayout>
                  <c:x val="-2.9708853238265002E-2"/>
                  <c:y val="-4.484304932735435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1F-41CE-901F-6617B71D653B}"/>
                </c:ext>
              </c:extLst>
            </c:dLbl>
            <c:dLbl>
              <c:idx val="11"/>
              <c:layout>
                <c:manualLayout>
                  <c:x val="4.4563279857397289E-2"/>
                  <c:y val="-3.487792725460896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A1F-41CE-901F-6617B71D65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Données!$B$16:$B$27</c:f>
              <c:strCache>
                <c:ptCount val="12"/>
                <c:pt idx="0">
                  <c:v>Assurances</c:v>
                </c:pt>
                <c:pt idx="1">
                  <c:v>Frais bancaires</c:v>
                </c:pt>
                <c:pt idx="2">
                  <c:v>Téléphone</c:v>
                </c:pt>
                <c:pt idx="3">
                  <c:v>Loyer</c:v>
                </c:pt>
                <c:pt idx="4">
                  <c:v>T-shirts</c:v>
                </c:pt>
                <c:pt idx="5">
                  <c:v>Billets 50/50</c:v>
                </c:pt>
                <c:pt idx="6">
                  <c:v>Equipment de bureau</c:v>
                </c:pt>
                <c:pt idx="7">
                  <c:v>Frais de bureau</c:v>
                </c:pt>
                <c:pt idx="8">
                  <c:v>Marketing et communication</c:v>
                </c:pt>
                <c:pt idx="9">
                  <c:v>Fête de Noël</c:v>
                </c:pt>
                <c:pt idx="10">
                  <c:v>Fête d'été (fête du Canada)</c:v>
                </c:pt>
                <c:pt idx="11">
                  <c:v>Initiative communautaire</c:v>
                </c:pt>
              </c:strCache>
            </c:strRef>
          </c:cat>
          <c:val>
            <c:numRef>
              <c:f>Données!$C$16:$C$27</c:f>
              <c:numCache>
                <c:formatCode>#\ ##0.00\ [$$-C0C]</c:formatCode>
                <c:ptCount val="12"/>
                <c:pt idx="0">
                  <c:v>450</c:v>
                </c:pt>
                <c:pt idx="1">
                  <c:v>75</c:v>
                </c:pt>
                <c:pt idx="2">
                  <c:v>450</c:v>
                </c:pt>
                <c:pt idx="3">
                  <c:v>4800</c:v>
                </c:pt>
                <c:pt idx="4">
                  <c:v>2400</c:v>
                </c:pt>
                <c:pt idx="5">
                  <c:v>250</c:v>
                </c:pt>
                <c:pt idx="6">
                  <c:v>650</c:v>
                </c:pt>
                <c:pt idx="7">
                  <c:v>350</c:v>
                </c:pt>
                <c:pt idx="8">
                  <c:v>300</c:v>
                </c:pt>
                <c:pt idx="9">
                  <c:v>2750</c:v>
                </c:pt>
                <c:pt idx="10">
                  <c:v>2500</c:v>
                </c:pt>
                <c:pt idx="11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F-41CE-901F-6617B71D65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756795168"/>
        <c:axId val="756795648"/>
      </c:barChart>
      <c:catAx>
        <c:axId val="7567951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95648"/>
        <c:crosses val="autoZero"/>
        <c:auto val="1"/>
        <c:lblAlgn val="ctr"/>
        <c:lblOffset val="100"/>
        <c:noMultiLvlLbl val="0"/>
      </c:catAx>
      <c:valAx>
        <c:axId val="7567956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\ [$$-C0C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79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1112304143800207"/>
          <c:y val="0.89730941704035871"/>
          <c:w val="0.14402270229041883"/>
          <c:h val="8.45870581966727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1</xdr:row>
      <xdr:rowOff>99060</xdr:rowOff>
    </xdr:from>
    <xdr:to>
      <xdr:col>10</xdr:col>
      <xdr:colOff>99060</xdr:colOff>
      <xdr:row>11</xdr:row>
      <xdr:rowOff>121920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532B3A8-AE9E-CEE1-E21C-3F532208C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335280</xdr:colOff>
      <xdr:row>14</xdr:row>
      <xdr:rowOff>11430</xdr:rowOff>
    </xdr:from>
    <xdr:to>
      <xdr:col>10</xdr:col>
      <xdr:colOff>220980</xdr:colOff>
      <xdr:row>28</xdr:row>
      <xdr:rowOff>106680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CD748B3-2895-D47E-C327-E46B9486B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6"/>
  <sheetViews>
    <sheetView tabSelected="1" topLeftCell="A9" zoomScaleNormal="100" zoomScaleSheetLayoutView="100" zoomScalePageLayoutView="70" workbookViewId="0">
      <selection activeCell="B1" sqref="B1"/>
    </sheetView>
  </sheetViews>
  <sheetFormatPr defaultColWidth="14.44140625" defaultRowHeight="15.15" customHeight="1" x14ac:dyDescent="0.3"/>
  <cols>
    <col min="2" max="2" width="35" customWidth="1"/>
    <col min="3" max="3" width="15.88671875" customWidth="1"/>
    <col min="4" max="4" width="24.21875" customWidth="1"/>
    <col min="5" max="26" width="10.6640625" customWidth="1"/>
  </cols>
  <sheetData>
    <row r="1" spans="2:4" ht="22.65" customHeight="1" x14ac:dyDescent="0.4">
      <c r="B1" s="7" t="s">
        <v>18</v>
      </c>
      <c r="C1" s="5"/>
    </row>
    <row r="2" spans="2:4" ht="21" x14ac:dyDescent="0.4">
      <c r="B2" s="8">
        <v>45565</v>
      </c>
      <c r="C2" s="5"/>
    </row>
    <row r="3" spans="2:4" ht="14.25" customHeight="1" x14ac:dyDescent="0.3">
      <c r="C3" s="5"/>
    </row>
    <row r="4" spans="2:4" ht="14.25" customHeight="1" x14ac:dyDescent="0.3">
      <c r="B4" s="13" t="s">
        <v>0</v>
      </c>
      <c r="C4" s="14" t="s">
        <v>19</v>
      </c>
      <c r="D4" s="14" t="s">
        <v>21</v>
      </c>
    </row>
    <row r="5" spans="2:4" ht="14.25" customHeight="1" x14ac:dyDescent="0.3">
      <c r="B5" s="10" t="s">
        <v>1</v>
      </c>
      <c r="C5" s="11">
        <v>6000</v>
      </c>
      <c r="D5" s="17">
        <f>(C5/$C$9)</f>
        <v>0.37037037037037035</v>
      </c>
    </row>
    <row r="6" spans="2:4" ht="14.25" customHeight="1" x14ac:dyDescent="0.3">
      <c r="B6" s="10" t="s">
        <v>2</v>
      </c>
      <c r="C6" s="11">
        <v>2000</v>
      </c>
      <c r="D6" s="17">
        <f t="shared" ref="D6:D8" si="0">(C6/$C$9)</f>
        <v>0.12345679012345678</v>
      </c>
    </row>
    <row r="7" spans="2:4" ht="14.25" customHeight="1" x14ac:dyDescent="0.3">
      <c r="B7" s="10" t="s">
        <v>3</v>
      </c>
      <c r="C7" s="11">
        <v>3400</v>
      </c>
      <c r="D7" s="17">
        <f t="shared" si="0"/>
        <v>0.20987654320987653</v>
      </c>
    </row>
    <row r="8" spans="2:4" ht="14.25" customHeight="1" x14ac:dyDescent="0.3">
      <c r="B8" s="10" t="s">
        <v>16</v>
      </c>
      <c r="C8" s="11">
        <v>4800</v>
      </c>
      <c r="D8" s="17">
        <f t="shared" si="0"/>
        <v>0.29629629629629628</v>
      </c>
    </row>
    <row r="9" spans="2:4" ht="14.25" customHeight="1" x14ac:dyDescent="0.3">
      <c r="B9" s="15" t="s">
        <v>20</v>
      </c>
      <c r="C9" s="16">
        <f>SUM(C5:C8)</f>
        <v>16200</v>
      </c>
      <c r="D9" s="18">
        <f>SUM(D5:D8)</f>
        <v>1</v>
      </c>
    </row>
    <row r="10" spans="2:4" ht="14.25" customHeight="1" x14ac:dyDescent="0.3"/>
    <row r="11" spans="2:4" ht="14.25" customHeight="1" x14ac:dyDescent="0.3">
      <c r="B11" s="21" t="s">
        <v>27</v>
      </c>
      <c r="C11" s="22">
        <f>MAX(C5:C8)</f>
        <v>6000</v>
      </c>
    </row>
    <row r="12" spans="2:4" ht="14.25" customHeight="1" x14ac:dyDescent="0.3">
      <c r="B12" s="21" t="s">
        <v>24</v>
      </c>
      <c r="C12" s="22">
        <f>MIN(C5:C8)</f>
        <v>2000</v>
      </c>
    </row>
    <row r="13" spans="2:4" ht="14.25" customHeight="1" x14ac:dyDescent="0.3">
      <c r="B13" s="6"/>
      <c r="C13" s="12"/>
    </row>
    <row r="14" spans="2:4" ht="14.25" customHeight="1" x14ac:dyDescent="0.3">
      <c r="B14" s="6"/>
      <c r="C14" s="12"/>
    </row>
    <row r="15" spans="2:4" ht="14.25" customHeight="1" x14ac:dyDescent="0.3">
      <c r="B15" s="13" t="s">
        <v>4</v>
      </c>
      <c r="C15" s="14" t="s">
        <v>19</v>
      </c>
      <c r="D15" s="14" t="s">
        <v>22</v>
      </c>
    </row>
    <row r="16" spans="2:4" ht="14.25" customHeight="1" x14ac:dyDescent="0.3">
      <c r="B16" s="10" t="s">
        <v>5</v>
      </c>
      <c r="C16" s="11">
        <v>450</v>
      </c>
      <c r="D16" s="17">
        <f>(C16/$C$28)</f>
        <v>2.7993779160186624E-2</v>
      </c>
    </row>
    <row r="17" spans="2:4" ht="14.25" customHeight="1" x14ac:dyDescent="0.3">
      <c r="B17" s="10" t="s">
        <v>12</v>
      </c>
      <c r="C17" s="11">
        <v>75</v>
      </c>
      <c r="D17" s="17">
        <f t="shared" ref="D17:D27" si="1">(C17/$C$28)</f>
        <v>4.6656298600311046E-3</v>
      </c>
    </row>
    <row r="18" spans="2:4" ht="14.25" customHeight="1" x14ac:dyDescent="0.3">
      <c r="B18" s="10" t="s">
        <v>6</v>
      </c>
      <c r="C18" s="11">
        <v>450</v>
      </c>
      <c r="D18" s="17">
        <f t="shared" si="1"/>
        <v>2.7993779160186624E-2</v>
      </c>
    </row>
    <row r="19" spans="2:4" ht="14.25" customHeight="1" x14ac:dyDescent="0.3">
      <c r="B19" s="10" t="s">
        <v>7</v>
      </c>
      <c r="C19" s="11">
        <v>4800</v>
      </c>
      <c r="D19" s="17">
        <f t="shared" si="1"/>
        <v>0.2986003110419907</v>
      </c>
    </row>
    <row r="20" spans="2:4" ht="14.25" customHeight="1" x14ac:dyDescent="0.3">
      <c r="B20" s="9" t="s">
        <v>13</v>
      </c>
      <c r="C20" s="11">
        <v>2400</v>
      </c>
      <c r="D20" s="17">
        <f t="shared" si="1"/>
        <v>0.14930015552099535</v>
      </c>
    </row>
    <row r="21" spans="2:4" ht="14.25" customHeight="1" x14ac:dyDescent="0.3">
      <c r="B21" s="10" t="s">
        <v>17</v>
      </c>
      <c r="C21" s="11">
        <v>250</v>
      </c>
      <c r="D21" s="17">
        <f t="shared" si="1"/>
        <v>1.5552099533437015E-2</v>
      </c>
    </row>
    <row r="22" spans="2:4" ht="14.25" customHeight="1" x14ac:dyDescent="0.3">
      <c r="B22" s="10" t="s">
        <v>8</v>
      </c>
      <c r="C22" s="11">
        <v>650</v>
      </c>
      <c r="D22" s="17">
        <f t="shared" si="1"/>
        <v>4.0435458786936239E-2</v>
      </c>
    </row>
    <row r="23" spans="2:4" ht="14.25" customHeight="1" x14ac:dyDescent="0.3">
      <c r="B23" s="10" t="s">
        <v>9</v>
      </c>
      <c r="C23" s="11">
        <v>350</v>
      </c>
      <c r="D23" s="17">
        <f t="shared" si="1"/>
        <v>2.177293934681182E-2</v>
      </c>
    </row>
    <row r="24" spans="2:4" ht="14.25" customHeight="1" x14ac:dyDescent="0.3">
      <c r="B24" s="10" t="s">
        <v>10</v>
      </c>
      <c r="C24" s="11">
        <v>300</v>
      </c>
      <c r="D24" s="17">
        <f t="shared" si="1"/>
        <v>1.8662519440124418E-2</v>
      </c>
    </row>
    <row r="25" spans="2:4" ht="14.25" customHeight="1" x14ac:dyDescent="0.3">
      <c r="B25" s="10" t="s">
        <v>14</v>
      </c>
      <c r="C25" s="11">
        <v>2750</v>
      </c>
      <c r="D25" s="17">
        <f t="shared" si="1"/>
        <v>0.17107309486780714</v>
      </c>
    </row>
    <row r="26" spans="2:4" ht="14.25" customHeight="1" x14ac:dyDescent="0.3">
      <c r="B26" s="10" t="s">
        <v>15</v>
      </c>
      <c r="C26" s="11">
        <v>2500</v>
      </c>
      <c r="D26" s="17">
        <f t="shared" si="1"/>
        <v>0.15552099533437014</v>
      </c>
    </row>
    <row r="27" spans="2:4" ht="14.25" customHeight="1" x14ac:dyDescent="0.3">
      <c r="B27" s="10" t="s">
        <v>11</v>
      </c>
      <c r="C27" s="11">
        <v>1100</v>
      </c>
      <c r="D27" s="17">
        <f t="shared" si="1"/>
        <v>6.8429237947122856E-2</v>
      </c>
    </row>
    <row r="28" spans="2:4" ht="14.25" customHeight="1" x14ac:dyDescent="0.3">
      <c r="B28" s="15" t="s">
        <v>20</v>
      </c>
      <c r="C28" s="16">
        <f>SUM(C16:C27)</f>
        <v>16075</v>
      </c>
      <c r="D28" s="18">
        <f>SUM(D16:D27)</f>
        <v>1</v>
      </c>
    </row>
    <row r="29" spans="2:4" ht="14.25" customHeight="1" x14ac:dyDescent="0.3"/>
    <row r="30" spans="2:4" ht="30" customHeight="1" x14ac:dyDescent="0.3">
      <c r="B30" s="21" t="s">
        <v>25</v>
      </c>
      <c r="C30" s="22">
        <f>MAX(C16:C27)</f>
        <v>4800</v>
      </c>
    </row>
    <row r="31" spans="2:4" ht="29.4" customHeight="1" x14ac:dyDescent="0.3">
      <c r="B31" s="21" t="s">
        <v>26</v>
      </c>
      <c r="C31" s="22">
        <f>MIN(C16:C27)</f>
        <v>75</v>
      </c>
    </row>
    <row r="32" spans="2:4" ht="14.25" customHeight="1" x14ac:dyDescent="0.3"/>
    <row r="33" spans="2:3" ht="14.25" customHeight="1" x14ac:dyDescent="0.3">
      <c r="B33" s="19" t="s">
        <v>23</v>
      </c>
      <c r="C33" s="20">
        <f>C9-C28</f>
        <v>125</v>
      </c>
    </row>
    <row r="34" spans="2:3" ht="14.25" customHeight="1" x14ac:dyDescent="0.3"/>
    <row r="35" spans="2:3" ht="14.25" customHeight="1" x14ac:dyDescent="0.3"/>
    <row r="36" spans="2:3" ht="14.25" customHeight="1" x14ac:dyDescent="0.3">
      <c r="B36" s="1"/>
    </row>
    <row r="37" spans="2:3" ht="14.25" customHeight="1" x14ac:dyDescent="0.3"/>
    <row r="38" spans="2:3" ht="14.25" customHeight="1" x14ac:dyDescent="0.3">
      <c r="C38" s="2"/>
    </row>
    <row r="39" spans="2:3" ht="14.25" customHeight="1" x14ac:dyDescent="0.3">
      <c r="B39" s="3"/>
    </row>
    <row r="40" spans="2:3" ht="14.25" customHeight="1" x14ac:dyDescent="0.3"/>
    <row r="41" spans="2:3" ht="14.25" customHeight="1" x14ac:dyDescent="0.3">
      <c r="C41" s="4"/>
    </row>
    <row r="42" spans="2:3" ht="14.25" customHeight="1" x14ac:dyDescent="0.3"/>
    <row r="43" spans="2:3" ht="14.25" customHeight="1" x14ac:dyDescent="0.3"/>
    <row r="44" spans="2:3" ht="14.25" customHeight="1" x14ac:dyDescent="0.3"/>
    <row r="45" spans="2:3" ht="14.25" customHeight="1" x14ac:dyDescent="0.3"/>
    <row r="46" spans="2:3" ht="14.25" customHeight="1" x14ac:dyDescent="0.3"/>
    <row r="47" spans="2:3" ht="14.25" customHeight="1" x14ac:dyDescent="0.3"/>
    <row r="48" spans="2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</sheetData>
  <pageMargins left="0.7" right="0.7" top="0.75" bottom="0.75" header="0" footer="0"/>
  <pageSetup scale="69" orientation="landscape" r:id="rId1"/>
  <headerFooter>
    <oddHeader>&amp;LSelim&amp;C&amp;18 SBH HOLDING&amp;R&amp;D</oddHeader>
    <oddFooter>&amp;L&amp;A&amp;C&amp;P&amp;R&amp;F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Selim Ben Halima</cp:lastModifiedBy>
  <cp:lastPrinted>2025-02-06T03:30:01Z</cp:lastPrinted>
  <dcterms:created xsi:type="dcterms:W3CDTF">2018-09-02T15:58:34Z</dcterms:created>
  <dcterms:modified xsi:type="dcterms:W3CDTF">2025-08-27T16:36:25Z</dcterms:modified>
</cp:coreProperties>
</file>