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ros\Desktop\"/>
    </mc:Choice>
  </mc:AlternateContent>
  <xr:revisionPtr revIDLastSave="0" documentId="8_{FB8DB681-9D52-46CF-AC8A-81BF8AEDA3DE}" xr6:coauthVersionLast="47" xr6:coauthVersionMax="47" xr10:uidLastSave="{00000000-0000-0000-0000-000000000000}"/>
  <bookViews>
    <workbookView xWindow="-120" yWindow="-120" windowWidth="20730" windowHeight="11160" xr2:uid="{14DC84A8-80FC-456C-B601-D98945F4E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3" i="1" l="1"/>
  <c r="AD26" i="1"/>
  <c r="AD25" i="1"/>
  <c r="AD24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4" i="1"/>
  <c r="N23" i="1"/>
  <c r="Y2" i="1"/>
  <c r="Z2" i="1" s="1"/>
  <c r="AA2" i="1" s="1"/>
  <c r="AB2" i="1" s="1"/>
  <c r="T2" i="1"/>
  <c r="U2" i="1" s="1"/>
  <c r="V2" i="1" s="1"/>
  <c r="W2" i="1" s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N3" i="1"/>
  <c r="O3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2" i="1"/>
  <c r="P2" i="1" s="1"/>
  <c r="Q2" i="1" s="1"/>
  <c r="R2" i="1" s="1"/>
  <c r="M20" i="1" a="1"/>
  <c r="M20" i="1" s="1"/>
  <c r="W20" i="1" s="1"/>
  <c r="M19" i="1" a="1"/>
  <c r="M19" i="1" s="1"/>
  <c r="W19" i="1" s="1"/>
  <c r="M18" i="1" a="1"/>
  <c r="M18" i="1" s="1"/>
  <c r="W18" i="1" s="1"/>
  <c r="M17" i="1" a="1"/>
  <c r="M17" i="1" s="1"/>
  <c r="W17" i="1" s="1"/>
  <c r="M16" i="1" a="1"/>
  <c r="M16" i="1" s="1"/>
  <c r="W16" i="1" s="1"/>
  <c r="M15" i="1" a="1"/>
  <c r="M15" i="1" s="1"/>
  <c r="W15" i="1" s="1"/>
  <c r="M14" i="1" a="1"/>
  <c r="M14" i="1" s="1"/>
  <c r="W14" i="1" s="1"/>
  <c r="M13" i="1" a="1"/>
  <c r="M13" i="1" s="1"/>
  <c r="W13" i="1" s="1"/>
  <c r="M12" i="1" a="1"/>
  <c r="M12" i="1" s="1"/>
  <c r="W12" i="1" s="1"/>
  <c r="M11" i="1" a="1"/>
  <c r="M11" i="1" s="1"/>
  <c r="W11" i="1" s="1"/>
  <c r="M10" i="1" a="1"/>
  <c r="M10" i="1" s="1"/>
  <c r="W10" i="1" s="1"/>
  <c r="M9" i="1" a="1"/>
  <c r="M9" i="1" s="1"/>
  <c r="W9" i="1" s="1"/>
  <c r="M8" i="1" a="1"/>
  <c r="M8" i="1" s="1"/>
  <c r="W8" i="1" s="1"/>
  <c r="M7" i="1" a="1"/>
  <c r="M7" i="1" s="1"/>
  <c r="W7" i="1" s="1"/>
  <c r="M6" i="1" a="1"/>
  <c r="M6" i="1" s="1"/>
  <c r="W6" i="1" s="1"/>
  <c r="M5" i="1" a="1"/>
  <c r="M5" i="1" s="1"/>
  <c r="W5" i="1" s="1"/>
  <c r="M4" i="1" a="1"/>
  <c r="M4" i="1" s="1"/>
  <c r="W4" i="1" s="1"/>
  <c r="M3" i="1" a="1"/>
  <c r="M3" i="1" s="1"/>
  <c r="W3" i="1" s="1"/>
  <c r="L20" i="1" a="1"/>
  <c r="L20" i="1" s="1"/>
  <c r="V20" i="1" s="1"/>
  <c r="L19" i="1" a="1"/>
  <c r="L19" i="1" s="1"/>
  <c r="V19" i="1" s="1"/>
  <c r="L18" i="1" a="1"/>
  <c r="L18" i="1" s="1"/>
  <c r="V18" i="1" s="1"/>
  <c r="L17" i="1" a="1"/>
  <c r="L17" i="1" s="1"/>
  <c r="V17" i="1" s="1"/>
  <c r="L16" i="1" a="1"/>
  <c r="L16" i="1" s="1"/>
  <c r="V16" i="1" s="1"/>
  <c r="L15" i="1" a="1"/>
  <c r="L15" i="1" s="1"/>
  <c r="V15" i="1" s="1"/>
  <c r="L14" i="1" a="1"/>
  <c r="L14" i="1" s="1"/>
  <c r="V14" i="1" s="1"/>
  <c r="L13" i="1" a="1"/>
  <c r="L13" i="1" s="1"/>
  <c r="V13" i="1" s="1"/>
  <c r="L12" i="1" a="1"/>
  <c r="L12" i="1" s="1"/>
  <c r="V12" i="1" s="1"/>
  <c r="L11" i="1" a="1"/>
  <c r="L11" i="1" s="1"/>
  <c r="V11" i="1" s="1"/>
  <c r="L10" i="1" a="1"/>
  <c r="L10" i="1" s="1"/>
  <c r="V10" i="1" s="1"/>
  <c r="L9" i="1" a="1"/>
  <c r="L9" i="1" s="1"/>
  <c r="V9" i="1" s="1"/>
  <c r="L8" i="1" a="1"/>
  <c r="L8" i="1" s="1"/>
  <c r="V8" i="1" s="1"/>
  <c r="L7" i="1" a="1"/>
  <c r="L7" i="1" s="1"/>
  <c r="V7" i="1" s="1"/>
  <c r="L6" i="1" a="1"/>
  <c r="L6" i="1" s="1"/>
  <c r="V6" i="1" s="1"/>
  <c r="L5" i="1" a="1"/>
  <c r="L5" i="1" s="1"/>
  <c r="V5" i="1" s="1"/>
  <c r="L4" i="1" a="1"/>
  <c r="L4" i="1" s="1"/>
  <c r="V4" i="1" s="1"/>
  <c r="L3" i="1" a="1"/>
  <c r="L3" i="1" s="1"/>
  <c r="V3" i="1" s="1"/>
  <c r="K20" i="1" a="1"/>
  <c r="K20" i="1" s="1"/>
  <c r="U20" i="1" s="1"/>
  <c r="K19" i="1" a="1"/>
  <c r="K19" i="1" s="1"/>
  <c r="U19" i="1" s="1"/>
  <c r="K18" i="1" a="1"/>
  <c r="K18" i="1" s="1"/>
  <c r="U18" i="1" s="1"/>
  <c r="K17" i="1" a="1"/>
  <c r="K17" i="1" s="1"/>
  <c r="U17" i="1" s="1"/>
  <c r="K16" i="1" a="1"/>
  <c r="K16" i="1" s="1"/>
  <c r="U16" i="1" s="1"/>
  <c r="K15" i="1" a="1"/>
  <c r="K15" i="1" s="1"/>
  <c r="U15" i="1" s="1"/>
  <c r="K14" i="1" a="1"/>
  <c r="K14" i="1" s="1"/>
  <c r="U14" i="1" s="1"/>
  <c r="K13" i="1" a="1"/>
  <c r="K13" i="1" s="1"/>
  <c r="U13" i="1" s="1"/>
  <c r="K12" i="1" a="1"/>
  <c r="K12" i="1" s="1"/>
  <c r="U12" i="1" s="1"/>
  <c r="K11" i="1" a="1"/>
  <c r="K11" i="1" s="1"/>
  <c r="U11" i="1" s="1"/>
  <c r="K10" i="1" a="1"/>
  <c r="K10" i="1" s="1"/>
  <c r="U10" i="1" s="1"/>
  <c r="K9" i="1" a="1"/>
  <c r="K9" i="1" s="1"/>
  <c r="U9" i="1" s="1"/>
  <c r="K8" i="1" a="1"/>
  <c r="K8" i="1" s="1"/>
  <c r="U8" i="1" s="1"/>
  <c r="K7" i="1" a="1"/>
  <c r="K7" i="1" s="1"/>
  <c r="U7" i="1" s="1"/>
  <c r="K6" i="1" a="1"/>
  <c r="K6" i="1" s="1"/>
  <c r="U6" i="1" s="1"/>
  <c r="K5" i="1" a="1"/>
  <c r="K5" i="1" s="1"/>
  <c r="U5" i="1" s="1"/>
  <c r="K4" i="1" a="1"/>
  <c r="K4" i="1" s="1"/>
  <c r="U4" i="1" s="1"/>
  <c r="K3" i="1" a="1"/>
  <c r="K3" i="1" s="1"/>
  <c r="U3" i="1" s="1"/>
  <c r="J20" i="1" a="1"/>
  <c r="J20" i="1" s="1"/>
  <c r="T20" i="1" s="1"/>
  <c r="Y20" i="1" s="1"/>
  <c r="J19" i="1" a="1"/>
  <c r="J19" i="1" s="1"/>
  <c r="T19" i="1" s="1"/>
  <c r="Y19" i="1" s="1"/>
  <c r="J18" i="1" a="1"/>
  <c r="J18" i="1" s="1"/>
  <c r="T18" i="1" s="1"/>
  <c r="Y18" i="1" s="1"/>
  <c r="J17" i="1" a="1"/>
  <c r="J17" i="1" s="1"/>
  <c r="T17" i="1" s="1"/>
  <c r="J16" i="1" a="1"/>
  <c r="J16" i="1" s="1"/>
  <c r="T16" i="1" s="1"/>
  <c r="Y16" i="1" s="1"/>
  <c r="J15" i="1" a="1"/>
  <c r="J15" i="1" s="1"/>
  <c r="T15" i="1" s="1"/>
  <c r="Y15" i="1" s="1"/>
  <c r="J14" i="1" a="1"/>
  <c r="J14" i="1" s="1"/>
  <c r="T14" i="1" s="1"/>
  <c r="Y14" i="1" s="1"/>
  <c r="J13" i="1" a="1"/>
  <c r="J13" i="1" s="1"/>
  <c r="T13" i="1" s="1"/>
  <c r="J12" i="1" a="1"/>
  <c r="J12" i="1" s="1"/>
  <c r="T12" i="1" s="1"/>
  <c r="Y12" i="1" s="1"/>
  <c r="J11" i="1" a="1"/>
  <c r="J11" i="1" s="1"/>
  <c r="T11" i="1" s="1"/>
  <c r="Y11" i="1" s="1"/>
  <c r="J10" i="1" a="1"/>
  <c r="J10" i="1" s="1"/>
  <c r="T10" i="1" s="1"/>
  <c r="Y10" i="1" s="1"/>
  <c r="J9" i="1" a="1"/>
  <c r="J9" i="1" s="1"/>
  <c r="T9" i="1" s="1"/>
  <c r="J8" i="1" a="1"/>
  <c r="J8" i="1" s="1"/>
  <c r="T8" i="1" s="1"/>
  <c r="Y8" i="1" s="1"/>
  <c r="J7" i="1" a="1"/>
  <c r="J7" i="1" s="1"/>
  <c r="T7" i="1" s="1"/>
  <c r="Y7" i="1" s="1"/>
  <c r="J6" i="1" a="1"/>
  <c r="J6" i="1" s="1"/>
  <c r="T6" i="1" s="1"/>
  <c r="Y6" i="1" s="1"/>
  <c r="J5" i="1" a="1"/>
  <c r="J5" i="1" s="1"/>
  <c r="T5" i="1" s="1"/>
  <c r="J4" i="1" a="1"/>
  <c r="J4" i="1" s="1"/>
  <c r="T4" i="1" s="1"/>
  <c r="Y4" i="1" s="1"/>
  <c r="J3" i="1" a="1"/>
  <c r="J3" i="1" s="1"/>
  <c r="T3" i="1" s="1"/>
  <c r="J2" i="1"/>
  <c r="K2" i="1" s="1"/>
  <c r="L2" i="1" s="1"/>
  <c r="M2" i="1" s="1"/>
  <c r="E2" i="1"/>
  <c r="F2" i="1" s="1"/>
  <c r="G2" i="1" s="1"/>
  <c r="H2" i="1" s="1"/>
  <c r="C23" i="1"/>
  <c r="I3" i="1" a="1"/>
  <c r="I3" i="1" s="1"/>
  <c r="S3" i="1" s="1"/>
  <c r="I4" i="1" a="1"/>
  <c r="I4" i="1" s="1"/>
  <c r="S4" i="1" s="1"/>
  <c r="I5" i="1" a="1"/>
  <c r="I5" i="1" s="1"/>
  <c r="S5" i="1" s="1"/>
  <c r="I6" i="1" a="1"/>
  <c r="I6" i="1" s="1"/>
  <c r="S6" i="1" s="1"/>
  <c r="I7" i="1" a="1"/>
  <c r="I7" i="1" s="1"/>
  <c r="S7" i="1" s="1"/>
  <c r="I8" i="1" a="1"/>
  <c r="I8" i="1" s="1"/>
  <c r="S8" i="1" s="1"/>
  <c r="I9" i="1" a="1"/>
  <c r="I9" i="1" s="1"/>
  <c r="S9" i="1" s="1"/>
  <c r="I10" i="1" a="1"/>
  <c r="I10" i="1" s="1"/>
  <c r="S10" i="1" s="1"/>
  <c r="I11" i="1" a="1"/>
  <c r="I11" i="1" s="1"/>
  <c r="S11" i="1" s="1"/>
  <c r="I12" i="1" a="1"/>
  <c r="I12" i="1" s="1"/>
  <c r="S12" i="1" s="1"/>
  <c r="I13" i="1" a="1"/>
  <c r="I13" i="1" s="1"/>
  <c r="S13" i="1" s="1"/>
  <c r="I14" i="1" a="1"/>
  <c r="I14" i="1" s="1"/>
  <c r="S14" i="1" s="1"/>
  <c r="I15" i="1" a="1"/>
  <c r="I15" i="1" s="1"/>
  <c r="S15" i="1" s="1"/>
  <c r="I16" i="1" a="1"/>
  <c r="I16" i="1" s="1"/>
  <c r="S16" i="1" s="1"/>
  <c r="I17" i="1" a="1"/>
  <c r="I17" i="1" s="1"/>
  <c r="S17" i="1" s="1"/>
  <c r="I18" i="1" a="1"/>
  <c r="I18" i="1" s="1"/>
  <c r="S18" i="1" s="1"/>
  <c r="I19" i="1" a="1"/>
  <c r="I19" i="1" s="1"/>
  <c r="S19" i="1" s="1"/>
  <c r="I20" i="1" a="1"/>
  <c r="I20" i="1" s="1"/>
  <c r="S20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C26" i="1"/>
  <c r="C25" i="1"/>
  <c r="C24" i="1"/>
  <c r="Z4" i="1" l="1"/>
  <c r="Z20" i="1"/>
  <c r="AA6" i="1"/>
  <c r="AA10" i="1"/>
  <c r="AA14" i="1"/>
  <c r="AA18" i="1"/>
  <c r="AB4" i="1"/>
  <c r="AB8" i="1"/>
  <c r="AB12" i="1"/>
  <c r="AB16" i="1"/>
  <c r="AB20" i="1"/>
  <c r="Z12" i="1"/>
  <c r="Z16" i="1"/>
  <c r="AA5" i="1"/>
  <c r="AA9" i="1"/>
  <c r="AA13" i="1"/>
  <c r="AA17" i="1"/>
  <c r="AB3" i="1"/>
  <c r="AB7" i="1"/>
  <c r="AB11" i="1"/>
  <c r="AB15" i="1"/>
  <c r="AB19" i="1"/>
  <c r="Z8" i="1"/>
  <c r="Z3" i="1"/>
  <c r="Z7" i="1"/>
  <c r="Z11" i="1"/>
  <c r="Z15" i="1"/>
  <c r="Z19" i="1"/>
  <c r="Y3" i="1"/>
  <c r="Z5" i="1"/>
  <c r="Z9" i="1"/>
  <c r="Z13" i="1"/>
  <c r="Z17" i="1"/>
  <c r="AA7" i="1"/>
  <c r="AA11" i="1"/>
  <c r="AA15" i="1"/>
  <c r="AA19" i="1"/>
  <c r="X3" i="1"/>
  <c r="Z6" i="1"/>
  <c r="Z10" i="1"/>
  <c r="Z14" i="1"/>
  <c r="Z18" i="1"/>
  <c r="AA4" i="1"/>
  <c r="AA8" i="1"/>
  <c r="AA12" i="1"/>
  <c r="AA16" i="1"/>
  <c r="AA20" i="1"/>
  <c r="Y5" i="1"/>
  <c r="Y9" i="1"/>
  <c r="Y13" i="1"/>
  <c r="Y17" i="1"/>
  <c r="AA3" i="1"/>
  <c r="AB5" i="1"/>
  <c r="AB9" i="1"/>
  <c r="AB13" i="1"/>
  <c r="AB17" i="1"/>
  <c r="AB6" i="1"/>
  <c r="AB10" i="1"/>
  <c r="AB14" i="1"/>
  <c r="AB18" i="1"/>
  <c r="X6" i="1"/>
  <c r="X16" i="1"/>
  <c r="X12" i="1"/>
  <c r="X17" i="1"/>
  <c r="X9" i="1"/>
  <c r="X14" i="1"/>
  <c r="X19" i="1"/>
  <c r="X11" i="1"/>
  <c r="X7" i="1"/>
  <c r="X5" i="1"/>
  <c r="X15" i="1"/>
  <c r="N26" i="1"/>
  <c r="X13" i="1"/>
  <c r="X10" i="1"/>
  <c r="X18" i="1"/>
  <c r="X20" i="1"/>
  <c r="X8" i="1"/>
  <c r="X4" i="1"/>
  <c r="N25" i="1"/>
  <c r="AD8" i="1" l="1"/>
  <c r="AD15" i="1"/>
  <c r="AD4" i="1"/>
  <c r="AD6" i="1"/>
  <c r="AD3" i="1"/>
  <c r="AD20" i="1"/>
  <c r="AD18" i="1"/>
  <c r="AD11" i="1"/>
  <c r="AD7" i="1"/>
  <c r="AD9" i="1"/>
  <c r="AD19" i="1"/>
  <c r="AD12" i="1"/>
  <c r="AD10" i="1"/>
  <c r="AD5" i="1"/>
  <c r="AD14" i="1"/>
  <c r="AD16" i="1"/>
  <c r="AD13" i="1"/>
  <c r="AD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<sst xmlns="http://schemas.openxmlformats.org/spreadsheetml/2006/main" count="50" uniqueCount="49">
  <si>
    <t>Last Name</t>
  </si>
  <si>
    <t xml:space="preserve">First Name </t>
  </si>
  <si>
    <t>Emily</t>
  </si>
  <si>
    <t>Joshua</t>
  </si>
  <si>
    <t xml:space="preserve"> Isabella</t>
  </si>
  <si>
    <t>Benjam</t>
  </si>
  <si>
    <t xml:space="preserve"> Sophia</t>
  </si>
  <si>
    <t>Michael</t>
  </si>
  <si>
    <t xml:space="preserve"> Grace</t>
  </si>
  <si>
    <t>Ethan</t>
  </si>
  <si>
    <t xml:space="preserve"> Martinez</t>
  </si>
  <si>
    <t xml:space="preserve"> Kim</t>
  </si>
  <si>
    <t xml:space="preserve">  Davis</t>
  </si>
  <si>
    <t>in Patel</t>
  </si>
  <si>
    <t xml:space="preserve">  Nguyen</t>
  </si>
  <si>
    <t xml:space="preserve">  Lee</t>
  </si>
  <si>
    <t xml:space="preserve"> Brown</t>
  </si>
  <si>
    <t>Olivia</t>
  </si>
  <si>
    <t xml:space="preserve"> Smith</t>
  </si>
  <si>
    <t xml:space="preserve"> Elijah</t>
  </si>
  <si>
    <t>Charlotte</t>
  </si>
  <si>
    <t>William</t>
  </si>
  <si>
    <t>Mia</t>
  </si>
  <si>
    <t xml:space="preserve"> Wilson</t>
  </si>
  <si>
    <t xml:space="preserve"> Garcia</t>
  </si>
  <si>
    <t>Alexan</t>
  </si>
  <si>
    <t>Amelia</t>
  </si>
  <si>
    <t xml:space="preserve"> Jackson</t>
  </si>
  <si>
    <t>Jacob</t>
  </si>
  <si>
    <t xml:space="preserve"> Taylor</t>
  </si>
  <si>
    <t>Lily</t>
  </si>
  <si>
    <t xml:space="preserve"> Davis</t>
  </si>
  <si>
    <t xml:space="preserve"> Adams</t>
  </si>
  <si>
    <t>Daniel</t>
  </si>
  <si>
    <t xml:space="preserve"> Hernande</t>
  </si>
  <si>
    <t xml:space="preserve"> Jones</t>
  </si>
  <si>
    <t>Rodriguez</t>
  </si>
  <si>
    <t xml:space="preserve"> Anderson</t>
  </si>
  <si>
    <t>Hourly Wage</t>
  </si>
  <si>
    <t>House Worked</t>
  </si>
  <si>
    <t>Pay</t>
  </si>
  <si>
    <t>MAX</t>
  </si>
  <si>
    <t>MIN</t>
  </si>
  <si>
    <t>Average</t>
  </si>
  <si>
    <t>Total</t>
  </si>
  <si>
    <t>OverTime Bouns</t>
  </si>
  <si>
    <t>OverTime</t>
  </si>
  <si>
    <t>Employee payroll</t>
  </si>
  <si>
    <t>Janu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</si>
</sst>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50E1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44" fontId="2" fillId="0" borderId="0" xfId="1" applyFont="1" applyAlignment="1">
      <alignment horizontal="left" vertical="center" wrapText="1" indent="1"/>
    </xf>
    <xf numFmtId="4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 applyAlignment="1">
      <alignment wrapText="1"/>
    </xf>
    <xf numFmtId="0" fontId="0" fillId="4" borderId="0" xfId="0" applyFill="1"/>
    <xf numFmtId="16" fontId="0" fillId="4" borderId="0" xfId="0" applyNumberFormat="1" applyFill="1"/>
    <xf numFmtId="44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44" fontId="0" fillId="5" borderId="0" xfId="0" applyNumberFormat="1" applyFill="1"/>
    <xf numFmtId="0" fontId="0" fillId="6" borderId="0" xfId="0" applyFill="1"/>
    <xf numFmtId="16" fontId="0" fillId="6" borderId="0" xfId="0" applyNumberFormat="1" applyFill="1"/>
    <xf numFmtId="44" fontId="0" fillId="6" borderId="0" xfId="0" applyNumberFormat="1" applyFill="1"/>
    <xf numFmtId="0" fontId="0" fillId="7" borderId="0" xfId="0" applyFill="1"/>
    <xf numFmtId="44" fontId="0" fillId="7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EF68-62B0-47D5-BA47-2FE49784C02F}">
  <dimension ref="A1:AD29"/>
  <sheetViews>
    <sheetView tabSelected="1" topLeftCell="U11" workbookViewId="0">
      <selection activeCell="AF26" sqref="AF26"/>
    </sheetView>
  </sheetViews>
  <sheetFormatPr defaultRowHeight="15" x14ac:dyDescent="0.25"/>
  <cols>
    <col min="1" max="1" width="11.42578125" customWidth="1"/>
    <col min="2" max="2" width="10.85546875" customWidth="1"/>
    <col min="3" max="3" width="17.28515625" customWidth="1"/>
    <col min="4" max="4" width="15.28515625" customWidth="1"/>
    <col min="5" max="5" width="16.7109375" customWidth="1"/>
    <col min="6" max="6" width="14.42578125" customWidth="1"/>
    <col min="7" max="7" width="16.85546875" customWidth="1"/>
    <col min="8" max="8" width="13" customWidth="1"/>
    <col min="13" max="13" width="12.28515625" customWidth="1"/>
    <col min="15" max="15" width="16.28515625" customWidth="1"/>
    <col min="16" max="16" width="13.7109375" customWidth="1"/>
    <col min="17" max="17" width="14.85546875" customWidth="1"/>
    <col min="18" max="18" width="13.140625" customWidth="1"/>
    <col min="20" max="20" width="13.7109375" customWidth="1"/>
    <col min="23" max="23" width="15.140625" customWidth="1"/>
    <col min="25" max="25" width="15.140625" customWidth="1"/>
    <col min="26" max="26" width="14.28515625" customWidth="1"/>
    <col min="27" max="27" width="11.7109375" customWidth="1"/>
    <col min="28" max="28" width="12.42578125" customWidth="1"/>
    <col min="30" max="30" width="14.7109375" customWidth="1"/>
  </cols>
  <sheetData>
    <row r="1" spans="1:30" x14ac:dyDescent="0.25">
      <c r="A1" t="s">
        <v>47</v>
      </c>
      <c r="D1" s="7" t="s">
        <v>39</v>
      </c>
      <c r="E1" s="7"/>
      <c r="F1" s="7"/>
      <c r="G1" s="7"/>
      <c r="H1" s="7"/>
      <c r="I1" s="9" t="s">
        <v>46</v>
      </c>
      <c r="J1" s="9"/>
      <c r="K1" s="9"/>
      <c r="L1" s="9"/>
      <c r="M1" s="9"/>
      <c r="N1" s="11" t="s">
        <v>40</v>
      </c>
      <c r="O1" s="11"/>
      <c r="P1" s="11"/>
      <c r="Q1" s="11"/>
      <c r="R1" s="11"/>
      <c r="S1" s="14" t="s">
        <v>45</v>
      </c>
      <c r="T1" s="14"/>
      <c r="U1" s="14"/>
      <c r="V1" s="14"/>
      <c r="W1" s="14"/>
      <c r="X1" s="17" t="s">
        <v>44</v>
      </c>
      <c r="Y1" s="17"/>
      <c r="Z1" s="17"/>
      <c r="AA1" s="17"/>
      <c r="AB1" s="17"/>
    </row>
    <row r="2" spans="1:30" x14ac:dyDescent="0.25">
      <c r="A2" t="s">
        <v>0</v>
      </c>
      <c r="B2" t="s">
        <v>1</v>
      </c>
      <c r="C2" t="s">
        <v>38</v>
      </c>
      <c r="D2" s="8">
        <v>44927</v>
      </c>
      <c r="E2" s="8">
        <f>D2+7</f>
        <v>44934</v>
      </c>
      <c r="F2" s="8">
        <f t="shared" ref="F2:G2" si="0">E2+7</f>
        <v>44941</v>
      </c>
      <c r="G2" s="8">
        <f t="shared" si="0"/>
        <v>44948</v>
      </c>
      <c r="H2" s="8">
        <f>G2+7</f>
        <v>44955</v>
      </c>
      <c r="I2" s="10">
        <v>44927</v>
      </c>
      <c r="J2" s="10">
        <f>I2+7</f>
        <v>44934</v>
      </c>
      <c r="K2" s="10">
        <f t="shared" ref="K2:M2" si="1">J2+7</f>
        <v>44941</v>
      </c>
      <c r="L2" s="10">
        <f t="shared" si="1"/>
        <v>44948</v>
      </c>
      <c r="M2" s="10">
        <f t="shared" si="1"/>
        <v>44955</v>
      </c>
      <c r="N2" s="12">
        <v>44927</v>
      </c>
      <c r="O2" s="12">
        <f>N2+7</f>
        <v>44934</v>
      </c>
      <c r="P2" s="12">
        <f t="shared" ref="P2:R2" si="2">O2+7</f>
        <v>44941</v>
      </c>
      <c r="Q2" s="12">
        <f t="shared" si="2"/>
        <v>44948</v>
      </c>
      <c r="R2" s="12">
        <f t="shared" si="2"/>
        <v>44955</v>
      </c>
      <c r="S2" s="15">
        <v>44927</v>
      </c>
      <c r="T2" s="15">
        <f>S2+7</f>
        <v>44934</v>
      </c>
      <c r="U2" s="15">
        <f t="shared" ref="U2:W2" si="3">T2+7</f>
        <v>44941</v>
      </c>
      <c r="V2" s="15">
        <f t="shared" si="3"/>
        <v>44948</v>
      </c>
      <c r="W2" s="15">
        <f t="shared" si="3"/>
        <v>44955</v>
      </c>
      <c r="X2" s="18">
        <v>44927</v>
      </c>
      <c r="Y2" s="18">
        <f>X2+7</f>
        <v>44934</v>
      </c>
      <c r="Z2" s="18">
        <f t="shared" ref="Z2:AB2" si="4">Y2+7</f>
        <v>44941</v>
      </c>
      <c r="AA2" s="18">
        <f t="shared" si="4"/>
        <v>44948</v>
      </c>
      <c r="AB2" s="18">
        <f t="shared" si="4"/>
        <v>44955</v>
      </c>
      <c r="AD2" s="20" t="s">
        <v>48</v>
      </c>
    </row>
    <row r="3" spans="1:30" x14ac:dyDescent="0.25">
      <c r="A3" s="2" t="s">
        <v>16</v>
      </c>
      <c r="B3" s="1" t="s">
        <v>2</v>
      </c>
      <c r="C3" s="4">
        <v>10.5</v>
      </c>
      <c r="D3" s="7">
        <v>39</v>
      </c>
      <c r="E3" s="7">
        <v>31</v>
      </c>
      <c r="F3" s="7">
        <v>33</v>
      </c>
      <c r="G3" s="7">
        <v>42</v>
      </c>
      <c r="H3" s="7">
        <v>53</v>
      </c>
      <c r="I3" s="9" cm="1">
        <f t="array" ref="I3">_xlfn.IFS(D3&gt;40,D3-40,D3&lt;=40,0)</f>
        <v>0</v>
      </c>
      <c r="J3" s="9" cm="1">
        <f t="array" ref="J3">_xlfn.IFS(E3&gt;40,E3-40,E3&lt;=40,0)</f>
        <v>0</v>
      </c>
      <c r="K3" s="9" cm="1">
        <f t="array" ref="K3">_xlfn.IFS(F3&gt;40,F3-40,F3&lt;=40,0)</f>
        <v>0</v>
      </c>
      <c r="L3" s="9" cm="1">
        <f t="array" ref="L3">_xlfn.IFS(G3&gt;40,G3-40,G3&lt;=40,0)</f>
        <v>2</v>
      </c>
      <c r="M3" s="9" cm="1">
        <f t="array" ref="M3">_xlfn.IFS(H3&gt;40,H3-40,H3&lt;=40,0)</f>
        <v>13</v>
      </c>
      <c r="N3" s="13">
        <f>D3*$C3</f>
        <v>409.5</v>
      </c>
      <c r="O3" s="13">
        <f>E3*$C3</f>
        <v>325.5</v>
      </c>
      <c r="P3" s="13">
        <f>F3*$C3</f>
        <v>346.5</v>
      </c>
      <c r="Q3" s="13">
        <f>G3*$C3</f>
        <v>441</v>
      </c>
      <c r="R3" s="13">
        <f>H3*$C3</f>
        <v>556.5</v>
      </c>
      <c r="S3" s="16">
        <f>0.5*$C3*I3</f>
        <v>0</v>
      </c>
      <c r="T3" s="16">
        <f t="shared" ref="T3:V3" si="5">0.5*$C3*J3</f>
        <v>0</v>
      </c>
      <c r="U3" s="16">
        <f>0.5*$C3*K3</f>
        <v>0</v>
      </c>
      <c r="V3" s="16">
        <f t="shared" si="5"/>
        <v>10.5</v>
      </c>
      <c r="W3" s="16">
        <f>0.5*$C3*M3</f>
        <v>68.25</v>
      </c>
      <c r="X3" s="19">
        <f>N3+S3</f>
        <v>409.5</v>
      </c>
      <c r="Y3" s="19">
        <f>O3+T3</f>
        <v>325.5</v>
      </c>
      <c r="Z3" s="19">
        <f>P3+U3</f>
        <v>346.5</v>
      </c>
      <c r="AA3" s="19">
        <f t="shared" ref="Y3:AB18" si="6">Q3+V3</f>
        <v>451.5</v>
      </c>
      <c r="AB3" s="19">
        <f t="shared" si="6"/>
        <v>624.75</v>
      </c>
      <c r="AD3" s="21">
        <f>SUM(X3:AB3)</f>
        <v>2157.75</v>
      </c>
    </row>
    <row r="4" spans="1:30" x14ac:dyDescent="0.25">
      <c r="A4" s="2" t="s">
        <v>15</v>
      </c>
      <c r="B4" s="1" t="s">
        <v>3</v>
      </c>
      <c r="C4" s="4">
        <v>12.25</v>
      </c>
      <c r="D4" s="7">
        <v>52</v>
      </c>
      <c r="E4" s="7">
        <v>48</v>
      </c>
      <c r="F4" s="7">
        <v>45</v>
      </c>
      <c r="G4" s="7">
        <v>33</v>
      </c>
      <c r="H4" s="7">
        <v>42</v>
      </c>
      <c r="I4" s="9" cm="1">
        <f t="array" ref="I4">_xlfn.IFS(D4&gt;40,D4-40,D4&lt;=40,0)</f>
        <v>12</v>
      </c>
      <c r="J4" s="9" cm="1">
        <f t="array" ref="J4">_xlfn.IFS(E4&gt;40,E4-40,E4&lt;=40,0)</f>
        <v>8</v>
      </c>
      <c r="K4" s="9" cm="1">
        <f t="array" ref="K4">_xlfn.IFS(F4&gt;40,F4-40,F4&lt;=40,0)</f>
        <v>5</v>
      </c>
      <c r="L4" s="9" cm="1">
        <f t="array" ref="L4">_xlfn.IFS(G4&gt;40,G4-40,G4&lt;=40,0)</f>
        <v>0</v>
      </c>
      <c r="M4" s="9" cm="1">
        <f t="array" ref="M4">_xlfn.IFS(H4&gt;40,H4-40,H4&lt;=40,0)</f>
        <v>2</v>
      </c>
      <c r="N4" s="13">
        <f>D4*C4</f>
        <v>637</v>
      </c>
      <c r="O4" s="13">
        <f>E4*D4</f>
        <v>2496</v>
      </c>
      <c r="P4" s="13">
        <f>F4*E4</f>
        <v>2160</v>
      </c>
      <c r="Q4" s="13">
        <f>G4*F4</f>
        <v>1485</v>
      </c>
      <c r="R4" s="13">
        <f>H4*G4</f>
        <v>1386</v>
      </c>
      <c r="S4" s="16">
        <f>0.5*C4*I4</f>
        <v>73.5</v>
      </c>
      <c r="T4" s="16">
        <f t="shared" ref="T4:W19" si="7">0.5*D4*J4</f>
        <v>208</v>
      </c>
      <c r="U4" s="16">
        <f t="shared" si="7"/>
        <v>120</v>
      </c>
      <c r="V4" s="16">
        <f t="shared" si="7"/>
        <v>0</v>
      </c>
      <c r="W4" s="16">
        <f t="shared" si="7"/>
        <v>33</v>
      </c>
      <c r="X4" s="19">
        <f>N4+S4</f>
        <v>710.5</v>
      </c>
      <c r="Y4" s="19">
        <f t="shared" si="6"/>
        <v>2704</v>
      </c>
      <c r="Z4" s="19">
        <f t="shared" si="6"/>
        <v>2280</v>
      </c>
      <c r="AA4" s="19">
        <f t="shared" si="6"/>
        <v>1485</v>
      </c>
      <c r="AB4" s="19">
        <f t="shared" si="6"/>
        <v>1419</v>
      </c>
      <c r="AD4" s="21">
        <f>SUM(X4:AB4)</f>
        <v>8598.5</v>
      </c>
    </row>
    <row r="5" spans="1:30" x14ac:dyDescent="0.25">
      <c r="A5" s="2" t="s">
        <v>14</v>
      </c>
      <c r="B5" s="1" t="s">
        <v>4</v>
      </c>
      <c r="C5" s="4">
        <v>14</v>
      </c>
      <c r="D5" s="7">
        <v>48</v>
      </c>
      <c r="E5" s="7">
        <v>40</v>
      </c>
      <c r="F5" s="7">
        <v>50</v>
      </c>
      <c r="G5" s="7">
        <v>46</v>
      </c>
      <c r="H5" s="7">
        <v>33</v>
      </c>
      <c r="I5" s="9" cm="1">
        <f t="array" ref="I5">_xlfn.IFS(D5&gt;40,D5-40,D5&lt;=40,0)</f>
        <v>8</v>
      </c>
      <c r="J5" s="9" cm="1">
        <f t="array" ref="J5">_xlfn.IFS(E5&gt;40,E5-40,E5&lt;=40,0)</f>
        <v>0</v>
      </c>
      <c r="K5" s="9" cm="1">
        <f t="array" ref="K5">_xlfn.IFS(F5&gt;40,F5-40,F5&lt;=40,0)</f>
        <v>10</v>
      </c>
      <c r="L5" s="9" cm="1">
        <f t="array" ref="L5">_xlfn.IFS(G5&gt;40,G5-40,G5&lt;=40,0)</f>
        <v>6</v>
      </c>
      <c r="M5" s="9" cm="1">
        <f t="array" ref="M5">_xlfn.IFS(H5&gt;40,H5-40,H5&lt;=40,0)</f>
        <v>0</v>
      </c>
      <c r="N5" s="13">
        <f>D5*C5</f>
        <v>672</v>
      </c>
      <c r="O5" s="13">
        <f>E5*D5</f>
        <v>1920</v>
      </c>
      <c r="P5" s="13">
        <f>F5*E5</f>
        <v>2000</v>
      </c>
      <c r="Q5" s="13">
        <f>G5*F5</f>
        <v>2300</v>
      </c>
      <c r="R5" s="13">
        <f>H5*G5</f>
        <v>1518</v>
      </c>
      <c r="S5" s="16">
        <f t="shared" ref="S5:S20" si="8">0.5*C5*I5</f>
        <v>56</v>
      </c>
      <c r="T5" s="16">
        <f t="shared" si="7"/>
        <v>0</v>
      </c>
      <c r="U5" s="16">
        <f t="shared" si="7"/>
        <v>200</v>
      </c>
      <c r="V5" s="16">
        <f t="shared" si="7"/>
        <v>150</v>
      </c>
      <c r="W5" s="16">
        <f t="shared" si="7"/>
        <v>0</v>
      </c>
      <c r="X5" s="19">
        <f>N5+S5</f>
        <v>728</v>
      </c>
      <c r="Y5" s="19">
        <f t="shared" si="6"/>
        <v>1920</v>
      </c>
      <c r="Z5" s="19">
        <f t="shared" si="6"/>
        <v>2200</v>
      </c>
      <c r="AA5" s="19">
        <f t="shared" si="6"/>
        <v>2450</v>
      </c>
      <c r="AB5" s="19">
        <f t="shared" si="6"/>
        <v>1518</v>
      </c>
      <c r="AD5" s="21">
        <f t="shared" ref="AD5:AD18" si="9">SUM(X5:AB5)</f>
        <v>8816</v>
      </c>
    </row>
    <row r="6" spans="1:30" x14ac:dyDescent="0.25">
      <c r="A6" s="2" t="s">
        <v>13</v>
      </c>
      <c r="B6" s="1" t="s">
        <v>5</v>
      </c>
      <c r="C6" s="4">
        <v>13.75</v>
      </c>
      <c r="D6" s="7">
        <v>42</v>
      </c>
      <c r="E6" s="7">
        <v>54</v>
      </c>
      <c r="F6" s="7">
        <v>31</v>
      </c>
      <c r="G6" s="7">
        <v>53</v>
      </c>
      <c r="H6" s="7">
        <v>49</v>
      </c>
      <c r="I6" s="9" cm="1">
        <f t="array" ref="I6">_xlfn.IFS(D6&gt;40,D6-40,D6&lt;=40,0)</f>
        <v>2</v>
      </c>
      <c r="J6" s="9" cm="1">
        <f t="array" ref="J6">_xlfn.IFS(E6&gt;40,E6-40,E6&lt;=40,0)</f>
        <v>14</v>
      </c>
      <c r="K6" s="9" cm="1">
        <f t="array" ref="K6">_xlfn.IFS(F6&gt;40,F6-40,F6&lt;=40,0)</f>
        <v>0</v>
      </c>
      <c r="L6" s="9" cm="1">
        <f t="array" ref="L6">_xlfn.IFS(G6&gt;40,G6-40,G6&lt;=40,0)</f>
        <v>13</v>
      </c>
      <c r="M6" s="9" cm="1">
        <f t="array" ref="M6">_xlfn.IFS(H6&gt;40,H6-40,H6&lt;=40,0)</f>
        <v>9</v>
      </c>
      <c r="N6" s="13">
        <f>D6*C6</f>
        <v>577.5</v>
      </c>
      <c r="O6" s="13">
        <f>E6*D6</f>
        <v>2268</v>
      </c>
      <c r="P6" s="13">
        <f>F6*E6</f>
        <v>1674</v>
      </c>
      <c r="Q6" s="13">
        <f>G6*F6</f>
        <v>1643</v>
      </c>
      <c r="R6" s="13">
        <f>H6*G6</f>
        <v>2597</v>
      </c>
      <c r="S6" s="16">
        <f t="shared" si="8"/>
        <v>13.75</v>
      </c>
      <c r="T6" s="16">
        <f t="shared" si="7"/>
        <v>294</v>
      </c>
      <c r="U6" s="16">
        <f t="shared" si="7"/>
        <v>0</v>
      </c>
      <c r="V6" s="16">
        <f t="shared" si="7"/>
        <v>201.5</v>
      </c>
      <c r="W6" s="16">
        <f t="shared" si="7"/>
        <v>238.5</v>
      </c>
      <c r="X6" s="19">
        <f>N6+S6</f>
        <v>591.25</v>
      </c>
      <c r="Y6" s="19">
        <f t="shared" si="6"/>
        <v>2562</v>
      </c>
      <c r="Z6" s="19">
        <f t="shared" si="6"/>
        <v>1674</v>
      </c>
      <c r="AA6" s="19">
        <f t="shared" si="6"/>
        <v>1844.5</v>
      </c>
      <c r="AB6" s="19">
        <f t="shared" si="6"/>
        <v>2835.5</v>
      </c>
      <c r="AD6" s="21">
        <f t="shared" si="9"/>
        <v>9507.25</v>
      </c>
    </row>
    <row r="7" spans="1:30" x14ac:dyDescent="0.25">
      <c r="A7" s="2" t="s">
        <v>36</v>
      </c>
      <c r="B7" s="1" t="s">
        <v>6</v>
      </c>
      <c r="C7" s="4">
        <v>11.5</v>
      </c>
      <c r="D7" s="7">
        <v>35</v>
      </c>
      <c r="E7" s="7">
        <v>35</v>
      </c>
      <c r="F7" s="7">
        <v>42</v>
      </c>
      <c r="G7" s="7">
        <v>38</v>
      </c>
      <c r="H7" s="7">
        <v>35</v>
      </c>
      <c r="I7" s="9" cm="1">
        <f t="array" ref="I7">_xlfn.IFS(D7&gt;40,D7-40,D7&lt;=40,0)</f>
        <v>0</v>
      </c>
      <c r="J7" s="9" cm="1">
        <f t="array" ref="J7">_xlfn.IFS(E7&gt;40,E7-40,E7&lt;=40,0)</f>
        <v>0</v>
      </c>
      <c r="K7" s="9" cm="1">
        <f t="array" ref="K7">_xlfn.IFS(F7&gt;40,F7-40,F7&lt;=40,0)</f>
        <v>2</v>
      </c>
      <c r="L7" s="9" cm="1">
        <f t="array" ref="L7">_xlfn.IFS(G7&gt;40,G7-40,G7&lt;=40,0)</f>
        <v>0</v>
      </c>
      <c r="M7" s="9" cm="1">
        <f t="array" ref="M7">_xlfn.IFS(H7&gt;40,H7-40,H7&lt;=40,0)</f>
        <v>0</v>
      </c>
      <c r="N7" s="13">
        <f>D7*C7</f>
        <v>402.5</v>
      </c>
      <c r="O7" s="13">
        <f>E7*D7</f>
        <v>1225</v>
      </c>
      <c r="P7" s="13">
        <f>F7*E7</f>
        <v>1470</v>
      </c>
      <c r="Q7" s="13">
        <f>G7*F7</f>
        <v>1596</v>
      </c>
      <c r="R7" s="13">
        <f>H7*G7</f>
        <v>1330</v>
      </c>
      <c r="S7" s="16">
        <f t="shared" si="8"/>
        <v>0</v>
      </c>
      <c r="T7" s="16">
        <f t="shared" si="7"/>
        <v>0</v>
      </c>
      <c r="U7" s="16">
        <f t="shared" si="7"/>
        <v>35</v>
      </c>
      <c r="V7" s="16">
        <f t="shared" si="7"/>
        <v>0</v>
      </c>
      <c r="W7" s="16">
        <f t="shared" si="7"/>
        <v>0</v>
      </c>
      <c r="X7" s="19">
        <f>N7+S7</f>
        <v>402.5</v>
      </c>
      <c r="Y7" s="19">
        <f t="shared" si="6"/>
        <v>1225</v>
      </c>
      <c r="Z7" s="19">
        <f t="shared" si="6"/>
        <v>1505</v>
      </c>
      <c r="AA7" s="19">
        <f t="shared" si="6"/>
        <v>1596</v>
      </c>
      <c r="AB7" s="19">
        <f t="shared" si="6"/>
        <v>1330</v>
      </c>
      <c r="AD7" s="21">
        <f t="shared" si="9"/>
        <v>6058.5</v>
      </c>
    </row>
    <row r="8" spans="1:30" x14ac:dyDescent="0.25">
      <c r="A8" s="2" t="s">
        <v>12</v>
      </c>
      <c r="B8" s="1" t="s">
        <v>7</v>
      </c>
      <c r="C8" s="4">
        <v>15.25</v>
      </c>
      <c r="D8" s="7">
        <v>50</v>
      </c>
      <c r="E8" s="7">
        <v>44</v>
      </c>
      <c r="F8" s="7">
        <v>54</v>
      </c>
      <c r="G8" s="7">
        <v>31</v>
      </c>
      <c r="H8" s="7">
        <v>51</v>
      </c>
      <c r="I8" s="9" cm="1">
        <f t="array" ref="I8">_xlfn.IFS(D8&gt;40,D8-40,D8&lt;=40,0)</f>
        <v>10</v>
      </c>
      <c r="J8" s="9" cm="1">
        <f t="array" ref="J8">_xlfn.IFS(E8&gt;40,E8-40,E8&lt;=40,0)</f>
        <v>4</v>
      </c>
      <c r="K8" s="9" cm="1">
        <f t="array" ref="K8">_xlfn.IFS(F8&gt;40,F8-40,F8&lt;=40,0)</f>
        <v>14</v>
      </c>
      <c r="L8" s="9" cm="1">
        <f t="array" ref="L8">_xlfn.IFS(G8&gt;40,G8-40,G8&lt;=40,0)</f>
        <v>0</v>
      </c>
      <c r="M8" s="9" cm="1">
        <f t="array" ref="M8">_xlfn.IFS(H8&gt;40,H8-40,H8&lt;=40,0)</f>
        <v>11</v>
      </c>
      <c r="N8" s="13">
        <f>D8*C8</f>
        <v>762.5</v>
      </c>
      <c r="O8" s="13">
        <f>E8*D8</f>
        <v>2200</v>
      </c>
      <c r="P8" s="13">
        <f>F8*E8</f>
        <v>2376</v>
      </c>
      <c r="Q8" s="13">
        <f>G8*F8</f>
        <v>1674</v>
      </c>
      <c r="R8" s="13">
        <f>H8*G8</f>
        <v>1581</v>
      </c>
      <c r="S8" s="16">
        <f t="shared" si="8"/>
        <v>76.25</v>
      </c>
      <c r="T8" s="16">
        <f t="shared" si="7"/>
        <v>100</v>
      </c>
      <c r="U8" s="16">
        <f t="shared" si="7"/>
        <v>308</v>
      </c>
      <c r="V8" s="16">
        <f t="shared" si="7"/>
        <v>0</v>
      </c>
      <c r="W8" s="16">
        <f t="shared" si="7"/>
        <v>170.5</v>
      </c>
      <c r="X8" s="19">
        <f>N8+S8</f>
        <v>838.75</v>
      </c>
      <c r="Y8" s="19">
        <f t="shared" si="6"/>
        <v>2300</v>
      </c>
      <c r="Z8" s="19">
        <f t="shared" si="6"/>
        <v>2684</v>
      </c>
      <c r="AA8" s="19">
        <f t="shared" si="6"/>
        <v>1674</v>
      </c>
      <c r="AB8" s="19">
        <f t="shared" si="6"/>
        <v>1751.5</v>
      </c>
      <c r="AD8" s="21">
        <f>SUM(X8:AB8)</f>
        <v>9248.25</v>
      </c>
    </row>
    <row r="9" spans="1:30" x14ac:dyDescent="0.25">
      <c r="A9" s="2" t="s">
        <v>11</v>
      </c>
      <c r="B9" s="1" t="s">
        <v>8</v>
      </c>
      <c r="C9" s="4">
        <v>12.75</v>
      </c>
      <c r="D9" s="7">
        <v>33</v>
      </c>
      <c r="E9" s="7">
        <v>33</v>
      </c>
      <c r="F9" s="7">
        <v>36</v>
      </c>
      <c r="G9" s="7">
        <v>44</v>
      </c>
      <c r="H9" s="7">
        <v>44</v>
      </c>
      <c r="I9" s="9" cm="1">
        <f t="array" ref="I9">_xlfn.IFS(D9&gt;40,D9-40,D9&lt;=40,0)</f>
        <v>0</v>
      </c>
      <c r="J9" s="9" cm="1">
        <f t="array" ref="J9">_xlfn.IFS(E9&gt;40,E9-40,E9&lt;=40,0)</f>
        <v>0</v>
      </c>
      <c r="K9" s="9" cm="1">
        <f t="array" ref="K9">_xlfn.IFS(F9&gt;40,F9-40,F9&lt;=40,0)</f>
        <v>0</v>
      </c>
      <c r="L9" s="9" cm="1">
        <f t="array" ref="L9">_xlfn.IFS(G9&gt;40,G9-40,G9&lt;=40,0)</f>
        <v>4</v>
      </c>
      <c r="M9" s="9" cm="1">
        <f t="array" ref="M9">_xlfn.IFS(H9&gt;40,H9-40,H9&lt;=40,0)</f>
        <v>4</v>
      </c>
      <c r="N9" s="13">
        <f>D9*C9</f>
        <v>420.75</v>
      </c>
      <c r="O9" s="13">
        <f>E9*D9</f>
        <v>1089</v>
      </c>
      <c r="P9" s="13">
        <f>F9*E9</f>
        <v>1188</v>
      </c>
      <c r="Q9" s="13">
        <f>G9*F9</f>
        <v>1584</v>
      </c>
      <c r="R9" s="13">
        <f>H9*G9</f>
        <v>1936</v>
      </c>
      <c r="S9" s="16">
        <f t="shared" si="8"/>
        <v>0</v>
      </c>
      <c r="T9" s="16">
        <f t="shared" si="7"/>
        <v>0</v>
      </c>
      <c r="U9" s="16">
        <f t="shared" si="7"/>
        <v>0</v>
      </c>
      <c r="V9" s="16">
        <f t="shared" si="7"/>
        <v>72</v>
      </c>
      <c r="W9" s="16">
        <f t="shared" si="7"/>
        <v>88</v>
      </c>
      <c r="X9" s="19">
        <f>N9+S9</f>
        <v>420.75</v>
      </c>
      <c r="Y9" s="19">
        <f t="shared" si="6"/>
        <v>1089</v>
      </c>
      <c r="Z9" s="19">
        <f t="shared" si="6"/>
        <v>1188</v>
      </c>
      <c r="AA9" s="19">
        <f t="shared" si="6"/>
        <v>1656</v>
      </c>
      <c r="AB9" s="19">
        <f t="shared" si="6"/>
        <v>2024</v>
      </c>
      <c r="AD9" s="21">
        <f t="shared" si="9"/>
        <v>6377.75</v>
      </c>
    </row>
    <row r="10" spans="1:30" x14ac:dyDescent="0.25">
      <c r="A10" s="2" t="s">
        <v>10</v>
      </c>
      <c r="B10" s="1" t="s">
        <v>9</v>
      </c>
      <c r="C10" s="4">
        <v>16.5</v>
      </c>
      <c r="D10" s="7">
        <v>45</v>
      </c>
      <c r="E10" s="7">
        <v>51</v>
      </c>
      <c r="F10" s="7">
        <v>48</v>
      </c>
      <c r="G10" s="7">
        <v>50</v>
      </c>
      <c r="H10" s="7">
        <v>30</v>
      </c>
      <c r="I10" s="9" cm="1">
        <f t="array" ref="I10">_xlfn.IFS(D10&gt;40,D10-40,D10&lt;=40,0)</f>
        <v>5</v>
      </c>
      <c r="J10" s="9" cm="1">
        <f t="array" ref="J10">_xlfn.IFS(E10&gt;40,E10-40,E10&lt;=40,0)</f>
        <v>11</v>
      </c>
      <c r="K10" s="9" cm="1">
        <f t="array" ref="K10">_xlfn.IFS(F10&gt;40,F10-40,F10&lt;=40,0)</f>
        <v>8</v>
      </c>
      <c r="L10" s="9" cm="1">
        <f t="array" ref="L10">_xlfn.IFS(G10&gt;40,G10-40,G10&lt;=40,0)</f>
        <v>10</v>
      </c>
      <c r="M10" s="9" cm="1">
        <f t="array" ref="M10">_xlfn.IFS(H10&gt;40,H10-40,H10&lt;=40,0)</f>
        <v>0</v>
      </c>
      <c r="N10" s="13">
        <f>D10*C10</f>
        <v>742.5</v>
      </c>
      <c r="O10" s="13">
        <f>E10*D10</f>
        <v>2295</v>
      </c>
      <c r="P10" s="13">
        <f>F10*E10</f>
        <v>2448</v>
      </c>
      <c r="Q10" s="13">
        <f>G10*F10</f>
        <v>2400</v>
      </c>
      <c r="R10" s="13">
        <f>H10*G10</f>
        <v>1500</v>
      </c>
      <c r="S10" s="16">
        <f t="shared" si="8"/>
        <v>41.25</v>
      </c>
      <c r="T10" s="16">
        <f t="shared" si="7"/>
        <v>247.5</v>
      </c>
      <c r="U10" s="16">
        <f t="shared" si="7"/>
        <v>204</v>
      </c>
      <c r="V10" s="16">
        <f t="shared" si="7"/>
        <v>240</v>
      </c>
      <c r="W10" s="16">
        <f t="shared" si="7"/>
        <v>0</v>
      </c>
      <c r="X10" s="19">
        <f>N10+S10</f>
        <v>783.75</v>
      </c>
      <c r="Y10" s="19">
        <f t="shared" si="6"/>
        <v>2542.5</v>
      </c>
      <c r="Z10" s="19">
        <f t="shared" si="6"/>
        <v>2652</v>
      </c>
      <c r="AA10" s="19">
        <f t="shared" si="6"/>
        <v>2640</v>
      </c>
      <c r="AB10" s="19">
        <f t="shared" si="6"/>
        <v>1500</v>
      </c>
      <c r="AD10" s="21">
        <f t="shared" si="9"/>
        <v>10118.25</v>
      </c>
    </row>
    <row r="11" spans="1:30" x14ac:dyDescent="0.25">
      <c r="A11" s="2" t="s">
        <v>18</v>
      </c>
      <c r="B11" s="1" t="s">
        <v>17</v>
      </c>
      <c r="C11" s="4">
        <v>13</v>
      </c>
      <c r="D11" s="7">
        <v>54</v>
      </c>
      <c r="E11" s="7">
        <v>52</v>
      </c>
      <c r="F11" s="7">
        <v>35</v>
      </c>
      <c r="G11" s="7">
        <v>35</v>
      </c>
      <c r="H11" s="7">
        <v>52</v>
      </c>
      <c r="I11" s="9" cm="1">
        <f t="array" ref="I11">_xlfn.IFS(D11&gt;40,D11-40,D11&lt;=40,0)</f>
        <v>14</v>
      </c>
      <c r="J11" s="9" cm="1">
        <f t="array" ref="J11">_xlfn.IFS(E11&gt;40,E11-40,E11&lt;=40,0)</f>
        <v>12</v>
      </c>
      <c r="K11" s="9" cm="1">
        <f t="array" ref="K11">_xlfn.IFS(F11&gt;40,F11-40,F11&lt;=40,0)</f>
        <v>0</v>
      </c>
      <c r="L11" s="9" cm="1">
        <f t="array" ref="L11">_xlfn.IFS(G11&gt;40,G11-40,G11&lt;=40,0)</f>
        <v>0</v>
      </c>
      <c r="M11" s="9" cm="1">
        <f t="array" ref="M11">_xlfn.IFS(H11&gt;40,H11-40,H11&lt;=40,0)</f>
        <v>12</v>
      </c>
      <c r="N11" s="13">
        <f>D11*C11</f>
        <v>702</v>
      </c>
      <c r="O11" s="13">
        <f>E11*D11</f>
        <v>2808</v>
      </c>
      <c r="P11" s="13">
        <f>F11*E11</f>
        <v>1820</v>
      </c>
      <c r="Q11" s="13">
        <f>G11*F11</f>
        <v>1225</v>
      </c>
      <c r="R11" s="13">
        <f>H11*G11</f>
        <v>1820</v>
      </c>
      <c r="S11" s="16">
        <f t="shared" si="8"/>
        <v>91</v>
      </c>
      <c r="T11" s="16">
        <f t="shared" si="7"/>
        <v>324</v>
      </c>
      <c r="U11" s="16">
        <f t="shared" si="7"/>
        <v>0</v>
      </c>
      <c r="V11" s="16">
        <f t="shared" si="7"/>
        <v>0</v>
      </c>
      <c r="W11" s="16">
        <f t="shared" si="7"/>
        <v>210</v>
      </c>
      <c r="X11" s="19">
        <f>N11+S11</f>
        <v>793</v>
      </c>
      <c r="Y11" s="19">
        <f t="shared" si="6"/>
        <v>3132</v>
      </c>
      <c r="Z11" s="19">
        <f t="shared" si="6"/>
        <v>1820</v>
      </c>
      <c r="AA11" s="19">
        <f t="shared" si="6"/>
        <v>1225</v>
      </c>
      <c r="AB11" s="19">
        <f t="shared" si="6"/>
        <v>2030</v>
      </c>
      <c r="AD11" s="21">
        <f t="shared" si="9"/>
        <v>9000</v>
      </c>
    </row>
    <row r="12" spans="1:30" x14ac:dyDescent="0.25">
      <c r="A12" s="2" t="s">
        <v>37</v>
      </c>
      <c r="B12" s="1" t="s">
        <v>19</v>
      </c>
      <c r="C12" s="4">
        <v>14.75</v>
      </c>
      <c r="D12" s="7">
        <v>37</v>
      </c>
      <c r="E12" s="7">
        <v>36</v>
      </c>
      <c r="F12" s="7">
        <v>39</v>
      </c>
      <c r="G12" s="7">
        <v>51</v>
      </c>
      <c r="H12" s="7">
        <v>39</v>
      </c>
      <c r="I12" s="9" cm="1">
        <f t="array" ref="I12">_xlfn.IFS(D12&gt;40,D12-40,D12&lt;=40,0)</f>
        <v>0</v>
      </c>
      <c r="J12" s="9" cm="1">
        <f t="array" ref="J12">_xlfn.IFS(E12&gt;40,E12-40,E12&lt;=40,0)</f>
        <v>0</v>
      </c>
      <c r="K12" s="9" cm="1">
        <f t="array" ref="K12">_xlfn.IFS(F12&gt;40,F12-40,F12&lt;=40,0)</f>
        <v>0</v>
      </c>
      <c r="L12" s="9" cm="1">
        <f t="array" ref="L12">_xlfn.IFS(G12&gt;40,G12-40,G12&lt;=40,0)</f>
        <v>11</v>
      </c>
      <c r="M12" s="9" cm="1">
        <f t="array" ref="M12">_xlfn.IFS(H12&gt;40,H12-40,H12&lt;=40,0)</f>
        <v>0</v>
      </c>
      <c r="N12" s="13">
        <f>D12*C12</f>
        <v>545.75</v>
      </c>
      <c r="O12" s="13">
        <f>E12*D12</f>
        <v>1332</v>
      </c>
      <c r="P12" s="13">
        <f>F12*E12</f>
        <v>1404</v>
      </c>
      <c r="Q12" s="13">
        <f>G12*F12</f>
        <v>1989</v>
      </c>
      <c r="R12" s="13">
        <f>H12*G12</f>
        <v>1989</v>
      </c>
      <c r="S12" s="16">
        <f t="shared" si="8"/>
        <v>0</v>
      </c>
      <c r="T12" s="16">
        <f t="shared" si="7"/>
        <v>0</v>
      </c>
      <c r="U12" s="16">
        <f t="shared" si="7"/>
        <v>0</v>
      </c>
      <c r="V12" s="16">
        <f t="shared" si="7"/>
        <v>214.5</v>
      </c>
      <c r="W12" s="16">
        <f t="shared" si="7"/>
        <v>0</v>
      </c>
      <c r="X12" s="19">
        <f>N12+S12</f>
        <v>545.75</v>
      </c>
      <c r="Y12" s="19">
        <f t="shared" si="6"/>
        <v>1332</v>
      </c>
      <c r="Z12" s="19">
        <f t="shared" si="6"/>
        <v>1404</v>
      </c>
      <c r="AA12" s="19">
        <f t="shared" si="6"/>
        <v>2203.5</v>
      </c>
      <c r="AB12" s="19">
        <f t="shared" si="6"/>
        <v>1989</v>
      </c>
      <c r="AD12" s="21">
        <f t="shared" si="9"/>
        <v>7474.25</v>
      </c>
    </row>
    <row r="13" spans="1:30" x14ac:dyDescent="0.25">
      <c r="A13" s="2" t="s">
        <v>23</v>
      </c>
      <c r="B13" s="1" t="s">
        <v>20</v>
      </c>
      <c r="C13" s="4">
        <v>11</v>
      </c>
      <c r="D13" s="7">
        <v>43</v>
      </c>
      <c r="E13" s="7">
        <v>42</v>
      </c>
      <c r="F13" s="7">
        <v>52</v>
      </c>
      <c r="G13" s="7">
        <v>54</v>
      </c>
      <c r="H13" s="7">
        <v>54</v>
      </c>
      <c r="I13" s="9" cm="1">
        <f t="array" ref="I13">_xlfn.IFS(D13&gt;40,D13-40,D13&lt;=40,0)</f>
        <v>3</v>
      </c>
      <c r="J13" s="9" cm="1">
        <f t="array" ref="J13">_xlfn.IFS(E13&gt;40,E13-40,E13&lt;=40,0)</f>
        <v>2</v>
      </c>
      <c r="K13" s="9" cm="1">
        <f t="array" ref="K13">_xlfn.IFS(F13&gt;40,F13-40,F13&lt;=40,0)</f>
        <v>12</v>
      </c>
      <c r="L13" s="9" cm="1">
        <f t="array" ref="L13">_xlfn.IFS(G13&gt;40,G13-40,G13&lt;=40,0)</f>
        <v>14</v>
      </c>
      <c r="M13" s="9" cm="1">
        <f t="array" ref="M13">_xlfn.IFS(H13&gt;40,H13-40,H13&lt;=40,0)</f>
        <v>14</v>
      </c>
      <c r="N13" s="13">
        <f>D13*C13</f>
        <v>473</v>
      </c>
      <c r="O13" s="13">
        <f>E13*D13</f>
        <v>1806</v>
      </c>
      <c r="P13" s="13">
        <f>F13*E13</f>
        <v>2184</v>
      </c>
      <c r="Q13" s="13">
        <f>G13*F13</f>
        <v>2808</v>
      </c>
      <c r="R13" s="13">
        <f>H13*G13</f>
        <v>2916</v>
      </c>
      <c r="S13" s="16">
        <f t="shared" si="8"/>
        <v>16.5</v>
      </c>
      <c r="T13" s="16">
        <f t="shared" si="7"/>
        <v>43</v>
      </c>
      <c r="U13" s="16">
        <f t="shared" si="7"/>
        <v>252</v>
      </c>
      <c r="V13" s="16">
        <f t="shared" si="7"/>
        <v>364</v>
      </c>
      <c r="W13" s="16">
        <f t="shared" si="7"/>
        <v>378</v>
      </c>
      <c r="X13" s="19">
        <f>N13+S13</f>
        <v>489.5</v>
      </c>
      <c r="Y13" s="19">
        <f t="shared" si="6"/>
        <v>1849</v>
      </c>
      <c r="Z13" s="19">
        <f t="shared" si="6"/>
        <v>2436</v>
      </c>
      <c r="AA13" s="19">
        <f t="shared" si="6"/>
        <v>3172</v>
      </c>
      <c r="AB13" s="19">
        <f t="shared" si="6"/>
        <v>3294</v>
      </c>
      <c r="AD13" s="21">
        <f t="shared" si="9"/>
        <v>11240.5</v>
      </c>
    </row>
    <row r="14" spans="1:30" x14ac:dyDescent="0.25">
      <c r="A14" s="2" t="s">
        <v>24</v>
      </c>
      <c r="B14" s="1" t="s">
        <v>21</v>
      </c>
      <c r="C14" s="4">
        <v>15</v>
      </c>
      <c r="D14" s="7">
        <v>51</v>
      </c>
      <c r="E14" s="7">
        <v>46</v>
      </c>
      <c r="F14" s="7">
        <v>44</v>
      </c>
      <c r="G14" s="7">
        <v>30</v>
      </c>
      <c r="H14" s="7">
        <v>38</v>
      </c>
      <c r="I14" s="9" cm="1">
        <f t="array" ref="I14">_xlfn.IFS(D14&gt;40,D14-40,D14&lt;=40,0)</f>
        <v>11</v>
      </c>
      <c r="J14" s="9" cm="1">
        <f t="array" ref="J14">_xlfn.IFS(E14&gt;40,E14-40,E14&lt;=40,0)</f>
        <v>6</v>
      </c>
      <c r="K14" s="9" cm="1">
        <f t="array" ref="K14">_xlfn.IFS(F14&gt;40,F14-40,F14&lt;=40,0)</f>
        <v>4</v>
      </c>
      <c r="L14" s="9" cm="1">
        <f t="array" ref="L14">_xlfn.IFS(G14&gt;40,G14-40,G14&lt;=40,0)</f>
        <v>0</v>
      </c>
      <c r="M14" s="9" cm="1">
        <f t="array" ref="M14">_xlfn.IFS(H14&gt;40,H14-40,H14&lt;=40,0)</f>
        <v>0</v>
      </c>
      <c r="N14" s="13">
        <f>D14*C14</f>
        <v>765</v>
      </c>
      <c r="O14" s="13">
        <f>E14*D14</f>
        <v>2346</v>
      </c>
      <c r="P14" s="13">
        <f>F14*E14</f>
        <v>2024</v>
      </c>
      <c r="Q14" s="13">
        <f>G14*F14</f>
        <v>1320</v>
      </c>
      <c r="R14" s="13">
        <f>H14*G14</f>
        <v>1140</v>
      </c>
      <c r="S14" s="16">
        <f t="shared" si="8"/>
        <v>82.5</v>
      </c>
      <c r="T14" s="16">
        <f t="shared" si="7"/>
        <v>153</v>
      </c>
      <c r="U14" s="16">
        <f t="shared" si="7"/>
        <v>92</v>
      </c>
      <c r="V14" s="16">
        <f t="shared" si="7"/>
        <v>0</v>
      </c>
      <c r="W14" s="16">
        <f t="shared" si="7"/>
        <v>0</v>
      </c>
      <c r="X14" s="19">
        <f>N14+S14</f>
        <v>847.5</v>
      </c>
      <c r="Y14" s="19">
        <f t="shared" si="6"/>
        <v>2499</v>
      </c>
      <c r="Z14" s="19">
        <f t="shared" si="6"/>
        <v>2116</v>
      </c>
      <c r="AA14" s="19">
        <f t="shared" si="6"/>
        <v>1320</v>
      </c>
      <c r="AB14" s="19">
        <f t="shared" si="6"/>
        <v>1140</v>
      </c>
      <c r="AD14" s="21">
        <f t="shared" si="9"/>
        <v>7922.5</v>
      </c>
    </row>
    <row r="15" spans="1:30" x14ac:dyDescent="0.25">
      <c r="A15" s="2" t="s">
        <v>34</v>
      </c>
      <c r="B15" s="1" t="s">
        <v>22</v>
      </c>
      <c r="C15" s="4">
        <v>12.5</v>
      </c>
      <c r="D15" s="7">
        <v>36</v>
      </c>
      <c r="E15" s="7">
        <v>37</v>
      </c>
      <c r="F15" s="7">
        <v>30</v>
      </c>
      <c r="G15" s="7">
        <v>48</v>
      </c>
      <c r="H15" s="7">
        <v>43</v>
      </c>
      <c r="I15" s="9" cm="1">
        <f t="array" ref="I15">_xlfn.IFS(D15&gt;40,D15-40,D15&lt;=40,0)</f>
        <v>0</v>
      </c>
      <c r="J15" s="9" cm="1">
        <f t="array" ref="J15">_xlfn.IFS(E15&gt;40,E15-40,E15&lt;=40,0)</f>
        <v>0</v>
      </c>
      <c r="K15" s="9" cm="1">
        <f t="array" ref="K15">_xlfn.IFS(F15&gt;40,F15-40,F15&lt;=40,0)</f>
        <v>0</v>
      </c>
      <c r="L15" s="9" cm="1">
        <f t="array" ref="L15">_xlfn.IFS(G15&gt;40,G15-40,G15&lt;=40,0)</f>
        <v>8</v>
      </c>
      <c r="M15" s="9" cm="1">
        <f t="array" ref="M15">_xlfn.IFS(H15&gt;40,H15-40,H15&lt;=40,0)</f>
        <v>3</v>
      </c>
      <c r="N15" s="13">
        <f>D15*C15</f>
        <v>450</v>
      </c>
      <c r="O15" s="13">
        <f>E15*D15</f>
        <v>1332</v>
      </c>
      <c r="P15" s="13">
        <f>F15*E15</f>
        <v>1110</v>
      </c>
      <c r="Q15" s="13">
        <f>G15*F15</f>
        <v>1440</v>
      </c>
      <c r="R15" s="13">
        <f>H15*G15</f>
        <v>2064</v>
      </c>
      <c r="S15" s="16">
        <f t="shared" si="8"/>
        <v>0</v>
      </c>
      <c r="T15" s="16">
        <f t="shared" si="7"/>
        <v>0</v>
      </c>
      <c r="U15" s="16">
        <f t="shared" si="7"/>
        <v>0</v>
      </c>
      <c r="V15" s="16">
        <f t="shared" si="7"/>
        <v>120</v>
      </c>
      <c r="W15" s="16">
        <f t="shared" si="7"/>
        <v>72</v>
      </c>
      <c r="X15" s="19">
        <f>N15+S15</f>
        <v>450</v>
      </c>
      <c r="Y15" s="19">
        <f t="shared" si="6"/>
        <v>1332</v>
      </c>
      <c r="Z15" s="19">
        <f t="shared" si="6"/>
        <v>1110</v>
      </c>
      <c r="AA15" s="19">
        <f t="shared" si="6"/>
        <v>1560</v>
      </c>
      <c r="AB15" s="19">
        <f t="shared" si="6"/>
        <v>2136</v>
      </c>
      <c r="AD15" s="21">
        <f t="shared" si="9"/>
        <v>6588</v>
      </c>
    </row>
    <row r="16" spans="1:30" x14ac:dyDescent="0.25">
      <c r="A16" s="2" t="s">
        <v>35</v>
      </c>
      <c r="B16" s="1" t="s">
        <v>25</v>
      </c>
      <c r="C16" s="4">
        <v>16.25</v>
      </c>
      <c r="D16" s="7">
        <v>47</v>
      </c>
      <c r="E16" s="7">
        <v>55</v>
      </c>
      <c r="F16" s="7">
        <v>51</v>
      </c>
      <c r="G16" s="7">
        <v>37</v>
      </c>
      <c r="H16" s="7">
        <v>32</v>
      </c>
      <c r="I16" s="9" cm="1">
        <f t="array" ref="I16">_xlfn.IFS(D16&gt;40,D16-40,D16&lt;=40,0)</f>
        <v>7</v>
      </c>
      <c r="J16" s="9" cm="1">
        <f t="array" ref="J16">_xlfn.IFS(E16&gt;40,E16-40,E16&lt;=40,0)</f>
        <v>15</v>
      </c>
      <c r="K16" s="9" cm="1">
        <f t="array" ref="K16">_xlfn.IFS(F16&gt;40,F16-40,F16&lt;=40,0)</f>
        <v>11</v>
      </c>
      <c r="L16" s="9" cm="1">
        <f t="array" ref="L16">_xlfn.IFS(G16&gt;40,G16-40,G16&lt;=40,0)</f>
        <v>0</v>
      </c>
      <c r="M16" s="9" cm="1">
        <f t="array" ref="M16">_xlfn.IFS(H16&gt;40,H16-40,H16&lt;=40,0)</f>
        <v>0</v>
      </c>
      <c r="N16" s="13">
        <f>D16*C16</f>
        <v>763.75</v>
      </c>
      <c r="O16" s="13">
        <f>E16*D16</f>
        <v>2585</v>
      </c>
      <c r="P16" s="13">
        <f>F16*E16</f>
        <v>2805</v>
      </c>
      <c r="Q16" s="13">
        <f>G16*F16</f>
        <v>1887</v>
      </c>
      <c r="R16" s="13">
        <f>H16*G16</f>
        <v>1184</v>
      </c>
      <c r="S16" s="16">
        <f t="shared" si="8"/>
        <v>56.875</v>
      </c>
      <c r="T16" s="16">
        <f t="shared" si="7"/>
        <v>352.5</v>
      </c>
      <c r="U16" s="16">
        <f t="shared" si="7"/>
        <v>302.5</v>
      </c>
      <c r="V16" s="16">
        <f t="shared" si="7"/>
        <v>0</v>
      </c>
      <c r="W16" s="16">
        <f t="shared" si="7"/>
        <v>0</v>
      </c>
      <c r="X16" s="19">
        <f>N16+S16</f>
        <v>820.625</v>
      </c>
      <c r="Y16" s="19">
        <f t="shared" si="6"/>
        <v>2937.5</v>
      </c>
      <c r="Z16" s="19">
        <f t="shared" si="6"/>
        <v>3107.5</v>
      </c>
      <c r="AA16" s="19">
        <f t="shared" si="6"/>
        <v>1887</v>
      </c>
      <c r="AB16" s="19">
        <f t="shared" si="6"/>
        <v>1184</v>
      </c>
      <c r="AD16" s="21">
        <f t="shared" si="9"/>
        <v>9936.625</v>
      </c>
    </row>
    <row r="17" spans="1:30" x14ac:dyDescent="0.25">
      <c r="A17" s="2" t="s">
        <v>27</v>
      </c>
      <c r="B17" s="1" t="s">
        <v>26</v>
      </c>
      <c r="C17" s="4">
        <v>13.25</v>
      </c>
      <c r="D17" s="7">
        <v>31</v>
      </c>
      <c r="E17" s="7">
        <v>34</v>
      </c>
      <c r="F17" s="7">
        <v>46</v>
      </c>
      <c r="G17" s="7">
        <v>52</v>
      </c>
      <c r="H17" s="7">
        <v>50</v>
      </c>
      <c r="I17" s="9" cm="1">
        <f t="array" ref="I17">_xlfn.IFS(D17&gt;40,D17-40,D17&lt;=40,0)</f>
        <v>0</v>
      </c>
      <c r="J17" s="9" cm="1">
        <f t="array" ref="J17">_xlfn.IFS(E17&gt;40,E17-40,E17&lt;=40,0)</f>
        <v>0</v>
      </c>
      <c r="K17" s="9" cm="1">
        <f t="array" ref="K17">_xlfn.IFS(F17&gt;40,F17-40,F17&lt;=40,0)</f>
        <v>6</v>
      </c>
      <c r="L17" s="9" cm="1">
        <f t="array" ref="L17">_xlfn.IFS(G17&gt;40,G17-40,G17&lt;=40,0)</f>
        <v>12</v>
      </c>
      <c r="M17" s="9" cm="1">
        <f t="array" ref="M17">_xlfn.IFS(H17&gt;40,H17-40,H17&lt;=40,0)</f>
        <v>10</v>
      </c>
      <c r="N17" s="13">
        <f>D17*C17</f>
        <v>410.75</v>
      </c>
      <c r="O17" s="13">
        <f>E17*D17</f>
        <v>1054</v>
      </c>
      <c r="P17" s="13">
        <f>F17*E17</f>
        <v>1564</v>
      </c>
      <c r="Q17" s="13">
        <f>G17*F17</f>
        <v>2392</v>
      </c>
      <c r="R17" s="13">
        <f>H17*G17</f>
        <v>2600</v>
      </c>
      <c r="S17" s="16">
        <f t="shared" si="8"/>
        <v>0</v>
      </c>
      <c r="T17" s="16">
        <f t="shared" si="7"/>
        <v>0</v>
      </c>
      <c r="U17" s="16">
        <f t="shared" si="7"/>
        <v>102</v>
      </c>
      <c r="V17" s="16">
        <f t="shared" si="7"/>
        <v>276</v>
      </c>
      <c r="W17" s="16">
        <f t="shared" si="7"/>
        <v>260</v>
      </c>
      <c r="X17" s="19">
        <f>N17+S17</f>
        <v>410.75</v>
      </c>
      <c r="Y17" s="19">
        <f t="shared" si="6"/>
        <v>1054</v>
      </c>
      <c r="Z17" s="19">
        <f t="shared" si="6"/>
        <v>1666</v>
      </c>
      <c r="AA17" s="19">
        <f t="shared" si="6"/>
        <v>2668</v>
      </c>
      <c r="AB17" s="19">
        <f t="shared" si="6"/>
        <v>2860</v>
      </c>
      <c r="AD17" s="21">
        <f t="shared" si="9"/>
        <v>8658.75</v>
      </c>
    </row>
    <row r="18" spans="1:30" x14ac:dyDescent="0.25">
      <c r="A18" s="2" t="s">
        <v>29</v>
      </c>
      <c r="B18" s="1" t="s">
        <v>28</v>
      </c>
      <c r="C18" s="4">
        <v>11.75</v>
      </c>
      <c r="D18" s="7">
        <v>44</v>
      </c>
      <c r="E18" s="7">
        <v>50</v>
      </c>
      <c r="F18" s="7">
        <v>34</v>
      </c>
      <c r="G18" s="7">
        <v>40</v>
      </c>
      <c r="H18" s="7">
        <v>45</v>
      </c>
      <c r="I18" s="9" cm="1">
        <f t="array" ref="I18">_xlfn.IFS(D18&gt;40,D18-40,D18&lt;=40,0)</f>
        <v>4</v>
      </c>
      <c r="J18" s="9" cm="1">
        <f t="array" ref="J18">_xlfn.IFS(E18&gt;40,E18-40,E18&lt;=40,0)</f>
        <v>10</v>
      </c>
      <c r="K18" s="9" cm="1">
        <f t="array" ref="K18">_xlfn.IFS(F18&gt;40,F18-40,F18&lt;=40,0)</f>
        <v>0</v>
      </c>
      <c r="L18" s="9" cm="1">
        <f t="array" ref="L18">_xlfn.IFS(G18&gt;40,G18-40,G18&lt;=40,0)</f>
        <v>0</v>
      </c>
      <c r="M18" s="9" cm="1">
        <f t="array" ref="M18">_xlfn.IFS(H18&gt;40,H18-40,H18&lt;=40,0)</f>
        <v>5</v>
      </c>
      <c r="N18" s="13">
        <f>D18*C18</f>
        <v>517</v>
      </c>
      <c r="O18" s="13">
        <f>E18*D18</f>
        <v>2200</v>
      </c>
      <c r="P18" s="13">
        <f>F18*E18</f>
        <v>1700</v>
      </c>
      <c r="Q18" s="13">
        <f>G18*F18</f>
        <v>1360</v>
      </c>
      <c r="R18" s="13">
        <f>H18*G18</f>
        <v>1800</v>
      </c>
      <c r="S18" s="16">
        <f t="shared" si="8"/>
        <v>23.5</v>
      </c>
      <c r="T18" s="16">
        <f t="shared" si="7"/>
        <v>220</v>
      </c>
      <c r="U18" s="16">
        <f t="shared" si="7"/>
        <v>0</v>
      </c>
      <c r="V18" s="16">
        <f t="shared" si="7"/>
        <v>0</v>
      </c>
      <c r="W18" s="16">
        <f t="shared" si="7"/>
        <v>100</v>
      </c>
      <c r="X18" s="19">
        <f>N18+S18</f>
        <v>540.5</v>
      </c>
      <c r="Y18" s="19">
        <f t="shared" si="6"/>
        <v>2420</v>
      </c>
      <c r="Z18" s="19">
        <f t="shared" si="6"/>
        <v>1700</v>
      </c>
      <c r="AA18" s="19">
        <f t="shared" si="6"/>
        <v>1360</v>
      </c>
      <c r="AB18" s="19">
        <f t="shared" si="6"/>
        <v>1900</v>
      </c>
      <c r="AD18" s="21">
        <f t="shared" si="9"/>
        <v>7920.5</v>
      </c>
    </row>
    <row r="19" spans="1:30" x14ac:dyDescent="0.25">
      <c r="A19" s="2" t="s">
        <v>31</v>
      </c>
      <c r="B19" s="1" t="s">
        <v>30</v>
      </c>
      <c r="C19" s="4">
        <v>14.5</v>
      </c>
      <c r="D19" s="7">
        <v>53</v>
      </c>
      <c r="E19" s="7">
        <v>43</v>
      </c>
      <c r="F19" s="7">
        <v>53</v>
      </c>
      <c r="G19" s="7">
        <v>32</v>
      </c>
      <c r="H19" s="7">
        <v>36</v>
      </c>
      <c r="I19" s="9" cm="1">
        <f t="array" ref="I19">_xlfn.IFS(D19&gt;40,D19-40,D19&lt;=40,0)</f>
        <v>13</v>
      </c>
      <c r="J19" s="9" cm="1">
        <f t="array" ref="J19">_xlfn.IFS(E19&gt;40,E19-40,E19&lt;=40,0)</f>
        <v>3</v>
      </c>
      <c r="K19" s="9" cm="1">
        <f t="array" ref="K19">_xlfn.IFS(F19&gt;40,F19-40,F19&lt;=40,0)</f>
        <v>13</v>
      </c>
      <c r="L19" s="9" cm="1">
        <f t="array" ref="L19">_xlfn.IFS(G19&gt;40,G19-40,G19&lt;=40,0)</f>
        <v>0</v>
      </c>
      <c r="M19" s="9" cm="1">
        <f t="array" ref="M19">_xlfn.IFS(H19&gt;40,H19-40,H19&lt;=40,0)</f>
        <v>0</v>
      </c>
      <c r="N19" s="13">
        <f>D19*C19</f>
        <v>768.5</v>
      </c>
      <c r="O19" s="13">
        <f>E19*D19</f>
        <v>2279</v>
      </c>
      <c r="P19" s="13">
        <f>F19*E19</f>
        <v>2279</v>
      </c>
      <c r="Q19" s="13">
        <f>G19*F19</f>
        <v>1696</v>
      </c>
      <c r="R19" s="13">
        <f>H19*G19</f>
        <v>1152</v>
      </c>
      <c r="S19" s="16">
        <f t="shared" si="8"/>
        <v>94.25</v>
      </c>
      <c r="T19" s="16">
        <f t="shared" si="7"/>
        <v>79.5</v>
      </c>
      <c r="U19" s="16">
        <f t="shared" si="7"/>
        <v>279.5</v>
      </c>
      <c r="V19" s="16">
        <f t="shared" si="7"/>
        <v>0</v>
      </c>
      <c r="W19" s="16">
        <f t="shared" si="7"/>
        <v>0</v>
      </c>
      <c r="X19" s="19">
        <f>N19+S19</f>
        <v>862.75</v>
      </c>
      <c r="Y19" s="19">
        <f t="shared" ref="Y19:AB20" si="10">O19+T19</f>
        <v>2358.5</v>
      </c>
      <c r="Z19" s="19">
        <f t="shared" si="10"/>
        <v>2558.5</v>
      </c>
      <c r="AA19" s="19">
        <f t="shared" si="10"/>
        <v>1696</v>
      </c>
      <c r="AB19" s="19">
        <f t="shared" si="10"/>
        <v>1152</v>
      </c>
      <c r="AD19" s="21">
        <f>SUM(X19:AB19)</f>
        <v>8627.75</v>
      </c>
    </row>
    <row r="20" spans="1:30" x14ac:dyDescent="0.25">
      <c r="A20" s="2" t="s">
        <v>32</v>
      </c>
      <c r="B20" s="3" t="s">
        <v>33</v>
      </c>
      <c r="C20" s="4">
        <v>12</v>
      </c>
      <c r="D20" s="7">
        <v>38</v>
      </c>
      <c r="E20" s="7">
        <v>39</v>
      </c>
      <c r="F20" s="7">
        <v>40</v>
      </c>
      <c r="G20" s="7">
        <v>45</v>
      </c>
      <c r="H20" s="7">
        <v>47</v>
      </c>
      <c r="I20" s="9" cm="1">
        <f t="array" ref="I20">_xlfn.IFS(D20&gt;40,D20-40,D20&lt;=40,0)</f>
        <v>0</v>
      </c>
      <c r="J20" s="9" cm="1">
        <f t="array" ref="J20">_xlfn.IFS(E20&gt;40,E20-40,E20&lt;=40,0)</f>
        <v>0</v>
      </c>
      <c r="K20" s="9" cm="1">
        <f t="array" ref="K20">_xlfn.IFS(F20&gt;40,F20-40,F20&lt;=40,0)</f>
        <v>0</v>
      </c>
      <c r="L20" s="9" cm="1">
        <f t="array" ref="L20">_xlfn.IFS(G20&gt;40,G20-40,G20&lt;=40,0)</f>
        <v>5</v>
      </c>
      <c r="M20" s="9" cm="1">
        <f t="array" ref="M20">_xlfn.IFS(H20&gt;40,H20-40,H20&lt;=40,0)</f>
        <v>7</v>
      </c>
      <c r="N20" s="13">
        <f>D20*C20</f>
        <v>456</v>
      </c>
      <c r="O20" s="13">
        <f>E20*D20</f>
        <v>1482</v>
      </c>
      <c r="P20" s="13">
        <f>F20*E20</f>
        <v>1560</v>
      </c>
      <c r="Q20" s="13">
        <f>G20*F20</f>
        <v>1800</v>
      </c>
      <c r="R20" s="13">
        <f>H20*G20</f>
        <v>2115</v>
      </c>
      <c r="S20" s="16">
        <f t="shared" si="8"/>
        <v>0</v>
      </c>
      <c r="T20" s="16">
        <f t="shared" ref="T20" si="11">0.5*D20*J20</f>
        <v>0</v>
      </c>
      <c r="U20" s="16">
        <f t="shared" ref="U20" si="12">0.5*E20*K20</f>
        <v>0</v>
      </c>
      <c r="V20" s="16">
        <f t="shared" ref="V20" si="13">0.5*F20*L20</f>
        <v>100</v>
      </c>
      <c r="W20" s="16">
        <f t="shared" ref="W20" si="14">0.5*G20*M20</f>
        <v>157.5</v>
      </c>
      <c r="X20" s="19">
        <f>N20+S20</f>
        <v>456</v>
      </c>
      <c r="Y20" s="19">
        <f t="shared" si="10"/>
        <v>1482</v>
      </c>
      <c r="Z20" s="19">
        <f t="shared" si="10"/>
        <v>1560</v>
      </c>
      <c r="AA20" s="19">
        <f t="shared" si="10"/>
        <v>1900</v>
      </c>
      <c r="AB20" s="19">
        <f t="shared" si="10"/>
        <v>2272.5</v>
      </c>
      <c r="AD20" s="21">
        <f>SUM(X20:AB20)</f>
        <v>7670.5</v>
      </c>
    </row>
    <row r="21" spans="1:30" x14ac:dyDescent="0.25">
      <c r="A21" s="1"/>
      <c r="B21" s="1"/>
    </row>
    <row r="23" spans="1:30" x14ac:dyDescent="0.25">
      <c r="A23" s="2" t="s">
        <v>41</v>
      </c>
      <c r="C23" s="5">
        <f>MAX(C3:C20)</f>
        <v>16.5</v>
      </c>
      <c r="L23" s="5"/>
      <c r="M23" s="5"/>
      <c r="N23" s="5">
        <f>MAX(N3:N20)</f>
        <v>768.5</v>
      </c>
      <c r="O23" s="5">
        <f t="shared" ref="O23:AB23" si="15">MAX(O3:O20)</f>
        <v>2808</v>
      </c>
      <c r="P23" s="5">
        <f t="shared" si="15"/>
        <v>2805</v>
      </c>
      <c r="Q23" s="5">
        <f t="shared" si="15"/>
        <v>2808</v>
      </c>
      <c r="R23" s="5">
        <f t="shared" si="15"/>
        <v>2916</v>
      </c>
      <c r="S23" s="5">
        <f t="shared" si="15"/>
        <v>94.25</v>
      </c>
      <c r="T23" s="5">
        <f t="shared" si="15"/>
        <v>352.5</v>
      </c>
      <c r="U23" s="5">
        <f t="shared" si="15"/>
        <v>308</v>
      </c>
      <c r="V23" s="5">
        <f t="shared" si="15"/>
        <v>364</v>
      </c>
      <c r="W23" s="5">
        <f t="shared" si="15"/>
        <v>378</v>
      </c>
      <c r="X23" s="5">
        <f t="shared" si="15"/>
        <v>862.75</v>
      </c>
      <c r="Y23" s="5">
        <f t="shared" si="15"/>
        <v>3132</v>
      </c>
      <c r="Z23" s="5">
        <f t="shared" si="15"/>
        <v>3107.5</v>
      </c>
      <c r="AA23" s="5">
        <f t="shared" si="15"/>
        <v>3172</v>
      </c>
      <c r="AB23" s="5">
        <f t="shared" si="15"/>
        <v>3294</v>
      </c>
      <c r="AD23" s="5">
        <f>MAX(AD3:AD20)</f>
        <v>11240.5</v>
      </c>
    </row>
    <row r="24" spans="1:30" x14ac:dyDescent="0.25">
      <c r="A24" s="2" t="s">
        <v>42</v>
      </c>
      <c r="C24" s="5">
        <f>MIN(C3:C20)</f>
        <v>10.5</v>
      </c>
      <c r="L24" s="5"/>
      <c r="M24" s="5"/>
      <c r="N24" s="5">
        <f>MIN(N3:N20)</f>
        <v>402.5</v>
      </c>
      <c r="O24" s="5">
        <f t="shared" ref="O24:AB24" si="16">MIN(O3:O20)</f>
        <v>325.5</v>
      </c>
      <c r="P24" s="5">
        <f t="shared" si="16"/>
        <v>346.5</v>
      </c>
      <c r="Q24" s="5">
        <f t="shared" si="16"/>
        <v>441</v>
      </c>
      <c r="R24" s="5">
        <f t="shared" si="16"/>
        <v>556.5</v>
      </c>
      <c r="S24" s="5">
        <f t="shared" si="16"/>
        <v>0</v>
      </c>
      <c r="T24" s="5">
        <f t="shared" si="16"/>
        <v>0</v>
      </c>
      <c r="U24" s="5">
        <f t="shared" si="16"/>
        <v>0</v>
      </c>
      <c r="V24" s="5">
        <f t="shared" si="16"/>
        <v>0</v>
      </c>
      <c r="W24" s="5">
        <f t="shared" si="16"/>
        <v>0</v>
      </c>
      <c r="X24" s="5">
        <f t="shared" si="16"/>
        <v>402.5</v>
      </c>
      <c r="Y24" s="5">
        <f t="shared" si="16"/>
        <v>325.5</v>
      </c>
      <c r="Z24" s="5">
        <f t="shared" si="16"/>
        <v>346.5</v>
      </c>
      <c r="AA24" s="5">
        <f t="shared" si="16"/>
        <v>451.5</v>
      </c>
      <c r="AB24" s="5">
        <f t="shared" si="16"/>
        <v>624.75</v>
      </c>
      <c r="AD24" s="5">
        <f>MIN(AD3:AD20)</f>
        <v>2157.75</v>
      </c>
    </row>
    <row r="25" spans="1:30" x14ac:dyDescent="0.25">
      <c r="A25" s="2" t="s">
        <v>43</v>
      </c>
      <c r="C25" s="5">
        <f>AVERAGE(C3:C20)</f>
        <v>13.361111111111111</v>
      </c>
      <c r="L25" s="5"/>
      <c r="M25" s="5"/>
      <c r="N25" s="5">
        <f>AVERAGE(N3:N20)</f>
        <v>582</v>
      </c>
      <c r="O25" s="5">
        <f t="shared" ref="O25:AB25" si="17">AVERAGE(O3:O20)</f>
        <v>1835.6944444444443</v>
      </c>
      <c r="P25" s="5">
        <f t="shared" si="17"/>
        <v>1784.0277777777778</v>
      </c>
      <c r="Q25" s="5">
        <f t="shared" si="17"/>
        <v>1724.4444444444443</v>
      </c>
      <c r="R25" s="5">
        <f t="shared" si="17"/>
        <v>1732.4722222222222</v>
      </c>
      <c r="S25" s="5">
        <f t="shared" si="17"/>
        <v>34.743055555555557</v>
      </c>
      <c r="T25" s="5">
        <f t="shared" si="17"/>
        <v>112.30555555555556</v>
      </c>
      <c r="U25" s="5">
        <f t="shared" si="17"/>
        <v>105.27777777777777</v>
      </c>
      <c r="V25" s="5">
        <f t="shared" si="17"/>
        <v>97.138888888888886</v>
      </c>
      <c r="W25" s="5">
        <f t="shared" si="17"/>
        <v>98.652777777777771</v>
      </c>
      <c r="X25" s="5">
        <f t="shared" si="17"/>
        <v>616.74305555555554</v>
      </c>
      <c r="Y25" s="5">
        <f t="shared" si="17"/>
        <v>1948</v>
      </c>
      <c r="Z25" s="5">
        <f t="shared" si="17"/>
        <v>1889.3055555555557</v>
      </c>
      <c r="AA25" s="5">
        <f t="shared" si="17"/>
        <v>1821.5833333333333</v>
      </c>
      <c r="AB25" s="5">
        <f t="shared" si="17"/>
        <v>1831.125</v>
      </c>
      <c r="AD25" s="5">
        <f>AVERAGE(AD3:AD20)</f>
        <v>8106.7569444444443</v>
      </c>
    </row>
    <row r="26" spans="1:30" x14ac:dyDescent="0.25">
      <c r="A26" s="2" t="s">
        <v>44</v>
      </c>
      <c r="C26" s="5">
        <f>SUM(C3:C20)</f>
        <v>240.5</v>
      </c>
      <c r="L26" s="5"/>
      <c r="M26" s="5"/>
      <c r="N26" s="5">
        <f>SUM(N3:N20)</f>
        <v>10476</v>
      </c>
      <c r="O26" s="5">
        <f t="shared" ref="O26:AB26" si="18">SUM(O3:O20)</f>
        <v>33042.5</v>
      </c>
      <c r="P26" s="5">
        <f t="shared" si="18"/>
        <v>32112.5</v>
      </c>
      <c r="Q26" s="5">
        <f t="shared" si="18"/>
        <v>31040</v>
      </c>
      <c r="R26" s="5">
        <f t="shared" si="18"/>
        <v>31184.5</v>
      </c>
      <c r="S26" s="5">
        <f t="shared" si="18"/>
        <v>625.375</v>
      </c>
      <c r="T26" s="5">
        <f t="shared" si="18"/>
        <v>2021.5</v>
      </c>
      <c r="U26" s="5">
        <f t="shared" si="18"/>
        <v>1895</v>
      </c>
      <c r="V26" s="5">
        <f t="shared" si="18"/>
        <v>1748.5</v>
      </c>
      <c r="W26" s="5">
        <f t="shared" si="18"/>
        <v>1775.75</v>
      </c>
      <c r="X26" s="5">
        <f t="shared" si="18"/>
        <v>11101.375</v>
      </c>
      <c r="Y26" s="5">
        <f t="shared" si="18"/>
        <v>35064</v>
      </c>
      <c r="Z26" s="5">
        <f t="shared" si="18"/>
        <v>34007.5</v>
      </c>
      <c r="AA26" s="5">
        <f t="shared" si="18"/>
        <v>32788.5</v>
      </c>
      <c r="AB26" s="5">
        <f t="shared" si="18"/>
        <v>32960.25</v>
      </c>
      <c r="AD26" s="5">
        <f>SUM(AD3:AD20)</f>
        <v>145921.625</v>
      </c>
    </row>
    <row r="29" spans="1:30" x14ac:dyDescent="0.25">
      <c r="H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Tadros</dc:creator>
  <cp:lastModifiedBy>Tadros</cp:lastModifiedBy>
  <dcterms:created xsi:type="dcterms:W3CDTF">2023-05-22T06:05:51Z</dcterms:created>
  <dcterms:modified xsi:type="dcterms:W3CDTF">2023-05-22T08:10:30Z</dcterms:modified>
</cp:coreProperties>
</file>