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Материалы по программе Цифровая экономика\17. Разработка национальной программы\СБОРКА НАЦ.ПРОГРАММЫ\ИТОГ_ПЕРЕСБОРКА_29.06.2018\Цифровые технологии\"/>
    </mc:Choice>
  </mc:AlternateContent>
  <bookViews>
    <workbookView xWindow="0" yWindow="0" windowWidth="28800" windowHeight="12300" activeTab="3"/>
  </bookViews>
  <sheets>
    <sheet name="1.Цели НП" sheetId="1" r:id="rId1"/>
    <sheet name="2. Задачи и результаты ФП" sheetId="3" r:id="rId2"/>
    <sheet name="2.2.1.План мероприятий " sheetId="2" r:id="rId3"/>
    <sheet name="3. Финансовое обеспечение" sheetId="4" r:id="rId4"/>
  </sheets>
  <definedNames>
    <definedName name="_xlnm._FilterDatabase" localSheetId="2" hidden="1">'2.2.1.План мероприятий '!$C$1:$C$138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1" i="4" l="1"/>
  <c r="S71" i="4"/>
  <c r="R71" i="4"/>
  <c r="Q71" i="4"/>
  <c r="P71" i="4"/>
  <c r="O71" i="4"/>
  <c r="M71" i="4"/>
  <c r="L71" i="4"/>
  <c r="J71" i="4"/>
  <c r="I71" i="4"/>
  <c r="G71" i="4"/>
  <c r="F71" i="4"/>
  <c r="E71" i="4"/>
  <c r="Q78" i="4"/>
  <c r="Q72" i="4"/>
  <c r="N78" i="4"/>
  <c r="N71" i="4" s="1"/>
  <c r="N72" i="4"/>
  <c r="K78" i="4"/>
  <c r="K71" i="4" s="1"/>
  <c r="K72" i="4"/>
  <c r="H78" i="4"/>
  <c r="H72" i="4"/>
  <c r="Q70" i="4"/>
  <c r="Q64" i="4"/>
  <c r="N70" i="4"/>
  <c r="N63" i="4" s="1"/>
  <c r="N64" i="4"/>
  <c r="K70" i="4"/>
  <c r="K64" i="4"/>
  <c r="H70" i="4"/>
  <c r="H64" i="4"/>
  <c r="T63" i="4"/>
  <c r="S63" i="4"/>
  <c r="R63" i="4"/>
  <c r="P63" i="4"/>
  <c r="O63" i="4"/>
  <c r="M63" i="4"/>
  <c r="L63" i="4"/>
  <c r="J63" i="4"/>
  <c r="I63" i="4"/>
  <c r="G63" i="4"/>
  <c r="F63" i="4"/>
  <c r="E63" i="4"/>
  <c r="T51" i="4"/>
  <c r="G51" i="4"/>
  <c r="I51" i="4"/>
  <c r="J51" i="4"/>
  <c r="K51" i="4"/>
  <c r="L51" i="4"/>
  <c r="M51" i="4"/>
  <c r="N51" i="4"/>
  <c r="O51" i="4"/>
  <c r="P51" i="4"/>
  <c r="Q51" i="4"/>
  <c r="R51" i="4"/>
  <c r="S51" i="4"/>
  <c r="Q56" i="4"/>
  <c r="Q55" i="4"/>
  <c r="Q54" i="4"/>
  <c r="Q53" i="4"/>
  <c r="Q52" i="4"/>
  <c r="N56" i="4"/>
  <c r="N55" i="4"/>
  <c r="N54" i="4"/>
  <c r="N53" i="4"/>
  <c r="N52" i="4"/>
  <c r="K56" i="4"/>
  <c r="K55" i="4"/>
  <c r="K54" i="4"/>
  <c r="K53" i="4"/>
  <c r="K52" i="4"/>
  <c r="H55" i="4"/>
  <c r="H56" i="4"/>
  <c r="H54" i="4"/>
  <c r="H53" i="4"/>
  <c r="Q49" i="4"/>
  <c r="Q43" i="4"/>
  <c r="N49" i="4"/>
  <c r="N43" i="4"/>
  <c r="N42" i="4" s="1"/>
  <c r="K49" i="4"/>
  <c r="K43" i="4"/>
  <c r="H49" i="4"/>
  <c r="H43" i="4"/>
  <c r="T42" i="4"/>
  <c r="S42" i="4"/>
  <c r="R42" i="4"/>
  <c r="P42" i="4"/>
  <c r="O42" i="4"/>
  <c r="M42" i="4"/>
  <c r="L42" i="4"/>
  <c r="J42" i="4"/>
  <c r="I42" i="4"/>
  <c r="G42" i="4"/>
  <c r="F42" i="4"/>
  <c r="E42" i="4"/>
  <c r="Q63" i="4" l="1"/>
  <c r="K63" i="4"/>
  <c r="H71" i="4"/>
  <c r="H63" i="4"/>
  <c r="Q42" i="4"/>
  <c r="K42" i="4"/>
  <c r="H42" i="4"/>
  <c r="Q41" i="4"/>
  <c r="Q35" i="4"/>
  <c r="N41" i="4"/>
  <c r="N35" i="4"/>
  <c r="K41" i="4"/>
  <c r="K35" i="4"/>
  <c r="H41" i="4"/>
  <c r="H35" i="4"/>
  <c r="G34" i="4"/>
  <c r="G33" i="4" s="1"/>
  <c r="I34" i="4"/>
  <c r="I33" i="4" s="1"/>
  <c r="J34" i="4"/>
  <c r="J33" i="4" s="1"/>
  <c r="K34" i="4"/>
  <c r="L34" i="4"/>
  <c r="L33" i="4" s="1"/>
  <c r="M34" i="4"/>
  <c r="O34" i="4"/>
  <c r="P34" i="4"/>
  <c r="R34" i="4"/>
  <c r="R33" i="4" s="1"/>
  <c r="S34" i="4"/>
  <c r="T34" i="4"/>
  <c r="F34" i="4"/>
  <c r="F33" i="4" s="1"/>
  <c r="Q32" i="4"/>
  <c r="Q26" i="4"/>
  <c r="N32" i="4"/>
  <c r="N26" i="4"/>
  <c r="K32" i="4"/>
  <c r="K26" i="4"/>
  <c r="H32" i="4"/>
  <c r="H26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F25" i="4"/>
  <c r="E25" i="4"/>
  <c r="Q24" i="4"/>
  <c r="Q17" i="4" s="1"/>
  <c r="Q18" i="4"/>
  <c r="N24" i="4"/>
  <c r="N18" i="4"/>
  <c r="K24" i="4"/>
  <c r="K18" i="4"/>
  <c r="H24" i="4"/>
  <c r="H17" i="4" s="1"/>
  <c r="H18" i="4"/>
  <c r="T17" i="4"/>
  <c r="S17" i="4"/>
  <c r="R17" i="4"/>
  <c r="P17" i="4"/>
  <c r="O17" i="4"/>
  <c r="N17" i="4"/>
  <c r="M17" i="4"/>
  <c r="L17" i="4"/>
  <c r="K17" i="4"/>
  <c r="J17" i="4"/>
  <c r="I17" i="4"/>
  <c r="F17" i="4"/>
  <c r="F9" i="4"/>
  <c r="H9" i="4"/>
  <c r="I9" i="4"/>
  <c r="I8" i="4" s="1"/>
  <c r="T9" i="4"/>
  <c r="M9" i="4"/>
  <c r="N9" i="4"/>
  <c r="O9" i="4"/>
  <c r="P9" i="4"/>
  <c r="Q9" i="4"/>
  <c r="R9" i="4"/>
  <c r="R8" i="4" s="1"/>
  <c r="S9" i="4"/>
  <c r="L9" i="4"/>
  <c r="K9" i="4"/>
  <c r="J9" i="4"/>
  <c r="J8" i="4" s="1"/>
  <c r="G9" i="4"/>
  <c r="Q16" i="4"/>
  <c r="Q10" i="4"/>
  <c r="N16" i="4"/>
  <c r="N10" i="4"/>
  <c r="K16" i="4"/>
  <c r="K10" i="4"/>
  <c r="H16" i="4"/>
  <c r="H10" i="4"/>
  <c r="Q86" i="4"/>
  <c r="Q80" i="4"/>
  <c r="Q79" i="4"/>
  <c r="N86" i="4"/>
  <c r="N80" i="4"/>
  <c r="N79" i="4"/>
  <c r="K86" i="4"/>
  <c r="K80" i="4"/>
  <c r="K79" i="4"/>
  <c r="H86" i="4"/>
  <c r="H80" i="4"/>
  <c r="H79" i="4"/>
  <c r="M8" i="4"/>
  <c r="T33" i="4"/>
  <c r="S33" i="4"/>
  <c r="P33" i="4"/>
  <c r="O33" i="4"/>
  <c r="Q33" i="4" s="1"/>
  <c r="M33" i="4"/>
  <c r="G50" i="4"/>
  <c r="I50" i="4"/>
  <c r="J50" i="4"/>
  <c r="L50" i="4"/>
  <c r="M50" i="4"/>
  <c r="O50" i="4"/>
  <c r="P50" i="4"/>
  <c r="R50" i="4"/>
  <c r="S50" i="4"/>
  <c r="T50" i="4"/>
  <c r="Q50" i="4" l="1"/>
  <c r="K50" i="4"/>
  <c r="P8" i="4"/>
  <c r="T8" i="4"/>
  <c r="L8" i="4"/>
  <c r="O8" i="4"/>
  <c r="Q8" i="4" s="1"/>
  <c r="F8" i="4"/>
  <c r="S8" i="4"/>
  <c r="N50" i="4"/>
  <c r="N33" i="4"/>
  <c r="H34" i="4"/>
  <c r="N34" i="4"/>
  <c r="Q34" i="4"/>
  <c r="K33" i="4"/>
  <c r="H33" i="4"/>
  <c r="N8" i="4"/>
  <c r="K8" i="4"/>
  <c r="F52" i="4"/>
  <c r="E34" i="4"/>
  <c r="G25" i="4"/>
  <c r="G8" i="4" s="1"/>
  <c r="G17" i="4"/>
  <c r="E17" i="4"/>
  <c r="E9" i="4"/>
  <c r="G79" i="4"/>
  <c r="J79" i="4"/>
  <c r="M79" i="4"/>
  <c r="P79" i="4"/>
  <c r="H52" i="4" l="1"/>
  <c r="H51" i="4" s="1"/>
  <c r="F51" i="4"/>
  <c r="F50" i="4" s="1"/>
  <c r="H50" i="4" s="1"/>
  <c r="E50" i="4" s="1"/>
  <c r="H8" i="4"/>
  <c r="E33" i="4"/>
  <c r="E8" i="4"/>
  <c r="H6" i="1"/>
  <c r="I6" i="1"/>
  <c r="J6" i="1"/>
  <c r="K6" i="1"/>
  <c r="H7" i="1"/>
  <c r="I7" i="1"/>
  <c r="J7" i="1"/>
  <c r="K7" i="1"/>
  <c r="G7" i="1"/>
  <c r="G6" i="1"/>
  <c r="E54" i="4"/>
  <c r="E55" i="4"/>
  <c r="H5" i="1"/>
  <c r="I5" i="1"/>
  <c r="J5" i="1"/>
  <c r="K5" i="1"/>
  <c r="H8" i="1"/>
  <c r="I8" i="1"/>
  <c r="J8" i="1"/>
  <c r="K8" i="1"/>
  <c r="G8" i="1"/>
  <c r="G5" i="1"/>
  <c r="E56" i="4" l="1"/>
  <c r="E53" i="4"/>
  <c r="T79" i="4" l="1"/>
  <c r="S79" i="4"/>
  <c r="R79" i="4"/>
  <c r="E79" i="4"/>
  <c r="P54" i="4"/>
  <c r="P56" i="4"/>
  <c r="P55" i="4"/>
  <c r="M56" i="4"/>
  <c r="M54" i="4"/>
  <c r="M55" i="4"/>
  <c r="P53" i="4"/>
  <c r="T54" i="4"/>
  <c r="T55" i="4"/>
  <c r="T56" i="4"/>
  <c r="R54" i="4"/>
  <c r="R56" i="4"/>
  <c r="R53" i="4"/>
  <c r="R55" i="4"/>
  <c r="M53" i="4"/>
  <c r="T53" i="4"/>
  <c r="S55" i="4"/>
  <c r="S54" i="4"/>
  <c r="S56" i="4"/>
  <c r="S53" i="4"/>
  <c r="J56" i="4"/>
  <c r="J55" i="4"/>
  <c r="J54" i="4"/>
  <c r="J53" i="4"/>
</calcChain>
</file>

<file path=xl/comments1.xml><?xml version="1.0" encoding="utf-8"?>
<comments xmlns="http://schemas.openxmlformats.org/spreadsheetml/2006/main">
  <authors>
    <author>а.ник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  <charset val="204"/>
          </rPr>
          <t xml:space="preserve">исх.: </t>
        </r>
        <r>
          <rPr>
            <sz val="10"/>
            <color rgb="FF000000"/>
            <rFont val="Arial"/>
            <family val="2"/>
          </rPr>
          <t xml:space="preserve">Анализ спроса и предложения на исследования и разработки в разрезе применения "сквозных" технологий </t>
        </r>
      </text>
    </comment>
    <comment ref="B23" authorId="0" shapeId="0">
      <text>
        <r>
          <rPr>
            <b/>
            <sz val="10"/>
            <color rgb="FF000000"/>
            <rFont val="Tahoma"/>
            <family val="2"/>
            <charset val="204"/>
          </rPr>
          <t xml:space="preserve">исх.: </t>
        </r>
        <r>
          <rPr>
            <sz val="10"/>
            <color rgb="FF000000"/>
            <rFont val="Arial"/>
            <family val="2"/>
          </rPr>
          <t xml:space="preserve">Сформировать механизмы и меры поддержки и стимулирования участников Программы </t>
        </r>
      </text>
    </comment>
    <comment ref="B48" authorId="0" shapeId="0">
      <text>
        <r>
          <rPr>
            <b/>
            <sz val="10"/>
            <color rgb="FF000000"/>
            <rFont val="Tahoma"/>
            <family val="2"/>
            <charset val="204"/>
          </rPr>
          <t xml:space="preserve">исх.: </t>
        </r>
        <r>
          <rPr>
            <sz val="10"/>
            <color rgb="FF000000"/>
            <rFont val="Arial"/>
            <family val="2"/>
          </rPr>
          <t xml:space="preserve">Определить критерии и сформировать порядок отбора лидирующих исследовательских центров (ЛИЦ) для развития "сквозных" технологий, с учетом анализа международного опыта </t>
        </r>
      </text>
    </comment>
    <comment ref="B66" authorId="0" shapeId="0">
      <text>
        <r>
          <rPr>
            <b/>
            <sz val="10"/>
            <color rgb="FF000000"/>
            <rFont val="Tahoma"/>
            <family val="2"/>
            <charset val="204"/>
          </rPr>
          <t>Новый блок</t>
        </r>
      </text>
    </comment>
    <comment ref="B71" authorId="0" shapeId="0">
      <text>
        <r>
          <rPr>
            <b/>
            <sz val="10"/>
            <color rgb="FF000000"/>
            <rFont val="Tahoma"/>
            <family val="2"/>
            <charset val="204"/>
          </rPr>
          <t xml:space="preserve">исх.: </t>
        </r>
        <r>
          <rPr>
            <sz val="10"/>
            <color rgb="FF000000"/>
            <rFont val="Arial"/>
            <family val="2"/>
          </rPr>
          <t xml:space="preserve">Реализация механизма отбора и функционирования ЛИЦ, включая МНТС </t>
        </r>
      </text>
    </comment>
    <comment ref="B79" authorId="0" shapeId="0">
      <text>
        <r>
          <rPr>
            <b/>
            <sz val="10"/>
            <color rgb="FF000000"/>
            <rFont val="Tahoma"/>
            <family val="2"/>
            <charset val="204"/>
          </rPr>
          <t xml:space="preserve">Новый блок
</t>
        </r>
      </text>
    </comment>
    <comment ref="B95" authorId="0" shapeId="0">
      <text>
        <r>
          <rPr>
            <b/>
            <sz val="10"/>
            <color rgb="FF000000"/>
            <rFont val="Tahoma"/>
            <family val="2"/>
            <charset val="204"/>
          </rPr>
          <t xml:space="preserve">исх.: </t>
        </r>
        <r>
          <rPr>
            <sz val="10"/>
            <color rgb="FF000000"/>
            <rFont val="Arial"/>
            <family val="2"/>
          </rPr>
          <t>Сформировать и обеспечить успешное функционирование не менее 10 компаний-лидеров (операторов экосистемы)</t>
        </r>
        <r>
          <rPr>
            <sz val="10"/>
            <color rgb="FF000000"/>
            <rFont val="Arial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<sst xmlns="http://schemas.openxmlformats.org/spreadsheetml/2006/main" count="926" uniqueCount="512">
  <si>
    <t>№ п/п</t>
  </si>
  <si>
    <t>Цель, целевой показатель, дополнительный показатель</t>
  </si>
  <si>
    <t>Уровень контроля</t>
  </si>
  <si>
    <t>Базовое значение</t>
  </si>
  <si>
    <t>Период, год</t>
  </si>
  <si>
    <t>Значение</t>
  </si>
  <si>
    <t>Дата</t>
  </si>
  <si>
    <t>1.</t>
  </si>
  <si>
    <t>(Совет, президиум Совета)</t>
  </si>
  <si>
    <t>1.1.</t>
  </si>
  <si>
    <t>1.2.</t>
  </si>
  <si>
    <t>1.3.</t>
  </si>
  <si>
    <t>3.</t>
  </si>
  <si>
    <t>3.1.</t>
  </si>
  <si>
    <t>1. Цели, целевые и дополнительные показатели национального проекта</t>
  </si>
  <si>
    <t>1.1</t>
  </si>
  <si>
    <t>1.2</t>
  </si>
  <si>
    <t>1.3</t>
  </si>
  <si>
    <t>1.4</t>
  </si>
  <si>
    <t>1.5</t>
  </si>
  <si>
    <t>2.</t>
  </si>
  <si>
    <t>4.</t>
  </si>
  <si>
    <t>Наименование результата, мероприятия, контрольной точки</t>
  </si>
  <si>
    <t>Сроки реализации</t>
  </si>
  <si>
    <t>Ответственный исполнитель</t>
  </si>
  <si>
    <t>Вид документа 
и характеристика  результата</t>
  </si>
  <si>
    <t>Начало</t>
  </si>
  <si>
    <t>Анализ технологий и перспективных рынков; формирование институциональной среды для развития исследований и разработок в области цифровой экономики</t>
  </si>
  <si>
    <t>Анализ заделов и потребностей в разрезе применения "сквозных" технологий в области цифровой экономики</t>
  </si>
  <si>
    <t>Разработана система критериев выбора перспективных "сквозных" технологий в области цифровой экономики на основе приоритетов научно-технологического развития РФ</t>
  </si>
  <si>
    <t>09.2018</t>
  </si>
  <si>
    <t>Ожидаемый результат: 1.    Сформированы методика и критерии для проведения анализа спроса и предложений в секторах экономики в разрезе "сквозных" технологий. 2.    Разработаны и согласованы методика оценки и критерии научно-технических заделов организаций. 3.    Сформированы и апробированы критерии оценки отбора "сквозных" технологий. 4.    Запущена пилотная версия информационно-коммуникационного портала</t>
  </si>
  <si>
    <t>РНП</t>
  </si>
  <si>
    <t>1.1.1.</t>
  </si>
  <si>
    <t>12.2017</t>
  </si>
  <si>
    <t>1.1.2.</t>
  </si>
  <si>
    <t>02.2018</t>
  </si>
  <si>
    <t>1.1.3.</t>
  </si>
  <si>
    <t>Корректировка по результатам апробации и утверждение методики оценки научно-технологических заделов организаций (в т.ч. с использованием системы оценки уровней технологической готовности TRL и готовности производства MRL, а также с использованием результатов международных сравнительных оценок ведущих консалтинговых компаний) по развитию "сквозных" технологий в области цифровой экономики</t>
  </si>
  <si>
    <t>07.2018</t>
  </si>
  <si>
    <t>Министерство науки и высшего образования РФ, Министерство промышленности и торговли РФ, Министерство экономического развития РФ, ГК "Росатом", ГК "Ростех", Проектный офис НТИ (рабочие группы НТИ)</t>
  </si>
  <si>
    <t>Утверждена в АНО ЦЭ по итогам апробации методика оценки технологических заделов по уровню технологической готовности TRL и готовности производства MRL</t>
  </si>
  <si>
    <t>1.1.4.</t>
  </si>
  <si>
    <t>Разработка методики и критериев для проведения оценки потребности (анализа спроса и предложения) решений на основе "сквозных" технологий в области цифровой экономики, анализа потребностей в данных решениях и связанных с ними исследований и разработок в секторах экономики в разрезе "сквозных" технологий</t>
  </si>
  <si>
    <t>Утверждена в АНО ЦЭ по итогам апробации методика и критерии для проведения анализа спроса и предложения решений на основе "сквозных" технологий в области цифровой экономики, анализа потребностей в данных решениях и связанных с ними исследованиях и разработках в секторах экономики в разрезе "сквозных" технологий</t>
  </si>
  <si>
    <t>04.2018</t>
  </si>
  <si>
    <t>Создание и регулярное обновление информационно-коммуникационного портала для обеспечения взаимодействия всех участников реализации Плана мероприятий направления "Формирование исследовательских компетенций и технологических заделов" программы "Цифровая экономика РФ", в соответствии с изменениями в документах программы "Цифровая экономика РФ" и изменениями в научнотехнологическом развитии</t>
  </si>
  <si>
    <t>06.2018</t>
  </si>
  <si>
    <t>12.2018 далее ежегодно</t>
  </si>
  <si>
    <t>Министерство экономического развития РФ, Министерство цифрового развития, связи и массовых коммуникаций РФ, Министерство промышленности и торговли РФ и другие заинтересованные федеральные органы исполнительной власти, ГК "Росатом", ГК "Ростех"</t>
  </si>
  <si>
    <t>1. Запущена информационно-коммуникационный портал для обеспечения взаимодействия всех участников реализации Плана мероприятий направления "Формирование исследовательских компетенций и технологических заделов" программы "Цифровая экономика РФ".
2. Обеспечен доступ экспертов к официальной информации, необходимой для планирования и экспертизы состояния "сквозных" технологий.</t>
  </si>
  <si>
    <t>Определены потребности секторов экономики, отечественных компаний и организаций в экспертной поддержке по проведению исследований и разработок по направлениям "сквозных" технологий при формировании новых продуктов и услуг</t>
  </si>
  <si>
    <t>09.2018 далее ежегодно</t>
  </si>
  <si>
    <t>Ожидаемый результат: 1.    Проведен анализ потребностей секторов экономики в применении решений на основе "сквозных" технологий и связанных с ними исследованиях и разработках. 2.    Определены сектора экономики с наиболее высоким потенциалом коммерциализации решений на базе "сквозных" технологий в области цифровой экономики. 3.    Определен уровень развития исследовательских компетенций, научных и технологических заделов и разработок по направлениям "сквозных" технологий. 4.    Определены потенциальные индустриальные партнеры организаций, занятых перспективными исследованиями и разработками.</t>
  </si>
  <si>
    <t>1.2.1.</t>
  </si>
  <si>
    <t>Проведение исследования потребностей секторов экономики в применении решений на основе "сквозных" технологий и связанных с ними исследованиях и разработках</t>
  </si>
  <si>
    <t>03.2018</t>
  </si>
  <si>
    <t>Министерство экономического развития РФ, Министерство промышленности и торговли РФ, Министерство цифрового развития, связи и массовых коммуникаций РФ, Министерство науки и высшего образования РФ, ГК "Росатом", ГК "Ростех", Проектный офис НТИ (рабочие группы НТИ)</t>
  </si>
  <si>
    <t>Отчет оценки потребностей секторов и отраслей экономики в "сквозных" технологиях и связанных с ними исследованиях и разработках на основе метрик и ключевых параметров TRL/MRL согласован ответственным ФОИВ</t>
  </si>
  <si>
    <t>1.2.2.</t>
  </si>
  <si>
    <t>Проведение мониторинга потребностей секторов экономики в применении решений на основе "сквозных" технологий и связанных с ними исследованиях и разработках</t>
  </si>
  <si>
    <t>10.2018</t>
  </si>
  <si>
    <t>09.2019 далее ежегодно</t>
  </si>
  <si>
    <t>Министерство экономического развития РФ, заинтересованные федеральные органы исполнительной власти и организации, ГК "Росатом", ГК "Ростех", Проектный офис НТИ (рабочие группы НТИ)</t>
  </si>
  <si>
    <t>Опубликован регулярный отчет об изменении потребностей секторов и отраслей экономики в "сквозных" технологиях и связанных с ними исследованиях и разработках на основе метрик и ключевых параметров TRL/MRL</t>
  </si>
  <si>
    <t>1.2.3.</t>
  </si>
  <si>
    <t>Проведение оценки уровня развития исследовательских компетенций, научных и технологических заделов отечественных компаний и организаций по "сквозным" технологиям и связанным с ними исследованиям и разработкам</t>
  </si>
  <si>
    <t>Министерство науки и высшего образования РФ, Министерство цифрового развития, связи и массовых коммуникаций РФ, Министерство экономического развития РФ, Министерство промышленности и торговли РФ, ГК "Росатом", ГК "Ростех", Проектный офис НТИ (рабочие группы НТИ)</t>
  </si>
  <si>
    <t>Отчет оценки уровня развития исследовательских компетенций, научных и технологических заделов отечественных компаний и организаций по "сквозным" технологиям и связанным с ними исследованиям и разработкам на основе метрик и ключевых параметров TRL/MRL, а также сопоставления с зарубежным уровнем развития согласован ответственным ФОИВ</t>
  </si>
  <si>
    <t>Разработаны не менее 10 дорожных карт развития перспективных "сквозных" технологий и сформирован приоритизированный список не менее 10 перспективных "сквозных" технологий и организаций, обладающих исследовательскими компетенциями и технологическими заделами, в соответствии с установленными критериями</t>
  </si>
  <si>
    <t>Ожидаемый результат: 1.    Определены барьеры, сдерживающие развитие "сквозных" технологий в области цифровой экономики. 2.    Предложены меры по устранению барьеров развития по направлениям "сквозных" технологий в области цифровой экономики. 3.    Спрогнозированы изменения спроса в секторах экономики, состояния и динамики "сквозных" технологий, обеспечивающих их исследований и разработок. 4.    Определен состав опережающих исследований и разработок по "сквозным" технологиям. 5.    Разработаны Дорожные карты развития перспективных "сквозных" технологий/субтехнологий.</t>
  </si>
  <si>
    <t>ПК</t>
  </si>
  <si>
    <t>1.3.1.</t>
  </si>
  <si>
    <t>01.2018</t>
  </si>
  <si>
    <t>1.3.2.</t>
  </si>
  <si>
    <t>Проведение научно-технологической и экономической экспертизы выявленных разрывов и оценки предложений по их преодолению в области цифровой экономики по приоритетным направлениям научно-технологического развития и потребностей в исследованиях и разработках и внедрению результатов интеллектуальной деятельности</t>
  </si>
  <si>
    <t>Концепция системы рейтингования уровня развития "сквозных" технологий в области цифровой экономики (аналогично кривой Гартнера) представлена на согласо-вание в ФОИВ</t>
  </si>
  <si>
    <t>1.3.3.</t>
  </si>
  <si>
    <t>Формирование приоритизированного списка не менее 10 перспективных "сквозных" технологий</t>
  </si>
  <si>
    <t>Министерство цифрового развития, связи и массовых коммуникаций РФ, Министерство науки и высшего образования РФ, Министерство экономического развития РФ, Министерство промышленности и торговли РФ, ГК "Росатом", ГК "Ростех", Проектный офис НТИ (рабочие группы НТИ)</t>
  </si>
  <si>
    <t>Сформирован приоритизированный список не менее 10 перспективных "сквозных" технологий</t>
  </si>
  <si>
    <t>1.3.4.</t>
  </si>
  <si>
    <t>Подготовка пилотного национального доклада о прогрессе в построении в РФ цифровой экономики на основе изменения спроса в секторах экономики, состояния и динамики "сквозных" технологий, обеспечивающих их исследований и разработок</t>
  </si>
  <si>
    <t>11.2018</t>
  </si>
  <si>
    <t>Подготовлен пилотный национальный доклад о прогрессе в построении в РФ цифровой экономики на основе изменения спроса в секторах экономики, состояния и динамики "сквозных" технологий, обеспечивающих их исследований и разработок, и актуализирован перечень "сквозных" технологий в области цифровой экономики</t>
  </si>
  <si>
    <t>1.3.5.</t>
  </si>
  <si>
    <t>Определение основных требований по повышению уровня зрелости/готовности "сквозных" технологий для коммерциализации в секторах и отраслях экономики в целях формирования перечня перспективных "сквозных" технологий, соответствующих разработанным критериям и претендующих на государственную поддержку, с указанием направлений экспертной, регуляторной и финансовой поддержки</t>
  </si>
  <si>
    <t>10.2018 далее ежегодно</t>
  </si>
  <si>
    <t>Отчет с обоснованием перечня перспективных "сквозных" технологий, соответствующих разработанным критериям и претендующих на государственную поддержку, представлен на согласо-вание в ФОИВ</t>
  </si>
  <si>
    <t>Разработка не менее 10 дорожных карт развития перспективных "сквозных" технологий</t>
  </si>
  <si>
    <t>Дорожные карты развития перспективных "сквозных" технологий/субтехнологий представлены на согласо-вание в Подкомиссию по цифровой экономике</t>
  </si>
  <si>
    <t>1.4.</t>
  </si>
  <si>
    <t>Подготовлен национальный доклад о прогрессе в построении в РФ цифровой экономики на базе развития исследовательских компетенций и технологических заделов</t>
  </si>
  <si>
    <t>11.2019 далее ежегодно</t>
  </si>
  <si>
    <t>Ожидаемый результат: 1.    Проанализированы отклонения в реализации Плана мероприятий и разрывы "цифровой трансформации" экономики и достижение показателей по их преодолению (национальный цифровой индекс). 2.    Актуализированы основные риски реализации Программы "Цифровая экономика РФ", предложены меры по противодействию рискам. 3.    Проанализированы результаты форсайтов, проводимых в РФ, а также наиболее востребованные бизнес-модели цифровой экономики.</t>
  </si>
  <si>
    <t>1.4.1.</t>
  </si>
  <si>
    <t>Разработка системы показателей "Национальный индекс развития цифровой экономики" (аналогично индексу Всемирного банка - Digital Adoption Index (DAI)) и рейтинга</t>
  </si>
  <si>
    <t>Министерство экономического развития РФ, Министерство цифрового развития, связи и массовых коммуникаций РФ, Министерство промышленности и торговли РФ, ГК "Росатом", ГК "Ростех"</t>
  </si>
  <si>
    <t>Представлена на утверждение Подкомиссии по цифровой экономике концепция системы "Национальный индекс развития цифровой экономики"</t>
  </si>
  <si>
    <t>1.4.2.</t>
  </si>
  <si>
    <t>Подготовка регулярного ежегодного национального доклада о прогрессе в построении в РФ цифровой экономики на основе динамики спроса в секторах экономики, состояния и динамики "сквозных" технологий, обеспечивающих их исследований и разработок</t>
  </si>
  <si>
    <t>12.2020</t>
  </si>
  <si>
    <t>Публикация ежегодного национального доклада о прогрессе в построении в РФ цифровой экономики на базе развития исследовательских компетенций и технологических заделов, включая актуализацию перечня "сквозных" технологий в области цифровой экономики</t>
  </si>
  <si>
    <t>Анализ и подготовка предложений по корректировке, и при необходимости созданию новых механизмов и мер поддержки, а также инструментов стимулирования участников реализации национальной программы «Цифровая экономика» и связанных федеральных проектов</t>
  </si>
  <si>
    <t>2.1.</t>
  </si>
  <si>
    <t>Институты развития сфокусированы и наделены инструментами поддержки проектов в области исследований и разработок и использования результатов интеллектуальной деятельности в разрезе "сквозных" технологий в упрощенном режиме (fast-track - "фаст-трек")</t>
  </si>
  <si>
    <t>12.2018</t>
  </si>
  <si>
    <t>Ожидаемый результат: 1.    Подготовлен регламент координации и взаимодействия институтов развития, федеральных органов исполнительной власти и иных участников Программы цифровой экономики; 2.    Сформирован перечень предложений по корректировке НПА, касающихся институтов развития РФ и запуск соответствующих процедур 3.    Разработана организационно-техническая схема взаимодействия участников Программы с лидирующими исследовательскими центрами (далее - ЛИЦ) по участию в работе по определению потребностей в исследованиях и разработках.</t>
  </si>
  <si>
    <t>2.1.1.</t>
  </si>
  <si>
    <t>2.1.2.</t>
  </si>
  <si>
    <t>Разработка согласованного порядка отбора и поддержки институтами развития проектов в области исследований и разработок и использования результатов интеллектуальной деятельности по направлениям "сквозных" технологий, включая МНТС, согласованных с потребностями секторов экономики и перспективными рынками (по направлениям "цифровая" медицина, "цифровое" образование, "цифровая" промышленность и др.)</t>
  </si>
  <si>
    <t>Министерство науки и высшего образования РФ, Министерство цифрового развития, связи и массовых коммуникаций РФ, Министерство экономического развития РФ, Министерство промышленности и торговли РФ, ГК "Росатом", ГК "Ростех"</t>
  </si>
  <si>
    <t>Порядок отбора направлений (сквозные технологии и субтехнологии) исследований и разработок и использования результатов интеллектуальной деятельности по направлениям сквозной технологии согласованных с потребностями секторов экономики и перспективными рынками (в т.ч. по направлениям "цифровая" медицина, "цифровое" образование, "цифровая" промышленность, и др.), в т.ч. выводимых на финансирование со стороны институтов развития в режиме fast-track ("фаст-трек"), представлен на согласо-вание в ФОИВ и институтами развития</t>
  </si>
  <si>
    <t>2.1.3.</t>
  </si>
  <si>
    <t>Отбор направлений ("сквозные технологии" и субтехнологии), являющихся приоритетными для институтов развития, и определение механизмов финансирования институтами развития проектов исследований и разработок в разрезе "сквозных" технологий в упрощенном режиме (fast-track - "фаст-трек").</t>
  </si>
  <si>
    <t>Внесен на утверждение проект акта Правительства РФ по перечню приоритетных направлений ("сквозных" технологий и субтехнологий) исследований и разработок и и имеханизмам финансирования институтами развития проектов в разрезе "сквозных" технологий в упрощенном режиме (fast-track - "фаст-трек")</t>
  </si>
  <si>
    <t>2.2.</t>
  </si>
  <si>
    <t>Интеграция механизмов государственной финансовой поддержки для проведения опережающих исследований и разработок и использованию результатов интеллектуальной деятельности в области цифровой экономики по направлениям "сквозных" технологий на базе центров НТИ (на базе вузов) в соответствии с постановлением Правительства РФ от 16 октября 2017 года № 1251</t>
  </si>
  <si>
    <t>Ожидаемый результат: 1.    Обеспечено создание и юрезультатов интеллектуальной деятельностиическое оформление не менее двух консорциумов в области исследований и разработок и использования результатов интеллектуальной деятельности на базе отобранных на конкурс центров НТИ (в соответствии с постановлением Правительства РФ от 16.10.2017 г. №1251). 2.    Сформированы органы управления, обеспечивающие вовлечение ЦК ЦЭ и ЛИЦ в процессы принятия решений, организацию рыночно-ориентированных исследований и эффективного использования результатов интеллектуальной деятельности 3.    Утверждены трехлетние программы исследований и бюджеты отобранных центрам НТИ в области исследований и разработок и использования результатов интеллектуальной деятельности с учетом приоритетов программы "Цифроввая экономика РФ"</t>
  </si>
  <si>
    <t>ПС</t>
  </si>
  <si>
    <t>2.2.1.</t>
  </si>
  <si>
    <t>Министерство науки и высшего образования РФ, Министерство экономического развития РФ, Министерство промышленности и торговли РФ, Министерство цифрового развития, связи и массовых коммуникаций РФ, АО "Российская венчурная компания"</t>
  </si>
  <si>
    <t>2.2.2.</t>
  </si>
  <si>
    <t>2.2.3.</t>
  </si>
  <si>
    <t>2.2.4.</t>
  </si>
  <si>
    <t>Внесение изменений в Постановление Правительства РФ от 16 октября 2017 года № 1251, с учетом решения о масштабировании проекта в целях уточнения технологических направлений и состава консорциумов</t>
  </si>
  <si>
    <t>Внесены изменения в постановление Правительства РФ от 16 октября 2017 года № 1251, и выделены дополнительные бюджетные ресурсы</t>
  </si>
  <si>
    <t>Проведение второго тура конкурсного отбора центров НТИ в области исследований и разработок и использования результатов интеллектуальной деятельности в соответствии с Постановлением Правительства РФ от 16 октября 2017 года № 1251</t>
  </si>
  <si>
    <t>Отобрано не менее десяти новых центров НТИ по сквозным технологиям в области исследований и разработок и использования результатов интеллектуальной деятельности (с учетом приоритетов цифровой экономики)</t>
  </si>
  <si>
    <t>Формирование программ в области образования и повышения квалификации в сфере цифровой экономики</t>
  </si>
  <si>
    <t>Организован ежегодный мониторинг кадровой потребности в области разработки "сквозных" технологий цифровой экономики</t>
  </si>
  <si>
    <t>Ожидаемый результат: 1. Разработана система инструментов для мониторинга кадровой/компетентностной потребности в области "сквозных" технологий цифровой экономики, реализованная в формате интерактивной базы данных с системой компьютерной интеллектуальной аналитики и прогнозирования. Реализованы функции: -    доступа работодателей к формированию заказа на подготовку и переподготовку специалистов по конкретным направлениям "сквозных" технологий в области цифровой экономики; -    доступа образовательных организаций к банку компетенций, актуальных на рынке, для формирования стратегии развития образовательных программ; -    доступа работников к банку актуальных компетенций на рынке труда "сквозных" технологий в области цифровой экономики, как помощи в формировании траектории профессионального развития; -    регулярных аналитических вьирузок-отчетов по различным срезам, таким как "запрос компетенций", "наличие педагогических возможностей" или "присутствие кадров" по ключевым направлениям в области "сквозных" технологий цифровой экономики с предоставлением результатов заинтересованным органам.</t>
  </si>
  <si>
    <t>3.1.1.</t>
  </si>
  <si>
    <t>Определение критериев оценки сотрудников научно-исследовательских организаций и вузов - способных проводить исследования и разработки по направлениям "сквозных" технологий в области цифровой экономики на мировом уровне и экспертно поддерживать коммерческие проекты по развитию и применению "сквозных" технологий</t>
  </si>
  <si>
    <t>Положение о критериях оценки сотрудников научно-исследовательских организаций и вузов согласовано с ФОИВ</t>
  </si>
  <si>
    <t>3.1.2.</t>
  </si>
  <si>
    <t>Формирование перечня исследовательских компетенций в разрезе направлений "сквозных" технологий цифровой экономики, формирование которых необходимо обеспечить в рамках реализации образовательных программ</t>
  </si>
  <si>
    <t>Министерство науки и высшего образования РФ, Министерство промышленности и торговли РФ, Министерство цифрового развития, связи и массовых коммуникаций РФ, ГК "Росатом", ГК "Ростех"</t>
  </si>
  <si>
    <t>Подготовлен перечень исследовательских компетенций в разрезе направлений "сквозных" технологий цифровой экономики, формирование которых необходимо обеспечить в рамках реализации образовательных программ</t>
  </si>
  <si>
    <t>3.1.3.</t>
  </si>
  <si>
    <t>Концепция создания аспирантских и магистерских школ по направлениям "сквозных" технологий в области цифровой экономики</t>
  </si>
  <si>
    <t>Подготовлена концепция и конкурсная документация по отбору исполнителей для создания аспирантских и магистерских школ</t>
  </si>
  <si>
    <t>3.1.4.</t>
  </si>
  <si>
    <t>Разработка порядка ежегодного экспертного мониторинга кадровой потребности в области разработки и применения "сквозных" технологий цифровой экономики</t>
  </si>
  <si>
    <t>11.2018 далее ежегодно</t>
  </si>
  <si>
    <t>Подготовлено положение о порядке организации проведении ежегодного экспертного мониторинга кадровой потребности в области разработки "сквозных" технологий цифровой экономики</t>
  </si>
  <si>
    <t>3.1.5.</t>
  </si>
  <si>
    <t>Интеграция функционала онлайн-платформы, обеспечивающей доступ образовательных организаций, работодателей и работников к банку компетенций, актуальных на рынке "сквозных" технологий в области цифровой экономики в структуру специализированного информационно-коммуникационного портала</t>
  </si>
  <si>
    <t>Завершена полная интеграция функционала созданной онлайн-платформы обеспечивающей доступ образовательных организаций, работодателей и работников к банку компетенций, актуальных на рынке "сквозных" технологий в области цифровой экономики в структуру специализированного информационно-коммуникационного портала для экспертно-аналитического сопровождения мероприятий программы "Цифроввая экономика РФ"</t>
  </si>
  <si>
    <t>3.1.6.</t>
  </si>
  <si>
    <t>Разработка и утверждение нормативов и регламентов предоставления "творческого отпуска" сотрудникам, удовлетворяющим разработанным критериям</t>
  </si>
  <si>
    <t>Министерство цифрового развития, связи и массовых коммуникаций РФ, Министерство науки и высшего образования РФ, Фонд "Сколково", заинтересованные организации высшего профессионального образования</t>
  </si>
  <si>
    <t>Подготовлен для внесения на утверждение нормативный правовой акт, закрепляющий механизм предоставления"творческого отпуска" с целью укрепления связей промышленности и образования</t>
  </si>
  <si>
    <t>3.1.7.</t>
  </si>
  <si>
    <t>Отбор на право предоставления "творческого отпуска", в т.ч. предоставления "творческого отпуска" для поддержки двустороннего обмена сотрудниками между научно-исследовательскими организациями и вузами с компаниями в области цифровой экономики (sabbatical)</t>
  </si>
  <si>
    <t>Министерство цифрового развития, связи и массовых коммуникаций РФ, Министерство промышленности и торговли РФ, Министерство науки и высшего образования РФ, Заинтересованные организации высшего профессионального образования</t>
  </si>
  <si>
    <t>Положение об отборе на право предоставления "творческого отпуска", в т.ч. представления творческого отпуска для поддержки двустороннего обмена сотрудниками между научно-исследовательскими организациями и вузами с компаниями в области цифровой экономики (sabbatical)</t>
  </si>
  <si>
    <t>3.2.</t>
  </si>
  <si>
    <t>Создано не менее 3 аспирантских и магистерских школ по каждому направлению "сквозных" технологий на базе ведущих вузов и научных организаций</t>
  </si>
  <si>
    <t>Ожидаемый результат: 1.    Разработка модели и создание пилотных аспирантских и магистерских школ по каждому направлению "сквозных" технологий в консорциуме между техническими, экономическими вузами (как центрами коммерциализации разработок) и ведущими высокотехнологичными предприятиями РФ. 2.    Проведен конкурс проектов на разработку магистерских и аспирантских программ по "сквозным" технологиям цифровой экономики. 3.    Разработана методология проведения конкурса проектов на разработку магистерских и аспирантских программ по "сквозным" технологиям цифровой экономики. 4.    Проведен конкурс проектов на разработку магистерских и аспирантских программ по "сквозным" технологиям цифровой экономики. 5.    Разработаны рабочие учебные планы, укомплектованы профессорско-преподавательский, учебновспомогательный и инженерно-технический составы аспирантских и магистерских школ, необходимые для реализации рабочих учебных планов. 6.    Разработаны и апробированы учебно-методические подходы и материалы образовательных программ. 7.    Проведено техническое оснащение средствами инженерной и вычислительной инфраструктуры, лабораторного и программного обеспечения пилотных аспирантских и магистерских школ по направлениям "сквозных" технологий цифровой экономики. 8.    Проведен отбор и укомплектование студентами и аспирантами пилотных аспирантских и магистерских школ</t>
  </si>
  <si>
    <t>3.2.1.</t>
  </si>
  <si>
    <t>Проведение ежегодного экспертного мониторинга кадровой потребности в области исследований, разработки и применения "сквозных" технологий цифровой экономики при участии центров компетенций и ЛИЦ</t>
  </si>
  <si>
    <t>Министерство науки и высшего образования РФ, Министерство промышленности и торговли РФ, Министерство цифрового развития, связи и массовых коммуникаций РФ, Организации, отобранные по конкурсу</t>
  </si>
  <si>
    <t>Отчет по итогам анализа кадровой потребности в области разработки "сквозных" технологий цифровой экономики ЛИЦ и компаний-лидеров</t>
  </si>
  <si>
    <t>3.2.2.</t>
  </si>
  <si>
    <t>Разработка методологии и организация конкурса для создания пилотных аспирантских и магистерских программ по каждому направлению "сквозных" технологий с учетом результатов мониторинга кадровой потребности в области разработки "сквозных" технологий цифровой экономики при участии ЛИЦ</t>
  </si>
  <si>
    <t>03.2020</t>
  </si>
  <si>
    <t>Проведен отбор вузов, на базе которых будут создаваться пилотные аспирантские и магистерские школы по каждому направлению "сквозных" технологий согласно результатам проведенного конкурса</t>
  </si>
  <si>
    <t>3.2.3.</t>
  </si>
  <si>
    <t>Отбор аспирантских и магистерских программ по каждому направлению "сквозных" технологий, и предоставление целевой финансовой поддержки</t>
  </si>
  <si>
    <t>Проведен отбор вузов и на их базе созданы 3 или более аспирантских и магистерских школ по каждому направлению "сквозных" технологий согласно результатам проведенного конкурса</t>
  </si>
  <si>
    <t>3.3.</t>
  </si>
  <si>
    <t>Проведены отбор и обучение 70 специалистов за рубежом по направлениям "сквозных" технологий</t>
  </si>
  <si>
    <t>Ожидаемый результат: 1.    Разработана, согласована и утверждена система критериев по отбору кандидатов на обучение за рубежом по направлениям "сквозных" технологий, а также система критериев для отбора зарубежных организаций, предоставляющих обучение; сформирован и обновляется список зарубежных специалистов, готовых к работе в области цифровой экономики на территории РФ. 2.    Сформирован первичный пул перспективных кадров для развития проектов в области цифровой экономики в РФ. 3.    Обученные специалисты вернулись в Россию и приступили к работе.</t>
  </si>
  <si>
    <t>3.3.1.</t>
  </si>
  <si>
    <t>Разработка и согласование системы критериев и порядка отбора кандидатов на обучение за рубежом по направлениям "сквозных" технологий, а также системы критериев для отбора зарубежных организаций, предоставляющих обучение</t>
  </si>
  <si>
    <t>Министерство цифрового развития, связи и массовых коммуникаций РФ, Министерство промышленности и торговли РФ, Министерство науки и высшего образования РФ, ГК "Росатом", ГК "Ростех"</t>
  </si>
  <si>
    <t>Согласован с федеральными органами исполнительной власти регламент отбора кандидатов на обучение за рубежом по направлениям "сквозных" технологий, а также система критериев для отбора зарубежных организаций, предоставляющих обучение</t>
  </si>
  <si>
    <t>3.3.2.</t>
  </si>
  <si>
    <t>Предложения по корректировке действующей нормативной правовой базы по обучению специалистов высшей квалификации за рубежом по направлениям "сквозных" технологий с требованием их последующего возврата в Россию</t>
  </si>
  <si>
    <t>Согласованы с федеральными органами исполнительной власти изменения в действующую нормативно-правовую базу по целевому обучению специалистов высшей квалификации за рубежом и утверждены директивы/поручения Правительства РФ о проведении обучения руководителей компаний и организаций</t>
  </si>
  <si>
    <t>3.3.3.</t>
  </si>
  <si>
    <t>Проведение пилотного отбора и обучения не менее 70 специалистов для обучения за рубежом по направлениям "сквозных" технологий</t>
  </si>
  <si>
    <t>Министерство науки и высшего образования РФ, Министерство цифрового развития, связи и массовых коммуникаций РФ, ГК "Росатом", ГК "Ростех"</t>
  </si>
  <si>
    <t>Проведен пилотный отбор специалистов для обучения за рубежом по направлениям "сквозных" технологий и подготовлен отчет об обмене опытом использования дуальной модели образования с участием зарубежных партнеров</t>
  </si>
  <si>
    <t>Развитие технологических заделов в области цифровой экономики и формирование инфраструктуры для создания сети цифровых платформ</t>
  </si>
  <si>
    <t>Определение критериев, моделей функционирования и формирование порядка отбора лидирующих исследовательских центров (ЛИЦ) для развития "сквозных" технологий, с учетом анализа международного опыта</t>
  </si>
  <si>
    <t>4.1.</t>
  </si>
  <si>
    <t>Разработана система критериев выбора лидирующих исследовательских центров (ЛИЦ) по "сквозным" технологиям/субтехнологиям в области цифровой экономики</t>
  </si>
  <si>
    <t>Ожидаемый результат: 1.    Сформирована система требований к ЛИЦ в области цифровой экономики на основе их исследовательских компетенций, технологических заделов и влияния на перспективные рынки. 2.    Уточнена и апробирована методика оценки уровней технологической готовности TRL и готовности производства MRL. 3.    Определен порядок применения и корректировки системы критериев отбора ЛИЦ. 4.    Разработан порядок отбора ЛИЦ по "сквозным" технологиям/субтехнологиям в области цифровой экономики. 5.    Обоснован перечень перспективных технологий, соответствующих разработанным критериям и претендующих на государственную поддержку, с указанием направлений экспертной, регуляторной и финансовой поддержки, а также возможности развития МНТС. 6.    Внесены рекомендации по выбору предпочтительных направлений и форматов МНТС для исследований и разработок согласно целям и задачам развития "сквозных" технологий в РФ.</t>
  </si>
  <si>
    <t>4.1.3.</t>
  </si>
  <si>
    <t>Определение критериев и выбор приоритетов международного научно-технического сотрудничества (МНТС) для проведения опережающих исследований и разработок по направлениям "сквозных" технологий в области цифровой экономики, с учетом спроса секторов экономики, развития компетенций отечественных компаний и организаций и современных форматов сотрудничества в области цифровой экономики стран-членов ЕАЭС, ШОС, БРИКС, АТЭС и других стран</t>
  </si>
  <si>
    <t>07.2018 далее ежегодно</t>
  </si>
  <si>
    <t>Министерство науки и высшего образования РФ, ГК "Росатом", ГК "Ростех"</t>
  </si>
  <si>
    <t>Отчет с обоснованием системы критериев и выбора направлений и форматов МНТС для проведения опережающих исследований и разработок по "сквозным" технологиям согласован ответственным ФОИВ</t>
  </si>
  <si>
    <t>4.1.4.</t>
  </si>
  <si>
    <t>Разработка планов мероприятий по развитию МНТС в области опережающих исследований и разработок (в разрезе "сквозных" технологий) в интересах развития цифровой экономики РФ и стран-участников ЕАЭС, ШОС, БРИКС, АТЭС и др.</t>
  </si>
  <si>
    <t>Разработаны план мероприятий по развитию МНТС в области опережающих исследований и разработок</t>
  </si>
  <si>
    <t>4.1.5.</t>
  </si>
  <si>
    <t>Разработка концепции работы МНТС, включая описание мер государственной поддержки, подготовку рекомендаций по выбору направлений и форматов МНТС по опережающим исследованиям и разработкам</t>
  </si>
  <si>
    <t>Разработана концепция господдержки МНТС для опережающих исследований и разработок на основе предложенной системы критериев</t>
  </si>
  <si>
    <t>4.1.6.</t>
  </si>
  <si>
    <t>Разработка предложений по нормативному регулированию и развитию инфраструктуры (ИКТ и исследований и разработок) для создания международных партнерств для проведения опережающих исследований и разработок</t>
  </si>
  <si>
    <t>Разработаны предложения по нормативному регулированию и развитию ИКТ и исследований и разработок инфраструктуры для создания партнерств</t>
  </si>
  <si>
    <t>4.1.7.</t>
  </si>
  <si>
    <t>Разработка пакета НПА для создания партнерств МНТС для проведения опережающих исследований и разработок</t>
  </si>
  <si>
    <t>Разработан и внесен на утверждение пакет НПА для создания партнерств для проведения опережающих исследований и разработок</t>
  </si>
  <si>
    <t>Формирование предложений по корректировке (при необходимости) нормативных правовых актов и нормативно-технических требований (в т.ч. международных), устраняющих барьеры МНТС для проведения опережающих исследований и разработок по направлениям "сквозных" технологий</t>
  </si>
  <si>
    <t>02.2019</t>
  </si>
  <si>
    <t>Министерство науки и высшего образования РФ, Министерство экономического развития РФ, ГК "Росатом", ГК "Ростех"</t>
  </si>
  <si>
    <t>Внесены в Правительство РФ предложения по корректировке нормативных правовых актов, регулирующих МНТС по "сквозным" технологиям/субтехнологий в области цифровой экономики</t>
  </si>
  <si>
    <t>Разработка и согласо-вание порядка участия российских организаций в крупных международных проектах в приоритетных направлениях МНТС (рекомендуемым объемом не менее 3 млн. долларов США) в области цифровой экономики на базе эффективных международных партнерств (не менее 10)</t>
  </si>
  <si>
    <t>01.2020</t>
  </si>
  <si>
    <t>Министерство цифрового развития, связи и массовых коммуникаций РФ, Министерство науки и высшего образования РФ, ГК "Росатом", ГК "Ростех", Проектный офис НТИ (рабочие группы НТИ)</t>
  </si>
  <si>
    <t>Принято положение о порядке участия российских организаций в крупных международных проектах по приоритетным направлениям МНТС. Определены участники и выделено финансирование с российской стороны</t>
  </si>
  <si>
    <t>4.2.</t>
  </si>
  <si>
    <t>Сформирован перечень потенциальных ЛИЦ по "сквозным" технологиям/субтехнологиям в области цифровой экономики</t>
  </si>
  <si>
    <t>08.2018</t>
  </si>
  <si>
    <t>Ожидаемый результат: 1.    Сформирован перечень потенциальных ЛИЦ 2.    Сформирован перечень потенциальных российских и международных ЛИЦ по "сквозным" технологиям претендующих на государственную поддержку (широкий список), с указанием их места на формирующихся рынках и направлений экспертной, регуляторной, кадровой и финансовой поддержки.</t>
  </si>
  <si>
    <t>Министерство цифрового развития, связи и массовых коммуникаций РФ, Министерство науки и высшего образования РФ, Министерство экономического развития РФ, Министерство промышленности и торговли РФ, ГК "Росатом", ГК "Ростех"</t>
  </si>
  <si>
    <t>Формирование перечня российских организаций по "сквозным" технологиям/субтехнологиям в области цифровой экономики в соответствии с критериями отбора ЛИЦ, претендующих на государственную поддержку, с указанием их места на формирующихся рынках и направлений экспертной, регуляторной, кадровой и финансовой поддержки</t>
  </si>
  <si>
    <t>Подготовлен перечень потенциальных российских организаций по "сквозным" технологиям/субтехнологиям (широкий список), претендующих на государственную поддержку, с указанием их места на формирующихся рынках и направлений экспертной, регуляторной, кадровой и финансовой поддержки</t>
  </si>
  <si>
    <t>4.3.</t>
  </si>
  <si>
    <t>Созданы экспертные советы по совместным исследованиям и разработкам в области "сквозных" технологий в РФ и странах-участниках ЕАЭС, ШОС, БРИКС, АТЭС и других стран на базе ЛИЦ</t>
  </si>
  <si>
    <t>Ожидаемый результат: 1. Сформированы экспертные советы, обеспечивающие экспертную поддержку по проводимым в РФ и странах-участниках ЕАЭС, ШОС, БРИКС, АТЭС и др. исследованиям и разработкам в области "сквозных" технологий, в т.ч. по вопросам их коммерциализации. 2.    Предложены направления по снятию барьеров для международных партнерств со странами-членами ЕАЭС, ШОС, БРИКС, АТЭС и других стран.</t>
  </si>
  <si>
    <t>4.3.1.</t>
  </si>
  <si>
    <t>Разработка методических рекомендаций по формированию экспертных советов, обеспечивающих экспертную поддержку по проводимым исследованиям и разработкам, в т.ч. по вопросам их коммерциализации в РФ и странах-участниках ЕАЭС, ШОС, БРИКС, АТЭС и др.</t>
  </si>
  <si>
    <t>Согласован с ФОИВ проект положения о создании экспертных советов по "сквозным" технологиям на базе ЛИЦ.</t>
  </si>
  <si>
    <t>4.3.2.</t>
  </si>
  <si>
    <t>Формирование при ЛИЦ экспертных советов по анализу проводимых исследований и разработок в области "сквозных" технологий, в т.ч. вопросов их коммерциализации в РФ и странах-участниках ЕАЭС, ШОС, БРИКС, АТЭС и др.</t>
  </si>
  <si>
    <t>При ЛИЦ сформированы экспертные советы, обеспечивающие экспертную поддержку по проводимым в РФ и странах-участниках ЕАЭС, ШОС, БРИКС, АТЭС и других стран исследованиям и разработкам в области "сквозных" технологий, в т.ч. по вопросам их коммерциализации.</t>
  </si>
  <si>
    <t>4.4.</t>
  </si>
  <si>
    <t>Определены ЛИЦ по "сквозным" технологиям в области цифровой экономики.</t>
  </si>
  <si>
    <t>12.2018 далее по мере отбора</t>
  </si>
  <si>
    <t>Ожидаемый результат: 1.    Разработаны и утверждены программы деятельности отобранных ЛИЦ. 2.    Сформирован перечень проектов для первоочередной реализации в рамках программы "Цифровая экономика РФ".</t>
  </si>
  <si>
    <t>4.4.1.</t>
  </si>
  <si>
    <t>Проведение отбора ЛИЦ по "сквозным" технологиям/субтехнологиям в области цифровой экономики на основании анализа соответствия дорожным картам приоритетных "сквозных" технологий путем проведения конкурсов или прямого назначения организации.</t>
  </si>
  <si>
    <t>Министерство науки и высшего образования РФ, Министерство экономического развития РФ, Министерство цифрового развития, связи и массовых коммуникаций РФ, Министерство промышленности и торговли РФ, Институты развития, АНО "Цифровая экономика"</t>
  </si>
  <si>
    <t>Утвержден на Подкомиссии по цифровой экономике перечень ЛИЦ по "сквозным" технологиям в области цифровой экономики</t>
  </si>
  <si>
    <t>4.4.2.</t>
  </si>
  <si>
    <t>Разработка программ деятельности ЛИЦ по "сквозным" технологиям в области цифровой экономики, включая создание цифровых платформ исследований и разработок и использования результатов интеллектуальной деятельности</t>
  </si>
  <si>
    <t>Министерство науки и высшего образования РФ, Министерство экономического развития РФ, Министерство цифрового развития, связи и массовых коммуникаций РФ, Министерство промышленности и торговли РФ, ЛИЦ</t>
  </si>
  <si>
    <t>Согласованы с профильными федеральными органами исполнительной власти программы деятельности ЛИЦ по "сквозным" технологиям в области цифровой экономики</t>
  </si>
  <si>
    <t>4.4.3.</t>
  </si>
  <si>
    <t>Определение проектов ЛИЦ, приоритетных для реализации и оказания им государственной поддержки (выбор видов адресной поддержки на основе программ их деятельности)</t>
  </si>
  <si>
    <t>Министерство цифрового развития, связи и массовых коммуникаций РФ, заинтересованные федеральные органы исполнительной власти, ГК "Росатом", ГК "Ростех"</t>
  </si>
  <si>
    <t>Подготовлен и утвержден перечень проектов ЛИЦ, приоритетных для реализации и оказания им государственной поддержки</t>
  </si>
  <si>
    <t>5.</t>
  </si>
  <si>
    <t>5.1.</t>
  </si>
  <si>
    <t>Определение приоритетных направлений формирования цифровых платформ, обеспечение необходимых условий для создания цифровых платформ</t>
  </si>
  <si>
    <t>Ожидаемый результат: 1.    Проанализированы состояние и перспективы зарубежных цифровых платформ для проведения исследований и разработок и использованию результатов интеллектуальной деятельности в области цифровой экономики по "сквозным" технологиям. 2.    Представлен перечень рекомендуемых мер по применению результатов анализа международного опыта создания цифровых платформ для исследований и разработок и использованию результатов интеллектуальной деятельности, в т.ч. на базе консорциумов.</t>
  </si>
  <si>
    <t>Разработка проектов документов (пакетов) по комплексному изменению нормативно-правового обеспечения цифровых платформ по исследованиям и разработкам и использованию результатов интеллектуальной деятельности - в области антимонопольного регулирования, защиты прав и свобод физических и юрезультатов интеллектуальной деятельностиических лиц, обеспечения национальной и общественной безопасности</t>
  </si>
  <si>
    <t>Министерство экономического развития РФ, ГК "Росатом", ГК "Ростех"</t>
  </si>
  <si>
    <t>Представлены проекты документов по нормативно-правовому обеспечению цифровых платформ исследований и разработок и использования результатов интеллектуальной деятельности, в т.ч. на базе ЛИЦ</t>
  </si>
  <si>
    <t>Разработка концепции цифровых платформ по использованию результатов исследований и разработок на базе компаний-лидеров с учетом требований к инфраструктуре и задачам цифровой трансформации секторов экономики РФ</t>
  </si>
  <si>
    <t>Министерство цифрового развития, связи и массовых коммуникаций РФ, Министерство экономического развития РФ, Министерство науки и высшего образования РФ, Министерство промышленности и торговли РФ, ГК "Росатом", ГК "Ростех"</t>
  </si>
  <si>
    <t>Разработана концепция цифровых платформ по использованию результатов исследований и разработок на базе компаний-лидеров по исследованиям и разработкам и использованию результатов интеллектуальной деятельности, с учетом требований к инфраструктуре и задачам цифровой трансформации секторов экономики</t>
  </si>
  <si>
    <t>Коммерциализация перспективных продуктовых решений на базе "сквозных" технологий; стимулирование спроса на продукцию цифровой экономики</t>
  </si>
  <si>
    <t>6.</t>
  </si>
  <si>
    <t>6.1.</t>
  </si>
  <si>
    <t>Начата реализация пилотных приоритетных проектов по направлениям "сквозных" технологий/субтехнологий в области цифровой экономики</t>
  </si>
  <si>
    <t>Ожидаемый результат: 1.    Определены пилотные приоритетные проекты исследований и разработок в области "сквозных" технологий/субтехнологий. 2.    Осуществлена адресная поддержка пилотных приоритетных проектов по направлениям "сквозных" технологий/субтехнологий в области цифровой экономики.</t>
  </si>
  <si>
    <t>Запуск пилотных приоритетных проектов и осуществление их адресной поддержки</t>
  </si>
  <si>
    <t>Министерство науки и высшего образования РФ, Министерство экономического развития РФ, Министерство цифрового развития, связи и массовых коммуникаций РФ, Министерство промышленности и торговли РФ, ГК "Росатом", ГК "Ростех"</t>
  </si>
  <si>
    <t>Утверждены федеральным органом иполнительной власти расходные обязательства государственного бюджета в порядке обеспечения финансовых условий осуществления поддержка пилотных приоритетных проектов</t>
  </si>
  <si>
    <t>6.2.</t>
  </si>
  <si>
    <t>Реализованы не менее 5-ти проектов (объемом не менее 100 млн. рублей) с высоким коммерческим потенциалом в области цифровой экономики с учетом приоритетов научно-технологического развития РФ с участием фондов поддержки научной, научно-технической и инновационной деятельности</t>
  </si>
  <si>
    <t>Ожидаемый результат: 1.    Проведена апробация механизмов поддержки исследований и разработок в области "сквозных" технологий/субтехнологий. 2.    Осуществлена адресная поддержка ЛИЦ в области разработки "сквозных" технологий/ субтехнологий цифровой экономики.</t>
  </si>
  <si>
    <t>6.2.1.</t>
  </si>
  <si>
    <t>Осуществление адресной поддержки проектов ЛИЦ, нуждающихся в первоочередной поддержке</t>
  </si>
  <si>
    <t>Утверждены федеральными органами исполнительной власти расходные обязательства государственного бюджета в порядке обеспечения финансовых условий осуществления поддержка проектов ЛИЦ</t>
  </si>
  <si>
    <t>6.2.2.</t>
  </si>
  <si>
    <t>Реализация проектов с высоким коммерческим потенциалом в области цифровой экономики с учетом приоритетов научно-технологического развития РФ</t>
  </si>
  <si>
    <t>Представлен профильным ФОИВ отчёт о реализации проектов</t>
  </si>
  <si>
    <t>6.2.3.</t>
  </si>
  <si>
    <t>Проведение конкурса по отбору 2-х пилотных проектов в приоритетных направлениях МНТС для проведения опережающих исследований и разработок в области цифровой экономики. Начало реализации 2-х пилотных проектов</t>
  </si>
  <si>
    <t>01.2019</t>
  </si>
  <si>
    <t>12.2019</t>
  </si>
  <si>
    <t>Проведен конкурс по отбору не менее 2 пилотных проектов. Начата реализация не менее 2 пилотных проектов</t>
  </si>
  <si>
    <t>6.2.4.</t>
  </si>
  <si>
    <t>Обеспечение финансовых условий для участия российских организаций в международных исследовательских и инновационных проектах</t>
  </si>
  <si>
    <t>09.2019</t>
  </si>
  <si>
    <t>Министерство цифрового развития, связи и массовых коммуникаций РФ, Министерство промышленности и торговли РФ, ГК "Росатом", ГК "Ростех"</t>
  </si>
  <si>
    <t>Утверждены профильными федеральными органами исполнительной власти расходные обязательства государственного бюджета в порядке обеспечения финансовых условий</t>
  </si>
  <si>
    <t>7.</t>
  </si>
  <si>
    <t>Запуск цифровых платформ (на базе ЛИЦ, компаний-лидеров и других организаций) в обеспечение создания продуктов, решений и услуг, востребованных конечными заказчиками на россйиском и глобальном рынках</t>
  </si>
  <si>
    <t>7.1.</t>
  </si>
  <si>
    <t>Создание не менее 2 пилотных цифровых платформ исследований и разработок и использования результатов интеллектуальной деятельности по направлениям "сквозных" технологий на базе ЛИЦ</t>
  </si>
  <si>
    <t>Ожидаемый результат: 1.    Осуществлена адресная поддержка ЛИЦ для создания пилотных цифровых платформ исследований и разработок на базе консорциума, включающего не менее 5-ти организаций. 2.    Созданы пилотные версии цифровых платформ исследований и разработок и использованию результатов интеллектуальной деятельности по "сквозным" технологиям на основе существующих заделов, объединяющие не менее пяти организаций.</t>
  </si>
  <si>
    <t>7.1.1.</t>
  </si>
  <si>
    <t>Отбор не менее 2-х ЛИЦ для создания пилотных цифровых платформ исследований и разработок и использования результатов интеллектуальной деятельности по направлениям "сквозных" технологий/субтехнологий на базе ЛИЦ в соответствии с программой их деятельности, на базе консорциума, включающего не менее 5 организаций</t>
  </si>
  <si>
    <t>Министерство цифрового развития, связи и массовых коммуникаций РФ, Министерство экономического развития РФ, Министерство науки и высшего образования РФ, Министерство промышленности и торговли РФ, АНО "Цифровая экономика"</t>
  </si>
  <si>
    <t>Утверждены профильными федеральными органами исполнительной власти ЛИЦ и планы создания пилотных цифровых платформ исследований и разработок и использования результатов интеллектуальной деятельности по направлениям "сквозных" технологий/субтехнологий</t>
  </si>
  <si>
    <t>7.1.2.</t>
  </si>
  <si>
    <t>Осуществление адресной поддержки ЛИЦ для создания пилотных цифровых платформ исследований и разработок и использования результатов интеллектуальной деятельности по направлениям "сквозных" технологий/субтехнологий</t>
  </si>
  <si>
    <t>Утверждены профильными федеральными органами исполнительной власти расходные обязательства государственного бюджета для обеспечения финансовых условий</t>
  </si>
  <si>
    <t>7.1.3.</t>
  </si>
  <si>
    <t>Создание ЛИЦ не менее 2-х пилотных цифровых платформ исследований и разработок и использования результатов интеллектуальной деятельности по направлениям "сквозных" технологий, объединяющая не менее пяти организаций.</t>
  </si>
  <si>
    <t>Министерство цифрового развития, связи и массовых коммуникаций РФ, Министерство экономического развития РФ, Министерство науки и высшего образования РФ, Министерство промышленности и торговли РФ, ЛИЦ</t>
  </si>
  <si>
    <t>Созданы пилотные версии цифровых платформ исследований и разработок и использованию результатов интеллектуальной деятельности по "сквозным" технологиям на основе существующих заделов, объединяющие не менее пяти организаций.</t>
  </si>
  <si>
    <t>7.2.</t>
  </si>
  <si>
    <t>Созданы цифровые платформы исследований и разработок и использования результатов интеллектуальной деятельности по направлениям "сквозных" технологий</t>
  </si>
  <si>
    <t>Ожидаемый результат: Созданы не менее 1 цифровой платформы исследований и разработок и использованию результатов интеллектуальной деятельности по "сквозным" технологиям на основе существующих заделов, объединяющая не менее пяти организаций.</t>
  </si>
  <si>
    <t>7.2.1.</t>
  </si>
  <si>
    <t>Отбор не менее 1 ЛИЦ для создания платформ исследований и разработок и использования результатов интеллектуальной деятельности по каждому направлению "сквозных" технологий на базе ЛИЦ в соответствии с программой их деятельности, на базе консорциума, включающего не менее 5 организаций</t>
  </si>
  <si>
    <t>04.2019</t>
  </si>
  <si>
    <t>Утверждены профильными федеральными органами исполнительной власти ЛИЦ и планы создания цифровых платформ исследований и разработок и использования результатов интеллектуальной деятельности по направлениям "сквозных" технологий</t>
  </si>
  <si>
    <t>7.2.2.</t>
  </si>
  <si>
    <t>Осуществление адресной поддержки ЛИЦ для создания цифровых платформ исследований и разработок и использования результатов интеллектуальной деятельности по каждому направлению "сквозных" технологий</t>
  </si>
  <si>
    <t>08.2019</t>
  </si>
  <si>
    <t>7.2.3.</t>
  </si>
  <si>
    <t>Создание не менее 1 цифровой платформы исследований и разработок и использования результатов интеллектуальной деятельности по каждому направлению "сквозных" технологий на базе консорциума, включающего не менее 5 организаций</t>
  </si>
  <si>
    <t>Созданы не менее 1 цифровой платформы исследований и разработок и использованию результатов интеллектуальной деятельности по "сквозным" технологиям на основе существующих заделов, объединяющая не менее пяти организаций</t>
  </si>
  <si>
    <t>7.3.</t>
  </si>
  <si>
    <t>Произведен запуск не менее двух цифровых платформ компаний-лидеров</t>
  </si>
  <si>
    <t>Ожидаемый результат: 1.    Начата реализация платформенных решений в части создания нового бизнеса в области приоритетных "сквозных" технологий цифровой экономики. 2.    Запущены платформы общим числом: в 2018 год - 2 платформы, 2019 год - 3 платформы, 2020 год - 5 платформ.</t>
  </si>
  <si>
    <t>7.3.1.</t>
  </si>
  <si>
    <t>Отбор пилотных проектов по созданию двух цифровых платформ, поддерживающих исследования и разработки и использование результатов интеллектуальной деятельности на базе компаний-лидеров</t>
  </si>
  <si>
    <t>Министерство цифрового развития, связи и массовых коммуникаций РФ, Министерство экономического развития РФ, Министерство науки и высшего образования РФ, Министерство промышленности и торговли РФ, ГК "Росатом", ГК "Ростех", АНО "Цифровая экономика"</t>
  </si>
  <si>
    <t>Утверждены Подкомиссией по цифровой экономике не менее двух пилотных проектов по созданию цифровых платформ исследований и разработок (в соответствие с секторальными подразделами программы "Цифровая экономика РФ")</t>
  </si>
  <si>
    <t>7.4.</t>
  </si>
  <si>
    <t>Отчет о запуске не менее 3 систем нишевых торговых площадок (НТП - систем Marketplace) по технологическим направлениям "сквозных" технологий</t>
  </si>
  <si>
    <t>Ожидаемый результат: 1.    Формирование инструмента коммерциализации технологических решений в области цифровой экономики. 2.    Проведено открытое обсуждение основных принципов формирования функций, прав и обязанностей участников, механизмов реализации и обеспечения функционирования нишевых торговых площадок (НТП -систем Marketplace).</t>
  </si>
  <si>
    <t>Министерство цифрового развития, связи и массовых коммуникаций РФ, Министерство науки и высшего образования РФ, Министерство экономического развития РФ, Министерство промышленности и торговли РФ, ГК "Ростех"</t>
  </si>
  <si>
    <t>7.4.2.</t>
  </si>
  <si>
    <t>Формирование нормативной и административной основы функционирования системы нишевых торговых площадок (НТП - систем Marketplace), охватывающей все направления "сквозных" технологий</t>
  </si>
  <si>
    <t>Министерство цифрового развития, связи и массовых коммуникаций РФ, Министерство науки и высшего образования РФ, Министерство экономического развития РФ, Министерство промышленности и торговли РФ, ГК "Ростех", Фонд "Сколково"</t>
  </si>
  <si>
    <t>Утвержден комплекс нормативных актов, регламентирующих создание и функционирование нишевых торговых площадок (НТП - систем Marketplace)</t>
  </si>
  <si>
    <t>7.4.3.</t>
  </si>
  <si>
    <t>Публичное обсуждение концепции функционирования систем нишевых торговых площадок (НТП - систем Marketplace), с участниками рынка, ФОИВами и общественными организациями</t>
  </si>
  <si>
    <t>Утверждена концепция нишевых торговых площадок (НТП - систем Marketplace)</t>
  </si>
  <si>
    <t>7.4.4.</t>
  </si>
  <si>
    <t>Разработка и тестирование аппаратно-программной платформы, обеспечивающей функционирование системы нишевых торговых площадок (НТП - систем Marketplace)</t>
  </si>
  <si>
    <t>Ввод в эксплуатацию аппаратно-программной платформы системы нишевых торговых площадок (НТП - систем Marketplace)</t>
  </si>
  <si>
    <t>Формирование, запуск, актуализация и поддержание работоспособности системы нишевых торговых площадок (НТП - систем Marketplace), охватывающей все направления "сквозных" технологий</t>
  </si>
  <si>
    <t>Организована работа межотраслевой коммуникационно-информационной площадки</t>
  </si>
  <si>
    <t>8.</t>
  </si>
  <si>
    <t>Обеспечение успешного функционирования не менее 10 компаний-лидеров (операторов экосистемы)</t>
  </si>
  <si>
    <t>8.1.</t>
  </si>
  <si>
    <t>Ежегодно производится отбор компаний, способных стать лидерами на глобальных высокотехнологичных рынках</t>
  </si>
  <si>
    <t>Ожидаемый результат: Сформированы критерии и механизм отбора компаний-лидеров, а также форм их организации</t>
  </si>
  <si>
    <t>8.1.2.</t>
  </si>
  <si>
    <t>Разработка механизма формирования/отбора компаний-лидеров рынков цифровой экономики на основе ЛИЦ и иных организаций</t>
  </si>
  <si>
    <t>Определён ФОИВом механизм формирования/выбора компаний-лидеров на основе ЛИЦ и иных организаций</t>
  </si>
  <si>
    <t>Проведение оценки потенциала компаний-лидеров, с целью подготовки перечня компаний-лидеров и  оказания им государственной поддержки.</t>
  </si>
  <si>
    <t>03.2019
далее ежегодно</t>
  </si>
  <si>
    <t>Министерство цифрового развития, связи и массовых коммуникаций РФ, Министерство науки и высшего образования РФ, Министерство экономического развития РФ, Министерство промышленности и торговли РФ, ГК "Росатом", ГК "Ростех", АНО "Цифровая экономика"</t>
  </si>
  <si>
    <t>Определены компании-лидеры, обладающие потенциалом лидерства на глобальном рынке</t>
  </si>
  <si>
    <t>8.2.</t>
  </si>
  <si>
    <t>Создана нормативно-методическая база и определен порядок разработки и пилотирования стратегий цифровой трансформации компаний</t>
  </si>
  <si>
    <t>Ожидаемый результат: 1.    Утверждены стратегии цифровой трансформации госкомпаний, компаний с государственным участием и органов государственной власти. 2.    Запущена цифровая трансформация секторов российской экономики и отдельных ее субъектов. 3.    Интенсифицирован спрос на исследования и разработки в области "сквозных" технологий цифровой экономики.</t>
  </si>
  <si>
    <t>8.2.2.</t>
  </si>
  <si>
    <t>Формирование необходимых правительственных (для государственных компаний и компаний с государственным участием) и корпоративных нормативных документов по созданию, определению функций и полномочий CDO на базе общих рекомендаций</t>
  </si>
  <si>
    <t>Министерство экономического развития РФ, Компании с государственным участием</t>
  </si>
  <si>
    <t xml:space="preserve">1. май 2018 г. - Определение пилотных компаний для внедрения рекомендаций о функциях и полномочиях руководителей компаний по цифровой трансформации (далее – рекомендации)
2. июнь 2018 г. - Подготовка директив Правительства Российской Федерации по формированию в пилотных госкомпаниях структурного подразделения по цифровой трансформации
3. июль 2018 г. - Формирование в пилотных компаниях квалификационных требований к должности руководителя по цифровой трансформации (далее - РЦТ)
4. август 2018 г. - Создание в пилотных компаниях структурного подразделения по цифровой трансформации и определение его штатной численности </t>
  </si>
  <si>
    <t>8.2.3.</t>
  </si>
  <si>
    <t>Разработка КПЭ для руководителей государственных компаний и компаний с государственным участием по использованию цифровых технологий и новых бизнес-моделей на базе "сквозных" технологий в области цифровой экономики</t>
  </si>
  <si>
    <t>Министерство экономического развития РФ, Министерство цифрового развития, связи и массовых коммуникаций РФ, Компании с государственным участием</t>
  </si>
  <si>
    <t>Перечень КПЭ для руководителей госкомпаний и компаний с госучастием по закупке цифровых решений, использованию цифровых технологий и новых бизнес-моделей на базе "сквозных" технологий в области цифровой экономики разработан и представлен на согласо-вание с федеральными органами исполнительной власти.</t>
  </si>
  <si>
    <t>8.2.4.</t>
  </si>
  <si>
    <t>Установка и утверждение КПЭ по использованию "сквозных" технологий в области цифровой экономики и новых бизнес-моделей на базе "сквозных" технологий для руководителей госкорпораций и компаний с госучастием путем выпуска соответствующих нормативных документов Правительства РФ</t>
  </si>
  <si>
    <t>Утвержден и принят к исполнению перечень КПЭ для руководителей госкомпаний и компаний с госучастием по закупке цифровых решений, использованию цифровых технологий и новых бизнес-моделей на базе "сквозных" технологий в области цифровой экономики</t>
  </si>
  <si>
    <t>Разработка стратегий цифровой трансформации компаний на базе утвержденных принципов и подходов (DTF): 1. начиная с 2018 г. в пилотных компаниях; 2. начиная с 2020 г. - АО/компании с госучастием, госкорпорации и ФГУП, реализующие программы инновационного развития (Протокол №2 Заседания Президиума Совета по модернизации от 24.06.2016 г.)</t>
  </si>
  <si>
    <t>Доклад Министерство экономического развития РФ в Подкомиссию по цифровой экономике о разработанных и утвержденных стратегиях цифровой трансформации компаний с государственным участием</t>
  </si>
  <si>
    <t>Мониторинг по достижению КПЭ для руководителей организаций (в привязке к индексу цифровизации)</t>
  </si>
  <si>
    <t>1. март 2019 г. - Анализ практики работы РЦТ в пилотных компаниях 
2. март 2019 г. -Внесение на одобрение в Подкомиссию по цифровой экономике доработанных рекомендаций о функциях и полномочиях руководителей компаний по цифровой трансформации
3. апрель 2019 г. - Подготовка директив Правительства Российской Федерации по формированию в госкомпаниях, не вошедших в число пилотных, структурного подразделения по цифровой трансформации
4. Ежегодный отчет Правительству Российской Федерации на основе мониторинга достижения КПЭ для руководителей госкомпаний и компаний с госучастием по закупке цифровых решений, использованию цифровых технологий и новых бизнес-моделей на базе цифровых технологий</t>
  </si>
  <si>
    <t>8.3.</t>
  </si>
  <si>
    <t>Проведено обучение руководства не менее чем 10 государственных компаний и компаний с госучастием</t>
  </si>
  <si>
    <t>Ожидаемый результат: Принципы и инструменты развития цифровой экономики (цифровой трансформации) доведены до руководства ведущих государственных компаний.</t>
  </si>
  <si>
    <t>8.3.1.</t>
  </si>
  <si>
    <t>Проведение обязательного обучения руководителей государственных компаний и компаний с государственным участием по программе управления разработкой и использованием  "сквозных" технологий в области цифровой экономики в целях повышения конкурентоспособности бизнеса. Программа также должна включать в себя вопросы преимуществ использования цифровых технологий в бизнесе, необходимых организационных преобразований и их последствий, актуальных технологических тенденций, действующих мер государственной поддержки и иных вопросов развития цифровой экономики на уровне организаций</t>
  </si>
  <si>
    <t>Министерство цифрового развития, связи и массовых коммуникаций РФ, ГК "Росатом", ГК "Ростех"</t>
  </si>
  <si>
    <t>Доклад Минкомсвязи РФ в Подкомиссию по цифровой экономике о проведенном обучении руководителей</t>
  </si>
  <si>
    <t>8.4.</t>
  </si>
  <si>
    <t>Разработан комплекс НПА, обеспечивающий эффективное развитие компаний-лидеров, в т.ч. на глобальных технологических рынках по направлениям "сквозных" технологий</t>
  </si>
  <si>
    <t>Ожидаемый результат: Создана экосистема, стимулирующая развитие компаний-лидеров на рынках цифровой экономики</t>
  </si>
  <si>
    <t>8.4.2.</t>
  </si>
  <si>
    <t>Разработка предложений по созданию институтов поддержки компаний индустриальных заказчиков по повышению уровня готовности производства к технологическим решениям на базе результатов интеллектуальной деятельности и стартапов с использованием потенциала технопарков, внедренческих зон, научно-исследовательских и научно-производственных центров на базе как частных компаний и компаний с госучастием, так и государственных научных организаций</t>
  </si>
  <si>
    <t>Подготовлен проект распоряжения/постановления Правительства РФ по институтам поддержки индустриальных заказчиков по повышению уровня готовности производства к технологическим решениям на базе результатов интеллектуальной деятельности и стартапов</t>
  </si>
  <si>
    <t>8.4.3.</t>
  </si>
  <si>
    <t>Разработка механизма стимулирования компаний индустриальных заказчиков по созданию специализированных площадок, обеспечивающих повышение уровня готовности производства и зрелости технологических решений в разрезе "сквозных" технологий в области цифровой экономики</t>
  </si>
  <si>
    <t>Разработан перечень мер по государственной поддержке компаний по созданию специализированных площадок, обеспечивающих повышение уровня готовности производства и зрелости технологических решений в разрезе "сквозных" технологий в области цифровой экономики</t>
  </si>
  <si>
    <t>Корректировка нормативно-правовых актов для стимулирования крупных компаний создавать национальные и международные консорциумы по цифровым технологиям и участвовать в работе компаний-лидеров по исследований и разработок и использованию результатов интеллектуальной деятельности в области цифровой экономики</t>
  </si>
  <si>
    <t>Предложены поправки в законодательство, в части системы мер, стимулирующих крупные компании, в т.ч. государственные компании и государственные корпорации на создание национальных и международных консорциумов по цифровым технологиям и участие в работе компаний-лидеров</t>
  </si>
  <si>
    <t>8.5.</t>
  </si>
  <si>
    <t>Сформированы механизмы поддержки коммерциализации результатов исследований и разработок в области цифровой экономики, в т.ч. их экспорта (механизмы компенсации затрат на логистику, сертификацию, правовую охрану и защиту интеллектуальной собственности, выставочно-ярмарочную деятельность, механизмы льготного кредитования, и др.)</t>
  </si>
  <si>
    <t>Ожидаемый результат: 1.    Сформирован спрос на результаты исследований и разработок и применение результатов интеллектуальной деятельности российского происхождения в части "сквозных" технологий со стороны широкого круга субъектов экономики. 2.    Обеспечена защита технологических решений иностранного происхождения, необходимых для развития в РФ приоритетных "сквозных" технологий.</t>
  </si>
  <si>
    <t>8.5.1.</t>
  </si>
  <si>
    <t>Разработка предложений по формированию проектов нормативных правовых актов о введении статусов, обеспечивающих преференции российским компаниям, производящим продукцию по направлениям "сквозных" технологий в области цифровой экономики</t>
  </si>
  <si>
    <t>Подготовлены для внесения на утверждение проекты нормативных правовых актов, корректирующих статусы, обеспечивающие преференции российским компаниям, производящим продукцию по направлениям "сквозных" технологий в области цифровой экономики.</t>
  </si>
  <si>
    <t>8.5.2.</t>
  </si>
  <si>
    <t>Разработка предложений по формированию проектов нормативных правовых актов, обеспечивающих государственную финансовую поддержку проведения мероприятий (в т.ч. выставочно-ярмарочную деятельность) по сбыту продукции, произведенной по направлениям "сквозных" технологий в области цифровой экономики</t>
  </si>
  <si>
    <t>Подготовлены для внесения на утверждение проекты нормативных правовых актов, обеспечивающие государственную финансовую поддержку проведения мероприятий по сбыту продукции, произведенной по направлениям "сквозных" технологий в области цифровой экономики.</t>
  </si>
  <si>
    <t>8.5.3.</t>
  </si>
  <si>
    <t>Разработка предложений по формированию проектов нормативных правовых актов, обеспечивающих преференции российским компаниям при экспорте продукции (в т.ч. компенсации затрат на логистику), произведенной по направлениям "сквозных" технологий в области цифровой экономики</t>
  </si>
  <si>
    <t>Подготовлены для внесения на утверждение проекты нормативных правовых актов, обеспечивающие государственную финансовую поддержку и преференции российским компаниям при экспорте продукции, произведенной по направлениям "сквозных" технологий в области цифровой экономики.</t>
  </si>
  <si>
    <t>8.5.4.</t>
  </si>
  <si>
    <t>Разработка предложений по формированию проектов нормативных правовых актов и документов по стандартизации, обеспечивающих спрос на продукцию в рамках "сквозных" технологий со стороны государственных корпораций и иных крупных интегрированных структур, а также федеральных и региональных ведомств</t>
  </si>
  <si>
    <t>Министерство цифрового развития, связи и массовых коммуникаций РФ, Министерство науки и высшего образования РФ, Министерство экономического развития РФ, Министерство промышленности и торговли РФ, Росстандарт, ГК "Росатом", ГК "Ростех"</t>
  </si>
  <si>
    <t>Подготовлен для внесения на утверждение комплекс нормативных правовых актов и документов по стандартизации, обеспечивающих спрос на продукцию в рамках "сквозных" технологий со стороны государственных корпораций и иных крупных интегрированных структур, а также федеральных и региональных ведомств</t>
  </si>
  <si>
    <t>8.5.5.</t>
  </si>
  <si>
    <t>Разработка предложений по формированию проекта положения о льготном налогообложении и рефинансировании доходов от использования результатов интеллектуальной деятельности в рамках реализации программы "Цифровая экономика РФ"</t>
  </si>
  <si>
    <t>Подготовлен для внесения на утверждение нормативный правовой акт о льготном налогообложении и рефинансировании доходов от использования результатов интеллектуальной деятельности в рамках реализации программы деятельности ЛИЦ</t>
  </si>
  <si>
    <t>8.5.6.</t>
  </si>
  <si>
    <t>Подготовка перечня технологий иностранного происхождения с длительным сроком локализации и замещения. Разработка проектов нормативных правовых актов, обеспечивающих использование данных технологий</t>
  </si>
  <si>
    <r>
      <t xml:space="preserve">Подготовлен перечень технологий, подготовлен для внесения на утверждение нормативный правовой акт об обеспечении </t>
    </r>
    <r>
      <rPr>
        <b/>
        <sz val="11"/>
        <color theme="1"/>
        <rFont val="Times New Roman"/>
        <family val="1"/>
      </rPr>
      <t>безопасности</t>
    </r>
    <r>
      <rPr>
        <sz val="11"/>
        <color theme="1"/>
        <rFont val="Times New Roman"/>
        <family val="1"/>
      </rPr>
      <t xml:space="preserve"> импортируемых технологических цифровых решений для возможности импортозамещения и режимов безопасности использования незамещенных технологий</t>
    </r>
  </si>
  <si>
    <t>2. Задачи и результаты федерального проекта</t>
  </si>
  <si>
    <t>2.1. Федеральный проект "Цифровые технологии и проекты"</t>
  </si>
  <si>
    <t>2.1.1. Задачи и ожидаемые результаты федерального проекта "Цифровые технологии и проекты"</t>
  </si>
  <si>
    <t>Наименование задачи, результата</t>
  </si>
  <si>
    <t xml:space="preserve">Срок реализации </t>
  </si>
  <si>
    <t>Характеристика результата</t>
  </si>
  <si>
    <t xml:space="preserve">Ответственный исполнитель </t>
  </si>
  <si>
    <t>Заместитель Министра цифрового развития, связи и массовых комуникаций Российской Федерации</t>
  </si>
  <si>
    <t>Разработана организационно-техническая схема взаимодействия участников национальной программы «Цифровая экономика» с лидирующими исследовательскими центрами, компаниями-лидерами и другими организациями по участию в реализации Программы и связанных федеральных проектах</t>
  </si>
  <si>
    <t xml:space="preserve">1.3. </t>
  </si>
  <si>
    <t>Сформирована система требований к ЛИЦ (и МНТС) в области цифровой экономики на основе их исследовательских компетенций, технологических заделов и влияния на перспективные рынки и обеспечение выявленных потребностей секторов экономики</t>
  </si>
  <si>
    <t>Определение приоритетных направлений формирования цифровых платформ, обеспечение необходимых условий для создания цифровых платформ исследований и разработок и коммерциализации результатов интеллектуальной деятельности</t>
  </si>
  <si>
    <t>Представлен перечень направлений разворачивания и рекомендуемых мер по применению результатов анализа российского международного опыта создания цифровых платформ для исследований и разработок и использованию результатов интеллектуальной деятельности, в т.ч. на базе консорциумов</t>
  </si>
  <si>
    <t>Коммерциализация перспективных продуктовых решений на базе сквозных технологий; стимулирование спроса на продукцию цифровой экономики</t>
  </si>
  <si>
    <t>Правительство Российской Федерации, Министр цифрового развития, связи и массовых комуникаций Российской Федерации</t>
  </si>
  <si>
    <t>Развернуты платформенные решения в части создания новых бизнесов по направлениям приоритетных "сквозных" технологий в области цифровой экономики</t>
  </si>
  <si>
    <t xml:space="preserve">3.3. </t>
  </si>
  <si>
    <t>Компании-лидеры обеспечивают значимый вклад в реализацию повестки цифровой трансформации экономики РФ согласно целям национальной программы «Цифровая экономика».</t>
  </si>
  <si>
    <t>3. Финансовое обеспечение федеральных проектов</t>
  </si>
  <si>
    <t>3.1. Финансовое обеспечение федеральных проектов в разрезе мероприятий в рамках бюджетной системы Российской Федерации</t>
  </si>
  <si>
    <t>(млн. рублей)</t>
  </si>
  <si>
    <t>Мероприятие федерального проекта</t>
  </si>
  <si>
    <t>Мероприятие государственной программы</t>
  </si>
  <si>
    <t>Ответственный исполнитель, соисполнитель, государственный заказчик-координатор, участник</t>
  </si>
  <si>
    <t>Объемы финансовых потребностей</t>
  </si>
  <si>
    <t>ВСЕГО</t>
  </si>
  <si>
    <t>2018 год</t>
  </si>
  <si>
    <t>2019 год</t>
  </si>
  <si>
    <t>2020 год</t>
  </si>
  <si>
    <t>2021 год</t>
  </si>
  <si>
    <t>2022 год</t>
  </si>
  <si>
    <t>2023 год</t>
  </si>
  <si>
    <t>2024 год</t>
  </si>
  <si>
    <t>Базовые</t>
  </si>
  <si>
    <t>Дополнительные</t>
  </si>
  <si>
    <t>Всего</t>
  </si>
  <si>
    <t>Федеральный проект "Цифровое технологии и проекты"</t>
  </si>
  <si>
    <t>Всего по федеральному проекту, в том числе:</t>
  </si>
  <si>
    <t>федеральный бюджет</t>
  </si>
  <si>
    <t>из них межбюджетные трансферты бюджету(ам) (указывается наименование)</t>
  </si>
  <si>
    <t xml:space="preserve"> </t>
  </si>
  <si>
    <t>бюджеты государственных внебюджетных фондов Российской Федерации</t>
  </si>
  <si>
    <t>консолидированные бюджеты субъектов Российской Федерации</t>
  </si>
  <si>
    <t>Внебюджетные источники</t>
  </si>
  <si>
    <t>1.1.1.1.</t>
  </si>
  <si>
    <t>1.1.2.1.</t>
  </si>
  <si>
    <t>1.1.3.1.</t>
  </si>
  <si>
    <t>внебюджетные источники</t>
  </si>
  <si>
    <t>1.2.1.1.</t>
  </si>
  <si>
    <t>1.2.2.1.</t>
  </si>
  <si>
    <t>1.2.3.1.</t>
  </si>
  <si>
    <t>1.2.4.</t>
  </si>
  <si>
    <t>1.3.1.1.</t>
  </si>
  <si>
    <t>1.3.2.1.</t>
  </si>
  <si>
    <t>1.3.3.1.</t>
  </si>
  <si>
    <t>2.1.1.1.</t>
  </si>
  <si>
    <t>2.1.2.1.</t>
  </si>
  <si>
    <t>2.1.3.1.</t>
  </si>
  <si>
    <t>2.1.4.</t>
  </si>
  <si>
    <t>2.2.1.1.</t>
  </si>
  <si>
    <t>2.2.2.1.</t>
  </si>
  <si>
    <t>2.2.3.1.</t>
  </si>
  <si>
    <t>3.1.1.1.</t>
  </si>
  <si>
    <t>3.1.2.1.</t>
  </si>
  <si>
    <t>3.1.3.1.</t>
  </si>
  <si>
    <t>Запуск цифровых платформ (на базе ЛИЦ, компаний-лидеров и других организаций) в обеспечение создания продуктов, решений и услуг, востребованных конечными заказчиками на российском и глобальном рынках</t>
  </si>
  <si>
    <t>3.2.1.1.</t>
  </si>
  <si>
    <t>3.2.2.1.</t>
  </si>
  <si>
    <t>3.2.3.1.</t>
  </si>
  <si>
    <t>3.2.4.</t>
  </si>
  <si>
    <t>3.3.1.1.</t>
  </si>
  <si>
    <t>3.3.2.1.</t>
  </si>
  <si>
    <t>3.3.3.1.</t>
  </si>
  <si>
    <t>3.3.4.</t>
  </si>
  <si>
    <t xml:space="preserve">№ п/п </t>
  </si>
  <si>
    <t>2.2.1. План мероприятий по реализации федерального проекта "Цифровое технологии и проекты"</t>
  </si>
  <si>
    <t>из них из фед. бюджета</t>
  </si>
  <si>
    <t>ВСЕГО 2018-2024</t>
  </si>
  <si>
    <t>налоговых и иных льгот</t>
  </si>
  <si>
    <t>средств институтов развития, в т.ч. докапитализации</t>
  </si>
  <si>
    <t>госгарантий, субсидирования процентной ставки или прямого возмещения</t>
  </si>
  <si>
    <t>Поддержка ЛИЦ и компаний-лидеров в целях развития сквозных технологий в области цифровой экономики</t>
  </si>
  <si>
    <t>Поддержка ЛИЦ и компаний-лидеров в целях развития "сквозных" технологий в области цифровой экономики</t>
  </si>
  <si>
    <t>Увеличение затрат на развитие «сквозных» цифровых технологий за счет государственной помощи и инвестиций госкорпораций*:</t>
  </si>
  <si>
    <t>%, по отношению к базе 2019 года</t>
  </si>
  <si>
    <r>
      <t xml:space="preserve">бюджетной поддержки лидирующих исследовательских центров </t>
    </r>
    <r>
      <rPr>
        <sz val="12"/>
        <color theme="1"/>
        <rFont val="Times New Roman"/>
        <family val="1"/>
      </rPr>
      <t>, компаний-лидеров и проектов</t>
    </r>
  </si>
  <si>
    <r>
      <rPr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</rPr>
      <t>.</t>
    </r>
  </si>
  <si>
    <t xml:space="preserve">Увеличение объема выручки проектов с опорным использованием «сквозных» цифровых технологий </t>
  </si>
  <si>
    <t>бюджетной поддержки лидирующих исследовательских центров , компаний-лидеров и проектов</t>
  </si>
  <si>
    <t>Министерство науки и высшего образования РФ, Министерство экономического развития РФ, Минфин, Министерство цифрового развития, связи и массовых коммуникаций РФ, АО "Российская венчурная компания"</t>
  </si>
  <si>
    <t>4.1.1.</t>
  </si>
  <si>
    <t>4.1.2.</t>
  </si>
  <si>
    <t>4.2.1.</t>
  </si>
  <si>
    <t>5.1.1.</t>
  </si>
  <si>
    <t>5.1.2.</t>
  </si>
  <si>
    <t>6.1.1.</t>
  </si>
  <si>
    <t>7.4.1.</t>
  </si>
  <si>
    <t>8.1.1.</t>
  </si>
  <si>
    <t>8.2..</t>
  </si>
  <si>
    <t>8.2.1.</t>
  </si>
  <si>
    <t>8.4.1.</t>
  </si>
  <si>
    <t>Окон-чание</t>
  </si>
  <si>
    <t>средств госкорпораций и компаний с госучастием в рамках принятых стратегий "цифрового развития"</t>
  </si>
  <si>
    <r>
      <t>Разработаны (и постоянно актуализируются) Дорожные карты развития перспективных "сквозных" технологий/субтехнологий, системно раскрывающие итоги проведенного анализа и являющиеся методической основой для валидации приоритетных проектов в обеспечение реализации целей и достижения целевых показателей федерального проекта «Цифровые технологии и проекты»</t>
    </r>
    <r>
      <rPr>
        <b/>
        <sz val="12"/>
        <color rgb="FF000000"/>
        <rFont val="Times New Roman"/>
        <family val="1"/>
        <charset val="204"/>
      </rPr>
      <t xml:space="preserve"> </t>
    </r>
    <r>
      <rPr>
        <i/>
        <sz val="12"/>
        <color rgb="FF000000"/>
        <rFont val="Times New Roman"/>
        <family val="1"/>
        <charset val="204"/>
      </rPr>
      <t>(начиная с сент.2018)</t>
    </r>
  </si>
  <si>
    <r>
      <t>Сформирован первичный пул перспективных кадров для развития проектов в области цифровой экономики в Российской Федерации</t>
    </r>
    <r>
      <rPr>
        <b/>
        <sz val="12"/>
        <color rgb="FF000000"/>
        <rFont val="Times New Roman"/>
        <family val="1"/>
        <charset val="204"/>
      </rPr>
      <t xml:space="preserve"> </t>
    </r>
    <r>
      <rPr>
        <i/>
        <sz val="12"/>
        <color rgb="FF000000"/>
        <rFont val="Times New Roman"/>
        <family val="1"/>
        <charset val="204"/>
      </rPr>
      <t>(начиная с март.2020)</t>
    </r>
  </si>
  <si>
    <r>
      <t>Осуществлена адресная поддержка приоритетных проектов по направлениям "сквозных" технологий/субтехнологий в области цифровой экономики для устранения выявленных барьеров и ограничений, отмеченных в числе значимых в разработанных Дорожных картах по развитию «сквозных» технологий в области цифровой экономики</t>
    </r>
    <r>
      <rPr>
        <i/>
        <sz val="12"/>
        <color rgb="FF000000"/>
        <rFont val="Times New Roman"/>
        <family val="1"/>
        <charset val="204"/>
      </rPr>
      <t xml:space="preserve"> (начиная с дек.2018)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</si>
</sst>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trike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rgb="FF000000"/>
      <name val="Tahoma"/>
      <family val="2"/>
      <charset val="204"/>
    </font>
    <font>
      <sz val="10"/>
      <color rgb="FF000000"/>
      <name val="Arial"/>
      <family val="2"/>
    </font>
    <font>
      <sz val="12"/>
      <color rgb="FF000000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2"/>
      <name val="Times New Roman"/>
      <family val="1"/>
    </font>
    <font>
      <sz val="12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4" fontId="9" fillId="0" borderId="1" xfId="0" applyNumberFormat="1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49" fontId="8" fillId="0" borderId="2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/>
    <xf numFmtId="49" fontId="7" fillId="0" borderId="2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5" fillId="0" borderId="0" xfId="0" applyFont="1"/>
    <xf numFmtId="0" fontId="15" fillId="0" borderId="10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8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/>
    <xf numFmtId="49" fontId="8" fillId="2" borderId="2" xfId="0" applyNumberFormat="1" applyFont="1" applyFill="1" applyBorder="1"/>
    <xf numFmtId="0" fontId="8" fillId="2" borderId="1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49" fontId="8" fillId="2" borderId="1" xfId="0" applyNumberFormat="1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vertical="center"/>
    </xf>
    <xf numFmtId="0" fontId="15" fillId="0" borderId="17" xfId="0" applyFont="1" applyFill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9" fontId="25" fillId="0" borderId="1" xfId="0" applyNumberFormat="1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9" fontId="2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14" fontId="28" fillId="0" borderId="1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31" fillId="0" borderId="0" xfId="0" applyFont="1"/>
    <xf numFmtId="165" fontId="15" fillId="0" borderId="0" xfId="0" applyNumberFormat="1" applyFont="1"/>
    <xf numFmtId="0" fontId="15" fillId="0" borderId="25" xfId="0" applyFont="1" applyFill="1" applyBorder="1"/>
    <xf numFmtId="0" fontId="15" fillId="0" borderId="2" xfId="0" applyFont="1" applyFill="1" applyBorder="1"/>
    <xf numFmtId="165" fontId="18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 readingOrder="1"/>
    </xf>
    <xf numFmtId="0" fontId="17" fillId="0" borderId="1" xfId="0" applyFont="1" applyFill="1" applyBorder="1" applyAlignment="1">
      <alignment horizontal="center" vertical="center" wrapText="1" readingOrder="1"/>
    </xf>
    <xf numFmtId="0" fontId="17" fillId="0" borderId="1" xfId="0" applyFont="1" applyFill="1" applyBorder="1" applyAlignment="1">
      <alignment horizontal="center" vertical="center" wrapText="1" readingOrder="1"/>
    </xf>
    <xf numFmtId="0" fontId="16" fillId="0" borderId="1" xfId="0" applyFont="1" applyFill="1" applyBorder="1" applyAlignment="1">
      <alignment horizontal="center" vertical="center" textRotation="90" wrapText="1" readingOrder="1"/>
    </xf>
    <xf numFmtId="0" fontId="17" fillId="0" borderId="1" xfId="0" applyFont="1" applyFill="1" applyBorder="1" applyAlignment="1">
      <alignment horizontal="center" vertical="center" textRotation="90" wrapText="1" readingOrder="1"/>
    </xf>
    <xf numFmtId="0" fontId="16" fillId="0" borderId="6" xfId="0" applyFont="1" applyFill="1" applyBorder="1" applyAlignment="1">
      <alignment horizontal="justify" vertical="center" wrapText="1" readingOrder="1"/>
    </xf>
    <xf numFmtId="0" fontId="17" fillId="0" borderId="6" xfId="0" applyFont="1" applyFill="1" applyBorder="1" applyAlignment="1">
      <alignment horizontal="justify" vertical="center" wrapText="1" readingOrder="1"/>
    </xf>
    <xf numFmtId="0" fontId="15" fillId="0" borderId="32" xfId="0" applyFont="1" applyFill="1" applyBorder="1" applyAlignment="1">
      <alignment vertical="center"/>
    </xf>
    <xf numFmtId="0" fontId="18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/>
    </xf>
    <xf numFmtId="165" fontId="18" fillId="0" borderId="31" xfId="0" applyNumberFormat="1" applyFont="1" applyFill="1" applyBorder="1" applyAlignment="1">
      <alignment horizontal="center" vertical="center"/>
    </xf>
    <xf numFmtId="165" fontId="18" fillId="0" borderId="29" xfId="0" applyNumberFormat="1" applyFont="1" applyFill="1" applyBorder="1" applyAlignment="1">
      <alignment horizontal="center" vertical="center"/>
    </xf>
    <xf numFmtId="165" fontId="18" fillId="0" borderId="30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vertical="center" wrapText="1"/>
    </xf>
    <xf numFmtId="0" fontId="15" fillId="0" borderId="25" xfId="0" applyFont="1" applyFill="1" applyBorder="1" applyAlignment="1">
      <alignment vertical="center"/>
    </xf>
    <xf numFmtId="165" fontId="18" fillId="0" borderId="7" xfId="0" applyNumberFormat="1" applyFont="1" applyFill="1" applyBorder="1" applyAlignment="1">
      <alignment horizontal="center" vertical="center"/>
    </xf>
    <xf numFmtId="165" fontId="15" fillId="0" borderId="8" xfId="0" applyNumberFormat="1" applyFont="1" applyFill="1" applyBorder="1" applyAlignment="1">
      <alignment horizontal="center" vertical="center"/>
    </xf>
    <xf numFmtId="165" fontId="18" fillId="0" borderId="8" xfId="0" applyNumberFormat="1" applyFont="1" applyFill="1" applyBorder="1" applyAlignment="1">
      <alignment horizontal="center" vertical="center"/>
    </xf>
    <xf numFmtId="165" fontId="18" fillId="0" borderId="9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165" fontId="18" fillId="0" borderId="10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165" fontId="18" fillId="0" borderId="1" xfId="0" applyNumberFormat="1" applyFont="1" applyFill="1" applyBorder="1" applyAlignment="1">
      <alignment horizontal="center" vertical="center"/>
    </xf>
    <xf numFmtId="165" fontId="18" fillId="0" borderId="11" xfId="0" applyNumberFormat="1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5" fillId="0" borderId="24" xfId="0" applyFont="1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 wrapText="1"/>
    </xf>
    <xf numFmtId="0" fontId="15" fillId="0" borderId="8" xfId="0" applyFont="1" applyFill="1" applyBorder="1" applyAlignment="1">
      <alignment vertical="center"/>
    </xf>
    <xf numFmtId="0" fontId="15" fillId="0" borderId="23" xfId="0" applyFont="1" applyFill="1" applyBorder="1" applyAlignment="1">
      <alignment vertical="center"/>
    </xf>
    <xf numFmtId="165" fontId="18" fillId="0" borderId="15" xfId="0" applyNumberFormat="1" applyFont="1" applyFill="1" applyBorder="1" applyAlignment="1">
      <alignment horizontal="center" vertical="center"/>
    </xf>
    <xf numFmtId="165" fontId="15" fillId="0" borderId="6" xfId="0" applyNumberFormat="1" applyFont="1" applyFill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center" vertical="center"/>
    </xf>
    <xf numFmtId="165" fontId="18" fillId="0" borderId="16" xfId="0" applyNumberFormat="1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vertical="center"/>
    </xf>
    <xf numFmtId="0" fontId="18" fillId="0" borderId="33" xfId="0" applyFont="1" applyFill="1" applyBorder="1" applyAlignment="1">
      <alignment vertical="center"/>
    </xf>
    <xf numFmtId="165" fontId="18" fillId="0" borderId="28" xfId="0" applyNumberFormat="1" applyFont="1" applyFill="1" applyBorder="1" applyAlignment="1">
      <alignment horizontal="center" vertical="center"/>
    </xf>
    <xf numFmtId="165" fontId="18" fillId="0" borderId="19" xfId="0" applyNumberFormat="1" applyFont="1" applyFill="1" applyBorder="1" applyAlignment="1">
      <alignment horizontal="center" vertical="center"/>
    </xf>
    <xf numFmtId="165" fontId="15" fillId="0" borderId="17" xfId="0" applyNumberFormat="1" applyFont="1" applyFill="1" applyBorder="1" applyAlignment="1">
      <alignment horizontal="center" vertical="center"/>
    </xf>
    <xf numFmtId="165" fontId="18" fillId="0" borderId="17" xfId="0" applyNumberFormat="1" applyFont="1" applyFill="1" applyBorder="1" applyAlignment="1">
      <alignment horizontal="center" vertical="center"/>
    </xf>
    <xf numFmtId="165" fontId="18" fillId="0" borderId="20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vertical="center"/>
    </xf>
    <xf numFmtId="0" fontId="18" fillId="0" borderId="29" xfId="0" applyFont="1" applyFill="1" applyBorder="1" applyAlignment="1">
      <alignment vertical="center" wrapText="1"/>
    </xf>
    <xf numFmtId="0" fontId="15" fillId="0" borderId="29" xfId="0" applyFont="1" applyFill="1" applyBorder="1" applyAlignment="1">
      <alignment vertical="center"/>
    </xf>
    <xf numFmtId="0" fontId="15" fillId="0" borderId="34" xfId="0" applyFont="1" applyFill="1" applyBorder="1" applyAlignment="1">
      <alignment vertical="center"/>
    </xf>
    <xf numFmtId="165" fontId="32" fillId="0" borderId="8" xfId="0" applyNumberFormat="1" applyFont="1" applyFill="1" applyBorder="1" applyAlignment="1">
      <alignment horizontal="center" vertical="center"/>
    </xf>
    <xf numFmtId="0" fontId="15" fillId="0" borderId="10" xfId="0" applyFont="1" applyFill="1" applyBorder="1"/>
    <xf numFmtId="0" fontId="15" fillId="0" borderId="1" xfId="0" applyFont="1" applyFill="1" applyBorder="1"/>
    <xf numFmtId="165" fontId="15" fillId="0" borderId="2" xfId="0" applyNumberFormat="1" applyFont="1" applyFill="1" applyBorder="1"/>
    <xf numFmtId="165" fontId="18" fillId="0" borderId="10" xfId="0" applyNumberFormat="1" applyFont="1" applyFill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/>
    </xf>
    <xf numFmtId="165" fontId="18" fillId="0" borderId="1" xfId="0" applyNumberFormat="1" applyFont="1" applyFill="1" applyBorder="1" applyAlignment="1">
      <alignment horizontal="center"/>
    </xf>
    <xf numFmtId="165" fontId="32" fillId="0" borderId="1" xfId="0" applyNumberFormat="1" applyFont="1" applyFill="1" applyBorder="1" applyAlignment="1">
      <alignment horizontal="center"/>
    </xf>
    <xf numFmtId="165" fontId="18" fillId="0" borderId="11" xfId="0" applyNumberFormat="1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vertical="center"/>
    </xf>
    <xf numFmtId="0" fontId="19" fillId="0" borderId="23" xfId="0" applyFont="1" applyFill="1" applyBorder="1"/>
    <xf numFmtId="165" fontId="20" fillId="0" borderId="7" xfId="0" applyNumberFormat="1" applyFont="1" applyFill="1" applyBorder="1" applyAlignment="1">
      <alignment horizontal="center"/>
    </xf>
    <xf numFmtId="165" fontId="19" fillId="0" borderId="8" xfId="0" applyNumberFormat="1" applyFont="1" applyFill="1" applyBorder="1" applyAlignment="1">
      <alignment horizontal="center"/>
    </xf>
    <xf numFmtId="165" fontId="20" fillId="0" borderId="8" xfId="0" applyNumberFormat="1" applyFont="1" applyFill="1" applyBorder="1" applyAlignment="1">
      <alignment horizontal="center"/>
    </xf>
    <xf numFmtId="165" fontId="20" fillId="0" borderId="9" xfId="0" applyNumberFormat="1" applyFont="1" applyFill="1" applyBorder="1" applyAlignment="1">
      <alignment horizontal="center"/>
    </xf>
    <xf numFmtId="0" fontId="19" fillId="0" borderId="21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/>
    </xf>
    <xf numFmtId="0" fontId="19" fillId="0" borderId="2" xfId="0" applyFont="1" applyFill="1" applyBorder="1"/>
    <xf numFmtId="165" fontId="20" fillId="0" borderId="10" xfId="0" applyNumberFormat="1" applyFont="1" applyFill="1" applyBorder="1" applyAlignment="1">
      <alignment horizontal="center"/>
    </xf>
    <xf numFmtId="165" fontId="19" fillId="0" borderId="1" xfId="0" applyNumberFormat="1" applyFont="1" applyFill="1" applyBorder="1" applyAlignment="1">
      <alignment horizontal="center"/>
    </xf>
    <xf numFmtId="165" fontId="20" fillId="0" borderId="1" xfId="0" applyNumberFormat="1" applyFont="1" applyFill="1" applyBorder="1" applyAlignment="1">
      <alignment horizontal="center"/>
    </xf>
    <xf numFmtId="165" fontId="20" fillId="0" borderId="11" xfId="0" applyNumberFormat="1" applyFont="1" applyFill="1" applyBorder="1" applyAlignment="1">
      <alignment horizontal="center"/>
    </xf>
    <xf numFmtId="0" fontId="19" fillId="0" borderId="22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vertical="center" wrapText="1"/>
    </xf>
    <xf numFmtId="0" fontId="19" fillId="0" borderId="13" xfId="0" applyFont="1" applyFill="1" applyBorder="1" applyAlignment="1">
      <alignment vertical="center"/>
    </xf>
    <xf numFmtId="0" fontId="19" fillId="0" borderId="26" xfId="0" applyFont="1" applyFill="1" applyBorder="1"/>
    <xf numFmtId="165" fontId="20" fillId="0" borderId="12" xfId="0" applyNumberFormat="1" applyFont="1" applyFill="1" applyBorder="1" applyAlignment="1">
      <alignment horizontal="center"/>
    </xf>
    <xf numFmtId="165" fontId="19" fillId="0" borderId="13" xfId="0" applyNumberFormat="1" applyFont="1" applyFill="1" applyBorder="1" applyAlignment="1">
      <alignment horizontal="center"/>
    </xf>
    <xf numFmtId="165" fontId="20" fillId="0" borderId="13" xfId="0" applyNumberFormat="1" applyFont="1" applyFill="1" applyBorder="1" applyAlignment="1">
      <alignment horizontal="center"/>
    </xf>
    <xf numFmtId="165" fontId="20" fillId="0" borderId="14" xfId="0" applyNumberFormat="1" applyFont="1" applyFill="1" applyBorder="1" applyAlignment="1">
      <alignment horizontal="center"/>
    </xf>
    <xf numFmtId="0" fontId="15" fillId="0" borderId="19" xfId="0" applyFont="1" applyFill="1" applyBorder="1"/>
    <xf numFmtId="0" fontId="15" fillId="0" borderId="15" xfId="0" applyFont="1" applyFill="1" applyBorder="1"/>
    <xf numFmtId="0" fontId="15" fillId="0" borderId="6" xfId="0" applyFont="1" applyFill="1" applyBorder="1"/>
    <xf numFmtId="0" fontId="15" fillId="0" borderId="24" xfId="0" applyFont="1" applyFill="1" applyBorder="1"/>
    <xf numFmtId="0" fontId="15" fillId="0" borderId="12" xfId="0" applyFont="1" applyFill="1" applyBorder="1"/>
    <xf numFmtId="0" fontId="15" fillId="0" borderId="13" xfId="0" applyFont="1" applyFill="1" applyBorder="1"/>
    <xf numFmtId="0" fontId="15" fillId="0" borderId="26" xfId="0" applyFont="1" applyFill="1" applyBorder="1"/>
    <xf numFmtId="165" fontId="18" fillId="0" borderId="15" xfId="0" applyNumberFormat="1" applyFont="1" applyFill="1" applyBorder="1" applyAlignment="1">
      <alignment horizontal="center"/>
    </xf>
    <xf numFmtId="165" fontId="15" fillId="0" borderId="6" xfId="0" applyNumberFormat="1" applyFont="1" applyFill="1" applyBorder="1" applyAlignment="1">
      <alignment horizontal="center"/>
    </xf>
    <xf numFmtId="165" fontId="18" fillId="0" borderId="6" xfId="0" applyNumberFormat="1" applyFont="1" applyFill="1" applyBorder="1" applyAlignment="1">
      <alignment horizontal="center"/>
    </xf>
    <xf numFmtId="165" fontId="18" fillId="0" borderId="16" xfId="0" applyNumberFormat="1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 vertical="center"/>
    </xf>
    <xf numFmtId="0" fontId="18" fillId="0" borderId="7" xfId="0" applyFont="1" applyFill="1" applyBorder="1"/>
    <xf numFmtId="0" fontId="15" fillId="0" borderId="8" xfId="0" applyFont="1" applyFill="1" applyBorder="1"/>
    <xf numFmtId="0" fontId="15" fillId="0" borderId="23" xfId="0" applyFont="1" applyFill="1" applyBorder="1"/>
    <xf numFmtId="165" fontId="18" fillId="0" borderId="7" xfId="0" applyNumberFormat="1" applyFont="1" applyFill="1" applyBorder="1" applyAlignment="1">
      <alignment horizontal="center"/>
    </xf>
    <xf numFmtId="165" fontId="32" fillId="0" borderId="27" xfId="0" applyNumberFormat="1" applyFont="1" applyFill="1" applyBorder="1" applyAlignment="1">
      <alignment horizontal="center"/>
    </xf>
    <xf numFmtId="165" fontId="32" fillId="0" borderId="8" xfId="0" applyNumberFormat="1" applyFont="1" applyFill="1" applyBorder="1" applyAlignment="1">
      <alignment horizontal="center"/>
    </xf>
    <xf numFmtId="165" fontId="18" fillId="0" borderId="8" xfId="0" applyNumberFormat="1" applyFont="1" applyFill="1" applyBorder="1" applyAlignment="1">
      <alignment horizontal="center"/>
    </xf>
    <xf numFmtId="165" fontId="18" fillId="0" borderId="9" xfId="0" applyNumberFormat="1" applyFont="1" applyFill="1" applyBorder="1" applyAlignment="1">
      <alignment horizontal="center"/>
    </xf>
    <xf numFmtId="0" fontId="18" fillId="0" borderId="36" xfId="0" applyFont="1" applyFill="1" applyBorder="1" applyAlignment="1">
      <alignment horizontal="center" vertical="center"/>
    </xf>
    <xf numFmtId="165" fontId="32" fillId="0" borderId="6" xfId="0" applyNumberFormat="1" applyFont="1" applyFill="1" applyBorder="1" applyAlignment="1">
      <alignment horizontal="center"/>
    </xf>
    <xf numFmtId="0" fontId="18" fillId="0" borderId="37" xfId="0" applyFont="1" applyFill="1" applyBorder="1" applyAlignment="1">
      <alignment horizontal="center" vertical="center"/>
    </xf>
    <xf numFmtId="165" fontId="18" fillId="0" borderId="12" xfId="0" applyNumberFormat="1" applyFont="1" applyFill="1" applyBorder="1" applyAlignment="1">
      <alignment horizontal="center"/>
    </xf>
    <xf numFmtId="165" fontId="32" fillId="0" borderId="13" xfId="0" applyNumberFormat="1" applyFont="1" applyFill="1" applyBorder="1" applyAlignment="1">
      <alignment horizontal="center"/>
    </xf>
    <xf numFmtId="165" fontId="18" fillId="0" borderId="13" xfId="0" applyNumberFormat="1" applyFont="1" applyFill="1" applyBorder="1" applyAlignment="1">
      <alignment horizontal="center"/>
    </xf>
    <xf numFmtId="165" fontId="18" fillId="0" borderId="14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view="pageBreakPreview" zoomScale="85" zoomScaleNormal="110" zoomScaleSheetLayoutView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4" sqref="B4"/>
    </sheetView>
  </sheetViews>
  <sheetFormatPr defaultColWidth="8.85546875" defaultRowHeight="15" x14ac:dyDescent="0.25"/>
  <cols>
    <col min="1" max="1" width="8.140625" bestFit="1" customWidth="1"/>
    <col min="2" max="2" width="53" customWidth="1"/>
    <col min="3" max="3" width="16" customWidth="1"/>
    <col min="4" max="4" width="13.28515625" customWidth="1"/>
    <col min="5" max="5" width="14" customWidth="1"/>
  </cols>
  <sheetData>
    <row r="1" spans="1:11" ht="39" customHeight="1" x14ac:dyDescent="0.25">
      <c r="A1" s="86" t="s">
        <v>14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8" customHeight="1" x14ac:dyDescent="0.25">
      <c r="A2" s="87" t="s">
        <v>0</v>
      </c>
      <c r="B2" s="87" t="s">
        <v>1</v>
      </c>
      <c r="C2" s="87" t="s">
        <v>2</v>
      </c>
      <c r="D2" s="87" t="s">
        <v>3</v>
      </c>
      <c r="E2" s="87"/>
      <c r="F2" s="88" t="s">
        <v>4</v>
      </c>
      <c r="G2" s="89"/>
      <c r="H2" s="89"/>
      <c r="I2" s="89"/>
      <c r="J2" s="89"/>
      <c r="K2" s="90"/>
    </row>
    <row r="3" spans="1:11" ht="40.5" customHeight="1" x14ac:dyDescent="0.25">
      <c r="A3" s="87"/>
      <c r="B3" s="87"/>
      <c r="C3" s="87"/>
      <c r="D3" s="1" t="s">
        <v>5</v>
      </c>
      <c r="E3" s="1" t="s">
        <v>6</v>
      </c>
      <c r="F3" s="1">
        <v>2019</v>
      </c>
      <c r="G3" s="1">
        <v>2020</v>
      </c>
      <c r="H3" s="1">
        <v>2021</v>
      </c>
      <c r="I3" s="1">
        <v>2022</v>
      </c>
      <c r="J3" s="1">
        <v>2023</v>
      </c>
      <c r="K3" s="1">
        <v>2024</v>
      </c>
    </row>
    <row r="4" spans="1:11" ht="60" x14ac:dyDescent="0.25">
      <c r="A4" s="59" t="s">
        <v>7</v>
      </c>
      <c r="B4" s="60" t="s">
        <v>489</v>
      </c>
      <c r="C4" s="57" t="s">
        <v>8</v>
      </c>
      <c r="D4" s="54" t="s">
        <v>490</v>
      </c>
      <c r="E4" s="58">
        <v>43465</v>
      </c>
      <c r="F4" s="63">
        <v>1</v>
      </c>
      <c r="G4" s="63">
        <v>1.25</v>
      </c>
      <c r="H4" s="63">
        <v>1.5</v>
      </c>
      <c r="I4" s="63">
        <v>2</v>
      </c>
      <c r="J4" s="63">
        <v>2.5</v>
      </c>
      <c r="K4" s="63">
        <v>3</v>
      </c>
    </row>
    <row r="5" spans="1:11" ht="60" x14ac:dyDescent="0.25">
      <c r="A5" s="61" t="s">
        <v>15</v>
      </c>
      <c r="B5" s="66" t="s">
        <v>484</v>
      </c>
      <c r="C5" s="57"/>
      <c r="D5" s="54" t="s">
        <v>490</v>
      </c>
      <c r="E5" s="73">
        <v>43465</v>
      </c>
      <c r="F5" s="67">
        <v>0.25</v>
      </c>
      <c r="G5" s="55">
        <f>G4*0.25</f>
        <v>0.3125</v>
      </c>
      <c r="H5" s="55">
        <f t="shared" ref="H5:K5" si="0">H4*0.25</f>
        <v>0.375</v>
      </c>
      <c r="I5" s="55">
        <f t="shared" si="0"/>
        <v>0.5</v>
      </c>
      <c r="J5" s="55">
        <f t="shared" si="0"/>
        <v>0.625</v>
      </c>
      <c r="K5" s="55">
        <f t="shared" si="0"/>
        <v>0.75</v>
      </c>
    </row>
    <row r="6" spans="1:11" ht="60" x14ac:dyDescent="0.25">
      <c r="A6" s="61" t="s">
        <v>16</v>
      </c>
      <c r="B6" s="66" t="s">
        <v>491</v>
      </c>
      <c r="C6" s="57"/>
      <c r="D6" s="54" t="s">
        <v>490</v>
      </c>
      <c r="E6" s="73">
        <v>43465</v>
      </c>
      <c r="F6" s="67">
        <v>0.3</v>
      </c>
      <c r="G6" s="55">
        <f>G4*0.3</f>
        <v>0.375</v>
      </c>
      <c r="H6" s="55">
        <f t="shared" ref="H6:K6" si="1">H4*0.3</f>
        <v>0.44999999999999996</v>
      </c>
      <c r="I6" s="55">
        <f t="shared" si="1"/>
        <v>0.6</v>
      </c>
      <c r="J6" s="55">
        <f t="shared" si="1"/>
        <v>0.75</v>
      </c>
      <c r="K6" s="55">
        <f t="shared" si="1"/>
        <v>0.89999999999999991</v>
      </c>
    </row>
    <row r="7" spans="1:11" ht="60" x14ac:dyDescent="0.25">
      <c r="A7" s="61" t="s">
        <v>17</v>
      </c>
      <c r="B7" s="62" t="s">
        <v>485</v>
      </c>
      <c r="C7" s="57"/>
      <c r="D7" s="54" t="s">
        <v>490</v>
      </c>
      <c r="E7" s="73">
        <v>43465</v>
      </c>
      <c r="F7" s="67">
        <v>0.1</v>
      </c>
      <c r="G7" s="55">
        <f>G4*0.1</f>
        <v>0.125</v>
      </c>
      <c r="H7" s="55">
        <f t="shared" ref="H7:K7" si="2">H4*0.1</f>
        <v>0.15000000000000002</v>
      </c>
      <c r="I7" s="55">
        <f t="shared" si="2"/>
        <v>0.2</v>
      </c>
      <c r="J7" s="55">
        <f t="shared" si="2"/>
        <v>0.25</v>
      </c>
      <c r="K7" s="55">
        <f t="shared" si="2"/>
        <v>0.30000000000000004</v>
      </c>
    </row>
    <row r="8" spans="1:11" ht="60" x14ac:dyDescent="0.25">
      <c r="A8" s="61" t="s">
        <v>18</v>
      </c>
      <c r="B8" s="62" t="s">
        <v>486</v>
      </c>
      <c r="C8" s="57"/>
      <c r="D8" s="54" t="s">
        <v>490</v>
      </c>
      <c r="E8" s="73">
        <v>43465</v>
      </c>
      <c r="F8" s="67">
        <v>0.35</v>
      </c>
      <c r="G8" s="55">
        <f>G4*0.35</f>
        <v>0.4375</v>
      </c>
      <c r="H8" s="55">
        <f t="shared" ref="H8:K8" si="3">H4*0.35</f>
        <v>0.52499999999999991</v>
      </c>
      <c r="I8" s="55">
        <f t="shared" si="3"/>
        <v>0.7</v>
      </c>
      <c r="J8" s="55">
        <f t="shared" si="3"/>
        <v>0.875</v>
      </c>
      <c r="K8" s="55">
        <f t="shared" si="3"/>
        <v>1.0499999999999998</v>
      </c>
    </row>
    <row r="9" spans="1:11" ht="60" x14ac:dyDescent="0.25">
      <c r="A9" s="65" t="s">
        <v>19</v>
      </c>
      <c r="B9" s="64" t="s">
        <v>508</v>
      </c>
      <c r="C9" s="57"/>
      <c r="D9" s="54" t="s">
        <v>490</v>
      </c>
      <c r="E9" s="73">
        <v>43465</v>
      </c>
      <c r="F9" s="74">
        <v>0.1</v>
      </c>
      <c r="G9" s="74">
        <v>0.2</v>
      </c>
      <c r="H9" s="74">
        <v>0.25</v>
      </c>
      <c r="I9" s="74">
        <v>0.35</v>
      </c>
      <c r="J9" s="74">
        <v>0.45</v>
      </c>
      <c r="K9" s="74">
        <v>0.5</v>
      </c>
    </row>
    <row r="10" spans="1:11" ht="60" x14ac:dyDescent="0.25">
      <c r="A10" s="68" t="s">
        <v>492</v>
      </c>
      <c r="B10" s="70" t="s">
        <v>493</v>
      </c>
      <c r="C10" s="68" t="s">
        <v>8</v>
      </c>
      <c r="D10" s="54" t="s">
        <v>490</v>
      </c>
      <c r="E10" s="69">
        <v>43465</v>
      </c>
      <c r="F10" s="72">
        <v>1</v>
      </c>
      <c r="G10" s="72">
        <v>1.4</v>
      </c>
      <c r="H10" s="72">
        <v>1.8</v>
      </c>
      <c r="I10" s="72">
        <v>2.8</v>
      </c>
      <c r="J10" s="72">
        <v>4</v>
      </c>
      <c r="K10" s="72">
        <v>5</v>
      </c>
    </row>
    <row r="11" spans="1:11" x14ac:dyDescent="0.2">
      <c r="B11" s="2"/>
    </row>
    <row r="12" spans="1:11" x14ac:dyDescent="0.2">
      <c r="B12" s="2"/>
    </row>
    <row r="13" spans="1:11" x14ac:dyDescent="0.2">
      <c r="B13" s="2"/>
    </row>
    <row r="14" spans="1:11" x14ac:dyDescent="0.2">
      <c r="B14" s="2"/>
    </row>
    <row r="15" spans="1:11" x14ac:dyDescent="0.2">
      <c r="B15" s="2"/>
    </row>
    <row r="16" spans="1:11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</sheetData>
  <mergeCells count="6">
    <mergeCell ref="A1:K1"/>
    <mergeCell ref="A2:A3"/>
    <mergeCell ref="B2:B3"/>
    <mergeCell ref="C2:C3"/>
    <mergeCell ref="D2:E2"/>
    <mergeCell ref="F2:K2"/>
  </mergeCells>
  <pageMargins left="0.7" right="0.7" top="0.75" bottom="0.75" header="0.3" footer="0.3"/>
  <pageSetup paperSize="9"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view="pageBreakPreview" zoomScaleNormal="100" zoomScaleSheetLayoutView="100" workbookViewId="0">
      <selection activeCell="B20" sqref="B20"/>
    </sheetView>
  </sheetViews>
  <sheetFormatPr defaultColWidth="8.85546875" defaultRowHeight="15.75" x14ac:dyDescent="0.25"/>
  <cols>
    <col min="1" max="1" width="9.28515625" bestFit="1" customWidth="1"/>
    <col min="2" max="2" width="67.42578125" customWidth="1"/>
    <col min="3" max="3" width="16.42578125" customWidth="1"/>
    <col min="4" max="4" width="48.28515625" style="81" customWidth="1"/>
    <col min="5" max="5" width="35.140625" bestFit="1" customWidth="1"/>
  </cols>
  <sheetData>
    <row r="1" spans="1:5" ht="41.25" customHeight="1" x14ac:dyDescent="0.25">
      <c r="A1" s="92" t="s">
        <v>406</v>
      </c>
      <c r="B1" s="92"/>
      <c r="C1" s="92"/>
      <c r="D1" s="92"/>
      <c r="E1" s="92"/>
    </row>
    <row r="2" spans="1:5" ht="41.25" customHeight="1" x14ac:dyDescent="0.25">
      <c r="A2" s="92" t="s">
        <v>407</v>
      </c>
      <c r="B2" s="92"/>
      <c r="C2" s="92"/>
      <c r="D2" s="92"/>
      <c r="E2" s="92"/>
    </row>
    <row r="3" spans="1:5" ht="41.25" customHeight="1" x14ac:dyDescent="0.25">
      <c r="A3" s="92" t="s">
        <v>408</v>
      </c>
      <c r="B3" s="92"/>
      <c r="C3" s="92"/>
      <c r="D3" s="92"/>
      <c r="E3" s="92"/>
    </row>
    <row r="4" spans="1:5" ht="33" x14ac:dyDescent="0.25">
      <c r="A4" s="75" t="s">
        <v>0</v>
      </c>
      <c r="B4" s="75" t="s">
        <v>409</v>
      </c>
      <c r="C4" s="75" t="s">
        <v>410</v>
      </c>
      <c r="D4" s="68" t="s">
        <v>411</v>
      </c>
      <c r="E4" s="75" t="s">
        <v>412</v>
      </c>
    </row>
    <row r="5" spans="1:5" ht="41.1" customHeight="1" x14ac:dyDescent="0.25">
      <c r="A5" s="76" t="s">
        <v>7</v>
      </c>
      <c r="B5" s="91" t="s">
        <v>27</v>
      </c>
      <c r="C5" s="91"/>
      <c r="D5" s="91"/>
      <c r="E5" s="91"/>
    </row>
    <row r="6" spans="1:5" ht="157.5" x14ac:dyDescent="0.25">
      <c r="A6" s="75" t="s">
        <v>9</v>
      </c>
      <c r="B6" s="77" t="s">
        <v>28</v>
      </c>
      <c r="C6" s="78">
        <v>45657</v>
      </c>
      <c r="D6" s="80" t="s">
        <v>509</v>
      </c>
      <c r="E6" s="79" t="s">
        <v>413</v>
      </c>
    </row>
    <row r="7" spans="1:5" ht="126" x14ac:dyDescent="0.25">
      <c r="A7" s="75" t="s">
        <v>10</v>
      </c>
      <c r="B7" s="77" t="s">
        <v>103</v>
      </c>
      <c r="C7" s="78">
        <v>43465</v>
      </c>
      <c r="D7" s="80" t="s">
        <v>414</v>
      </c>
      <c r="E7" s="79" t="s">
        <v>413</v>
      </c>
    </row>
    <row r="8" spans="1:5" ht="66" x14ac:dyDescent="0.25">
      <c r="A8" s="75" t="s">
        <v>415</v>
      </c>
      <c r="B8" s="77" t="s">
        <v>129</v>
      </c>
      <c r="C8" s="78">
        <v>45657</v>
      </c>
      <c r="D8" s="80" t="s">
        <v>510</v>
      </c>
      <c r="E8" s="79" t="s">
        <v>413</v>
      </c>
    </row>
    <row r="9" spans="1:5" ht="44.1" customHeight="1" x14ac:dyDescent="0.25">
      <c r="A9" s="76" t="s">
        <v>20</v>
      </c>
      <c r="B9" s="91" t="s">
        <v>185</v>
      </c>
      <c r="C9" s="91"/>
      <c r="D9" s="91"/>
      <c r="E9" s="91"/>
    </row>
    <row r="10" spans="1:5" ht="110.25" x14ac:dyDescent="0.25">
      <c r="A10" s="75" t="s">
        <v>104</v>
      </c>
      <c r="B10" s="77" t="s">
        <v>186</v>
      </c>
      <c r="C10" s="78">
        <v>43404</v>
      </c>
      <c r="D10" s="80" t="s">
        <v>416</v>
      </c>
      <c r="E10" s="79" t="s">
        <v>413</v>
      </c>
    </row>
    <row r="11" spans="1:5" ht="110.25" x14ac:dyDescent="0.25">
      <c r="A11" s="75" t="s">
        <v>116</v>
      </c>
      <c r="B11" s="77" t="s">
        <v>417</v>
      </c>
      <c r="C11" s="78">
        <v>43465</v>
      </c>
      <c r="D11" s="80" t="s">
        <v>418</v>
      </c>
      <c r="E11" s="79" t="s">
        <v>413</v>
      </c>
    </row>
    <row r="12" spans="1:5" ht="16.5" x14ac:dyDescent="0.25">
      <c r="A12" s="76" t="s">
        <v>12</v>
      </c>
      <c r="B12" s="91" t="s">
        <v>419</v>
      </c>
      <c r="C12" s="91"/>
      <c r="D12" s="91"/>
      <c r="E12" s="91"/>
    </row>
    <row r="13" spans="1:5" ht="141.75" x14ac:dyDescent="0.25">
      <c r="A13" s="75" t="s">
        <v>13</v>
      </c>
      <c r="B13" s="77" t="s">
        <v>487</v>
      </c>
      <c r="C13" s="78">
        <v>45657</v>
      </c>
      <c r="D13" s="80" t="s">
        <v>511</v>
      </c>
      <c r="E13" s="79" t="s">
        <v>420</v>
      </c>
    </row>
    <row r="14" spans="1:5" ht="66" x14ac:dyDescent="0.25">
      <c r="A14" s="75" t="s">
        <v>157</v>
      </c>
      <c r="B14" s="77" t="s">
        <v>285</v>
      </c>
      <c r="C14" s="78">
        <v>44196</v>
      </c>
      <c r="D14" s="80" t="s">
        <v>421</v>
      </c>
      <c r="E14" s="79" t="s">
        <v>413</v>
      </c>
    </row>
    <row r="15" spans="1:5" ht="82.5" x14ac:dyDescent="0.25">
      <c r="A15" s="75" t="s">
        <v>422</v>
      </c>
      <c r="B15" s="77" t="s">
        <v>337</v>
      </c>
      <c r="C15" s="78">
        <v>45657</v>
      </c>
      <c r="D15" s="80" t="s">
        <v>423</v>
      </c>
      <c r="E15" s="79" t="s">
        <v>420</v>
      </c>
    </row>
  </sheetData>
  <mergeCells count="6">
    <mergeCell ref="B12:E12"/>
    <mergeCell ref="A1:E1"/>
    <mergeCell ref="A2:E2"/>
    <mergeCell ref="A3:E3"/>
    <mergeCell ref="B5:E5"/>
    <mergeCell ref="B9:E9"/>
  </mergeCells>
  <pageMargins left="0.7" right="0.7" top="0.75" bottom="0.75" header="0.3" footer="0.3"/>
  <pageSetup paperSize="9" scale="74" fitToHeight="0" orientation="landscape" r:id="rId1"/>
  <rowBreaks count="1" manualBreakCount="1">
    <brk id="7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117"/>
  <sheetViews>
    <sheetView view="pageBreakPreview" topLeftCell="A64" zoomScaleNormal="100" zoomScaleSheetLayoutView="70" workbookViewId="0">
      <selection activeCell="B6" sqref="B6"/>
    </sheetView>
  </sheetViews>
  <sheetFormatPr defaultColWidth="8.85546875" defaultRowHeight="15" x14ac:dyDescent="0.25"/>
  <cols>
    <col min="1" max="1" width="11.28515625" bestFit="1" customWidth="1"/>
    <col min="2" max="2" width="67.85546875" customWidth="1"/>
    <col min="3" max="3" width="10.42578125" customWidth="1"/>
    <col min="4" max="4" width="10.42578125" style="24" customWidth="1"/>
    <col min="5" max="5" width="28" style="25" customWidth="1"/>
    <col min="6" max="6" width="41.42578125" style="25" customWidth="1"/>
    <col min="7" max="7" width="13.28515625" customWidth="1"/>
  </cols>
  <sheetData>
    <row r="1" spans="1:7" ht="18.75" x14ac:dyDescent="0.25">
      <c r="A1" s="93" t="s">
        <v>481</v>
      </c>
      <c r="B1" s="93"/>
      <c r="C1" s="93"/>
      <c r="D1" s="93"/>
      <c r="E1" s="93"/>
      <c r="F1" s="93"/>
      <c r="G1" s="93"/>
    </row>
    <row r="2" spans="1:7" ht="16.5" x14ac:dyDescent="0.25">
      <c r="A2" s="94" t="s">
        <v>480</v>
      </c>
      <c r="B2" s="94" t="s">
        <v>22</v>
      </c>
      <c r="C2" s="94" t="s">
        <v>23</v>
      </c>
      <c r="D2" s="94"/>
      <c r="E2" s="94" t="s">
        <v>24</v>
      </c>
      <c r="F2" s="94" t="s">
        <v>25</v>
      </c>
      <c r="G2" s="94" t="s">
        <v>2</v>
      </c>
    </row>
    <row r="3" spans="1:7" ht="31.5" x14ac:dyDescent="0.25">
      <c r="A3" s="94"/>
      <c r="B3" s="94"/>
      <c r="C3" s="56" t="s">
        <v>26</v>
      </c>
      <c r="D3" s="56" t="s">
        <v>507</v>
      </c>
      <c r="E3" s="94"/>
      <c r="F3" s="94"/>
      <c r="G3" s="94"/>
    </row>
    <row r="4" spans="1:7" ht="16.5" x14ac:dyDescent="0.25">
      <c r="A4" s="42" t="s">
        <v>27</v>
      </c>
      <c r="B4" s="43"/>
      <c r="C4" s="43"/>
      <c r="D4" s="43"/>
      <c r="E4" s="43"/>
      <c r="F4" s="43"/>
      <c r="G4" s="44"/>
    </row>
    <row r="5" spans="1:7" ht="30" x14ac:dyDescent="0.25">
      <c r="A5" s="30" t="s">
        <v>7</v>
      </c>
      <c r="B5" s="37" t="s">
        <v>28</v>
      </c>
      <c r="C5" s="32"/>
      <c r="D5" s="45"/>
      <c r="E5" s="34"/>
      <c r="F5" s="46"/>
      <c r="G5" s="47"/>
    </row>
    <row r="6" spans="1:7" ht="185.25" x14ac:dyDescent="0.25">
      <c r="A6" s="3" t="s">
        <v>9</v>
      </c>
      <c r="B6" s="5" t="s">
        <v>29</v>
      </c>
      <c r="C6" s="6"/>
      <c r="D6" s="7" t="s">
        <v>30</v>
      </c>
      <c r="E6" s="8"/>
      <c r="F6" s="9" t="s">
        <v>31</v>
      </c>
      <c r="G6" s="10" t="s">
        <v>32</v>
      </c>
    </row>
    <row r="7" spans="1:7" ht="135" x14ac:dyDescent="0.25">
      <c r="A7" s="3" t="s">
        <v>33</v>
      </c>
      <c r="B7" s="11" t="s">
        <v>38</v>
      </c>
      <c r="C7" s="10" t="s">
        <v>39</v>
      </c>
      <c r="D7" s="12" t="s">
        <v>30</v>
      </c>
      <c r="E7" s="11" t="s">
        <v>40</v>
      </c>
      <c r="F7" s="13" t="s">
        <v>41</v>
      </c>
      <c r="G7" s="4"/>
    </row>
    <row r="8" spans="1:7" ht="135" x14ac:dyDescent="0.25">
      <c r="A8" s="3" t="s">
        <v>35</v>
      </c>
      <c r="B8" s="11" t="s">
        <v>43</v>
      </c>
      <c r="C8" s="10" t="s">
        <v>39</v>
      </c>
      <c r="D8" s="12" t="s">
        <v>30</v>
      </c>
      <c r="E8" s="11" t="s">
        <v>40</v>
      </c>
      <c r="F8" s="13" t="s">
        <v>44</v>
      </c>
      <c r="G8" s="4"/>
    </row>
    <row r="9" spans="1:7" ht="180" x14ac:dyDescent="0.25">
      <c r="A9" s="3" t="s">
        <v>37</v>
      </c>
      <c r="B9" s="11" t="s">
        <v>46</v>
      </c>
      <c r="C9" s="10" t="s">
        <v>47</v>
      </c>
      <c r="D9" s="14" t="s">
        <v>48</v>
      </c>
      <c r="E9" s="11" t="s">
        <v>49</v>
      </c>
      <c r="F9" s="13" t="s">
        <v>50</v>
      </c>
      <c r="G9" s="4"/>
    </row>
    <row r="10" spans="1:7" ht="285" x14ac:dyDescent="0.25">
      <c r="A10" s="3" t="s">
        <v>10</v>
      </c>
      <c r="B10" s="5" t="s">
        <v>51</v>
      </c>
      <c r="C10" s="15"/>
      <c r="D10" s="16" t="s">
        <v>52</v>
      </c>
      <c r="E10" s="5"/>
      <c r="F10" s="17" t="s">
        <v>53</v>
      </c>
      <c r="G10" s="10" t="s">
        <v>32</v>
      </c>
    </row>
    <row r="11" spans="1:7" ht="180" x14ac:dyDescent="0.25">
      <c r="A11" s="3" t="s">
        <v>54</v>
      </c>
      <c r="B11" s="11" t="s">
        <v>55</v>
      </c>
      <c r="C11" s="10" t="s">
        <v>56</v>
      </c>
      <c r="D11" s="14" t="s">
        <v>30</v>
      </c>
      <c r="E11" s="11" t="s">
        <v>57</v>
      </c>
      <c r="F11" s="13" t="s">
        <v>58</v>
      </c>
      <c r="G11" s="4"/>
    </row>
    <row r="12" spans="1:7" ht="135" x14ac:dyDescent="0.25">
      <c r="A12" s="3" t="s">
        <v>59</v>
      </c>
      <c r="B12" s="11" t="s">
        <v>60</v>
      </c>
      <c r="C12" s="18" t="s">
        <v>61</v>
      </c>
      <c r="D12" s="14" t="s">
        <v>62</v>
      </c>
      <c r="E12" s="11" t="s">
        <v>63</v>
      </c>
      <c r="F12" s="13" t="s">
        <v>64</v>
      </c>
      <c r="G12" s="4"/>
    </row>
    <row r="13" spans="1:7" ht="180" x14ac:dyDescent="0.25">
      <c r="A13" s="3" t="s">
        <v>65</v>
      </c>
      <c r="B13" s="11" t="s">
        <v>66</v>
      </c>
      <c r="C13" s="10" t="s">
        <v>56</v>
      </c>
      <c r="D13" s="14" t="s">
        <v>52</v>
      </c>
      <c r="E13" s="11" t="s">
        <v>67</v>
      </c>
      <c r="F13" s="13" t="s">
        <v>68</v>
      </c>
      <c r="G13" s="4"/>
    </row>
    <row r="14" spans="1:7" ht="270.75" x14ac:dyDescent="0.25">
      <c r="A14" s="3" t="s">
        <v>11</v>
      </c>
      <c r="B14" s="9" t="s">
        <v>69</v>
      </c>
      <c r="C14" s="15"/>
      <c r="D14" s="16" t="s">
        <v>48</v>
      </c>
      <c r="E14" s="5"/>
      <c r="F14" s="17" t="s">
        <v>70</v>
      </c>
      <c r="G14" s="10" t="s">
        <v>71</v>
      </c>
    </row>
    <row r="15" spans="1:7" ht="180" x14ac:dyDescent="0.25">
      <c r="A15" s="3" t="s">
        <v>72</v>
      </c>
      <c r="B15" s="11" t="s">
        <v>75</v>
      </c>
      <c r="C15" s="10" t="s">
        <v>47</v>
      </c>
      <c r="D15" s="14" t="s">
        <v>48</v>
      </c>
      <c r="E15" s="11" t="s">
        <v>67</v>
      </c>
      <c r="F15" s="13" t="s">
        <v>76</v>
      </c>
      <c r="G15" s="4"/>
    </row>
    <row r="16" spans="1:7" ht="180" x14ac:dyDescent="0.25">
      <c r="A16" s="3" t="s">
        <v>74</v>
      </c>
      <c r="B16" s="11" t="s">
        <v>78</v>
      </c>
      <c r="C16" s="10" t="s">
        <v>56</v>
      </c>
      <c r="D16" s="14" t="s">
        <v>52</v>
      </c>
      <c r="E16" s="11" t="s">
        <v>79</v>
      </c>
      <c r="F16" s="13" t="s">
        <v>80</v>
      </c>
      <c r="G16" s="4"/>
    </row>
    <row r="17" spans="1:7" ht="180" x14ac:dyDescent="0.25">
      <c r="A17" s="3" t="s">
        <v>77</v>
      </c>
      <c r="B17" s="11" t="s">
        <v>82</v>
      </c>
      <c r="C17" s="10" t="s">
        <v>56</v>
      </c>
      <c r="D17" s="12" t="s">
        <v>83</v>
      </c>
      <c r="E17" s="11" t="s">
        <v>79</v>
      </c>
      <c r="F17" s="13" t="s">
        <v>84</v>
      </c>
      <c r="G17" s="4"/>
    </row>
    <row r="18" spans="1:7" ht="180" x14ac:dyDescent="0.25">
      <c r="A18" s="3" t="s">
        <v>81</v>
      </c>
      <c r="B18" s="11" t="s">
        <v>86</v>
      </c>
      <c r="C18" s="10" t="s">
        <v>45</v>
      </c>
      <c r="D18" s="14" t="s">
        <v>87</v>
      </c>
      <c r="E18" s="11" t="s">
        <v>79</v>
      </c>
      <c r="F18" s="13" t="s">
        <v>88</v>
      </c>
      <c r="G18" s="4"/>
    </row>
    <row r="19" spans="1:7" ht="180" x14ac:dyDescent="0.25">
      <c r="A19" s="3" t="s">
        <v>85</v>
      </c>
      <c r="B19" s="11" t="s">
        <v>89</v>
      </c>
      <c r="C19" s="10" t="s">
        <v>56</v>
      </c>
      <c r="D19" s="14" t="s">
        <v>52</v>
      </c>
      <c r="E19" s="11" t="s">
        <v>79</v>
      </c>
      <c r="F19" s="13" t="s">
        <v>90</v>
      </c>
      <c r="G19" s="4"/>
    </row>
    <row r="20" spans="1:7" ht="213.75" x14ac:dyDescent="0.25">
      <c r="A20" s="3" t="s">
        <v>91</v>
      </c>
      <c r="B20" s="5" t="s">
        <v>92</v>
      </c>
      <c r="C20" s="15"/>
      <c r="D20" s="16" t="s">
        <v>93</v>
      </c>
      <c r="E20" s="8"/>
      <c r="F20" s="17" t="s">
        <v>94</v>
      </c>
      <c r="G20" s="10" t="s">
        <v>71</v>
      </c>
    </row>
    <row r="21" spans="1:7" ht="135" x14ac:dyDescent="0.25">
      <c r="A21" s="3" t="s">
        <v>95</v>
      </c>
      <c r="B21" s="11" t="s">
        <v>96</v>
      </c>
      <c r="C21" s="10" t="s">
        <v>45</v>
      </c>
      <c r="D21" s="14" t="s">
        <v>48</v>
      </c>
      <c r="E21" s="11" t="s">
        <v>97</v>
      </c>
      <c r="F21" s="13" t="s">
        <v>98</v>
      </c>
      <c r="G21" s="4"/>
    </row>
    <row r="22" spans="1:7" ht="135" x14ac:dyDescent="0.25">
      <c r="A22" s="3" t="s">
        <v>99</v>
      </c>
      <c r="B22" s="11" t="s">
        <v>100</v>
      </c>
      <c r="C22" s="10" t="s">
        <v>30</v>
      </c>
      <c r="D22" s="12" t="s">
        <v>101</v>
      </c>
      <c r="E22" s="11" t="s">
        <v>97</v>
      </c>
      <c r="F22" s="13" t="s">
        <v>102</v>
      </c>
      <c r="G22" s="4"/>
    </row>
    <row r="23" spans="1:7" ht="60" x14ac:dyDescent="0.25">
      <c r="A23" s="30" t="s">
        <v>20</v>
      </c>
      <c r="B23" s="37" t="s">
        <v>103</v>
      </c>
      <c r="C23" s="32"/>
      <c r="D23" s="33"/>
      <c r="E23" s="38"/>
      <c r="F23" s="35"/>
      <c r="G23" s="36"/>
    </row>
    <row r="24" spans="1:7" ht="256.5" x14ac:dyDescent="0.25">
      <c r="A24" s="3" t="s">
        <v>104</v>
      </c>
      <c r="B24" s="5" t="s">
        <v>105</v>
      </c>
      <c r="C24" s="15"/>
      <c r="D24" s="19" t="s">
        <v>106</v>
      </c>
      <c r="E24" s="5"/>
      <c r="F24" s="17" t="s">
        <v>107</v>
      </c>
      <c r="G24" s="10" t="s">
        <v>71</v>
      </c>
    </row>
    <row r="25" spans="1:7" ht="210" x14ac:dyDescent="0.25">
      <c r="A25" s="3" t="s">
        <v>108</v>
      </c>
      <c r="B25" s="11" t="s">
        <v>110</v>
      </c>
      <c r="C25" s="10" t="s">
        <v>34</v>
      </c>
      <c r="D25" s="12" t="s">
        <v>30</v>
      </c>
      <c r="E25" s="11" t="s">
        <v>111</v>
      </c>
      <c r="F25" s="13" t="s">
        <v>112</v>
      </c>
      <c r="G25" s="4"/>
    </row>
    <row r="26" spans="1:7" ht="165" x14ac:dyDescent="0.25">
      <c r="A26" s="3" t="s">
        <v>109</v>
      </c>
      <c r="B26" s="11" t="s">
        <v>114</v>
      </c>
      <c r="C26" s="10" t="s">
        <v>45</v>
      </c>
      <c r="D26" s="12" t="s">
        <v>30</v>
      </c>
      <c r="E26" s="11" t="s">
        <v>111</v>
      </c>
      <c r="F26" s="13" t="s">
        <v>115</v>
      </c>
      <c r="G26" s="4"/>
    </row>
    <row r="27" spans="1:7" ht="384.75" x14ac:dyDescent="0.25">
      <c r="A27" s="3" t="s">
        <v>116</v>
      </c>
      <c r="B27" s="5" t="s">
        <v>117</v>
      </c>
      <c r="C27" s="15"/>
      <c r="D27" s="19" t="s">
        <v>106</v>
      </c>
      <c r="E27" s="5"/>
      <c r="F27" s="17" t="s">
        <v>118</v>
      </c>
      <c r="G27" s="10" t="s">
        <v>119</v>
      </c>
    </row>
    <row r="28" spans="1:7" ht="135" x14ac:dyDescent="0.25">
      <c r="A28" s="3" t="s">
        <v>120</v>
      </c>
      <c r="B28" s="11" t="s">
        <v>125</v>
      </c>
      <c r="C28" s="10" t="s">
        <v>30</v>
      </c>
      <c r="D28" s="12" t="s">
        <v>30</v>
      </c>
      <c r="E28" s="11" t="s">
        <v>495</v>
      </c>
      <c r="F28" s="13" t="s">
        <v>126</v>
      </c>
      <c r="G28" s="4"/>
    </row>
    <row r="29" spans="1:7" ht="165" x14ac:dyDescent="0.25">
      <c r="A29" s="3" t="s">
        <v>122</v>
      </c>
      <c r="B29" s="11" t="s">
        <v>127</v>
      </c>
      <c r="C29" s="10" t="s">
        <v>83</v>
      </c>
      <c r="D29" s="12" t="s">
        <v>106</v>
      </c>
      <c r="E29" s="11" t="s">
        <v>121</v>
      </c>
      <c r="F29" s="13" t="s">
        <v>128</v>
      </c>
      <c r="G29" s="4"/>
    </row>
    <row r="30" spans="1:7" ht="30" x14ac:dyDescent="0.25">
      <c r="A30" s="30" t="s">
        <v>12</v>
      </c>
      <c r="B30" s="38" t="s">
        <v>129</v>
      </c>
      <c r="C30" s="32"/>
      <c r="D30" s="33"/>
      <c r="E30" s="34"/>
      <c r="F30" s="35"/>
      <c r="G30" s="36"/>
    </row>
    <row r="31" spans="1:7" ht="409.5" x14ac:dyDescent="0.25">
      <c r="A31" s="3" t="s">
        <v>13</v>
      </c>
      <c r="B31" s="5" t="s">
        <v>130</v>
      </c>
      <c r="C31" s="15"/>
      <c r="D31" s="16" t="s">
        <v>48</v>
      </c>
      <c r="E31" s="8"/>
      <c r="F31" s="17" t="s">
        <v>131</v>
      </c>
      <c r="G31" s="10" t="s">
        <v>32</v>
      </c>
    </row>
    <row r="32" spans="1:7" ht="135" x14ac:dyDescent="0.25">
      <c r="A32" s="3" t="s">
        <v>132</v>
      </c>
      <c r="B32" s="11" t="s">
        <v>133</v>
      </c>
      <c r="C32" s="10" t="s">
        <v>47</v>
      </c>
      <c r="D32" s="12" t="s">
        <v>30</v>
      </c>
      <c r="E32" s="11" t="s">
        <v>40</v>
      </c>
      <c r="F32" s="13" t="s">
        <v>134</v>
      </c>
      <c r="G32" s="4"/>
    </row>
    <row r="33" spans="1:7" ht="120" x14ac:dyDescent="0.25">
      <c r="A33" s="3" t="s">
        <v>135</v>
      </c>
      <c r="B33" s="11" t="s">
        <v>136</v>
      </c>
      <c r="C33" s="10" t="s">
        <v>47</v>
      </c>
      <c r="D33" s="12" t="s">
        <v>30</v>
      </c>
      <c r="E33" s="11" t="s">
        <v>137</v>
      </c>
      <c r="F33" s="13" t="s">
        <v>138</v>
      </c>
      <c r="G33" s="4"/>
    </row>
    <row r="34" spans="1:7" ht="120" x14ac:dyDescent="0.25">
      <c r="A34" s="3" t="s">
        <v>139</v>
      </c>
      <c r="B34" s="11" t="s">
        <v>140</v>
      </c>
      <c r="C34" s="10" t="s">
        <v>47</v>
      </c>
      <c r="D34" s="12" t="s">
        <v>30</v>
      </c>
      <c r="E34" s="11" t="s">
        <v>137</v>
      </c>
      <c r="F34" s="13" t="s">
        <v>141</v>
      </c>
      <c r="G34" s="4"/>
    </row>
    <row r="35" spans="1:7" ht="120" x14ac:dyDescent="0.25">
      <c r="A35" s="3" t="s">
        <v>142</v>
      </c>
      <c r="B35" s="11" t="s">
        <v>143</v>
      </c>
      <c r="C35" s="10" t="s">
        <v>61</v>
      </c>
      <c r="D35" s="14" t="s">
        <v>144</v>
      </c>
      <c r="E35" s="11" t="s">
        <v>137</v>
      </c>
      <c r="F35" s="13" t="s">
        <v>145</v>
      </c>
      <c r="G35" s="4"/>
    </row>
    <row r="36" spans="1:7" ht="180" x14ac:dyDescent="0.25">
      <c r="A36" s="3" t="s">
        <v>146</v>
      </c>
      <c r="B36" s="11" t="s">
        <v>147</v>
      </c>
      <c r="C36" s="10" t="s">
        <v>83</v>
      </c>
      <c r="D36" s="14" t="s">
        <v>48</v>
      </c>
      <c r="E36" s="11" t="s">
        <v>137</v>
      </c>
      <c r="F36" s="13" t="s">
        <v>148</v>
      </c>
      <c r="G36" s="4"/>
    </row>
    <row r="37" spans="1:7" ht="150" x14ac:dyDescent="0.25">
      <c r="A37" s="3" t="s">
        <v>149</v>
      </c>
      <c r="B37" s="11" t="s">
        <v>150</v>
      </c>
      <c r="C37" s="10" t="s">
        <v>83</v>
      </c>
      <c r="D37" s="12" t="s">
        <v>106</v>
      </c>
      <c r="E37" s="11" t="s">
        <v>151</v>
      </c>
      <c r="F37" s="13" t="s">
        <v>152</v>
      </c>
      <c r="G37" s="4"/>
    </row>
    <row r="38" spans="1:7" ht="165" x14ac:dyDescent="0.25">
      <c r="A38" s="3" t="s">
        <v>153</v>
      </c>
      <c r="B38" s="11" t="s">
        <v>154</v>
      </c>
      <c r="C38" s="10" t="s">
        <v>83</v>
      </c>
      <c r="D38" s="12" t="s">
        <v>106</v>
      </c>
      <c r="E38" s="11" t="s">
        <v>155</v>
      </c>
      <c r="F38" s="13" t="s">
        <v>156</v>
      </c>
      <c r="G38" s="4"/>
    </row>
    <row r="39" spans="1:7" ht="409.5" x14ac:dyDescent="0.25">
      <c r="A39" s="3" t="s">
        <v>157</v>
      </c>
      <c r="B39" s="5" t="s">
        <v>158</v>
      </c>
      <c r="C39" s="15"/>
      <c r="D39" s="19" t="s">
        <v>101</v>
      </c>
      <c r="E39" s="8"/>
      <c r="F39" s="17" t="s">
        <v>159</v>
      </c>
      <c r="G39" s="10" t="s">
        <v>32</v>
      </c>
    </row>
    <row r="40" spans="1:7" ht="135" x14ac:dyDescent="0.25">
      <c r="A40" s="3" t="s">
        <v>160</v>
      </c>
      <c r="B40" s="11" t="s">
        <v>161</v>
      </c>
      <c r="C40" s="10" t="s">
        <v>30</v>
      </c>
      <c r="D40" s="14" t="s">
        <v>48</v>
      </c>
      <c r="E40" s="11" t="s">
        <v>162</v>
      </c>
      <c r="F40" s="13" t="s">
        <v>163</v>
      </c>
      <c r="G40" s="4"/>
    </row>
    <row r="41" spans="1:7" ht="135" x14ac:dyDescent="0.25">
      <c r="A41" s="3" t="s">
        <v>164</v>
      </c>
      <c r="B41" s="11" t="s">
        <v>165</v>
      </c>
      <c r="C41" s="10" t="s">
        <v>61</v>
      </c>
      <c r="D41" s="12" t="s">
        <v>166</v>
      </c>
      <c r="E41" s="11" t="s">
        <v>162</v>
      </c>
      <c r="F41" s="13" t="s">
        <v>167</v>
      </c>
      <c r="G41" s="4"/>
    </row>
    <row r="42" spans="1:7" ht="135" x14ac:dyDescent="0.25">
      <c r="A42" s="3" t="s">
        <v>168</v>
      </c>
      <c r="B42" s="11" t="s">
        <v>169</v>
      </c>
      <c r="C42" s="10" t="s">
        <v>61</v>
      </c>
      <c r="D42" s="12" t="s">
        <v>101</v>
      </c>
      <c r="E42" s="11" t="s">
        <v>162</v>
      </c>
      <c r="F42" s="13" t="s">
        <v>170</v>
      </c>
      <c r="G42" s="4"/>
    </row>
    <row r="43" spans="1:7" ht="256.5" x14ac:dyDescent="0.25">
      <c r="A43" s="3" t="s">
        <v>171</v>
      </c>
      <c r="B43" s="5" t="s">
        <v>172</v>
      </c>
      <c r="C43" s="15"/>
      <c r="D43" s="19" t="s">
        <v>101</v>
      </c>
      <c r="E43" s="8"/>
      <c r="F43" s="17" t="s">
        <v>173</v>
      </c>
      <c r="G43" s="10" t="s">
        <v>32</v>
      </c>
    </row>
    <row r="44" spans="1:7" ht="120" x14ac:dyDescent="0.25">
      <c r="A44" s="3" t="s">
        <v>174</v>
      </c>
      <c r="B44" s="11" t="s">
        <v>175</v>
      </c>
      <c r="C44" s="10" t="s">
        <v>47</v>
      </c>
      <c r="D44" s="12" t="s">
        <v>61</v>
      </c>
      <c r="E44" s="11" t="s">
        <v>176</v>
      </c>
      <c r="F44" s="13" t="s">
        <v>177</v>
      </c>
      <c r="G44" s="4"/>
    </row>
    <row r="45" spans="1:7" ht="120" x14ac:dyDescent="0.25">
      <c r="A45" s="3" t="s">
        <v>178</v>
      </c>
      <c r="B45" s="11" t="s">
        <v>179</v>
      </c>
      <c r="C45" s="10" t="s">
        <v>61</v>
      </c>
      <c r="D45" s="12" t="s">
        <v>106</v>
      </c>
      <c r="E45" s="11" t="s">
        <v>176</v>
      </c>
      <c r="F45" s="13" t="s">
        <v>180</v>
      </c>
      <c r="G45" s="4"/>
    </row>
    <row r="46" spans="1:7" ht="90" x14ac:dyDescent="0.25">
      <c r="A46" s="3" t="s">
        <v>181</v>
      </c>
      <c r="B46" s="11" t="s">
        <v>182</v>
      </c>
      <c r="C46" s="10" t="s">
        <v>106</v>
      </c>
      <c r="D46" s="12" t="s">
        <v>101</v>
      </c>
      <c r="E46" s="11" t="s">
        <v>183</v>
      </c>
      <c r="F46" s="13" t="s">
        <v>184</v>
      </c>
      <c r="G46" s="4"/>
    </row>
    <row r="47" spans="1:7" ht="18.75" x14ac:dyDescent="0.25">
      <c r="A47" s="39" t="s">
        <v>185</v>
      </c>
      <c r="B47" s="40"/>
      <c r="C47" s="40"/>
      <c r="D47" s="40"/>
      <c r="E47" s="40"/>
      <c r="F47" s="40"/>
      <c r="G47" s="41"/>
    </row>
    <row r="48" spans="1:7" ht="60" x14ac:dyDescent="0.25">
      <c r="A48" s="30" t="s">
        <v>21</v>
      </c>
      <c r="B48" s="37" t="s">
        <v>186</v>
      </c>
      <c r="C48" s="32"/>
      <c r="D48" s="33"/>
      <c r="E48" s="38"/>
      <c r="F48" s="35"/>
      <c r="G48" s="36"/>
    </row>
    <row r="49" spans="1:7" ht="409.5" x14ac:dyDescent="0.25">
      <c r="A49" s="3" t="s">
        <v>187</v>
      </c>
      <c r="B49" s="5" t="s">
        <v>188</v>
      </c>
      <c r="C49" s="15"/>
      <c r="D49" s="19" t="s">
        <v>61</v>
      </c>
      <c r="E49" s="5"/>
      <c r="F49" s="17" t="s">
        <v>189</v>
      </c>
      <c r="G49" s="10" t="s">
        <v>32</v>
      </c>
    </row>
    <row r="50" spans="1:7" ht="105" x14ac:dyDescent="0.25">
      <c r="A50" s="3" t="s">
        <v>496</v>
      </c>
      <c r="B50" s="11" t="s">
        <v>191</v>
      </c>
      <c r="C50" s="10" t="s">
        <v>45</v>
      </c>
      <c r="D50" s="14" t="s">
        <v>192</v>
      </c>
      <c r="E50" s="11" t="s">
        <v>193</v>
      </c>
      <c r="F50" s="13" t="s">
        <v>194</v>
      </c>
      <c r="G50" s="4"/>
    </row>
    <row r="51" spans="1:7" ht="60" x14ac:dyDescent="0.25">
      <c r="A51" s="3" t="s">
        <v>497</v>
      </c>
      <c r="B51" s="11" t="s">
        <v>196</v>
      </c>
      <c r="C51" s="10" t="s">
        <v>47</v>
      </c>
      <c r="D51" s="12" t="s">
        <v>30</v>
      </c>
      <c r="E51" s="11" t="s">
        <v>193</v>
      </c>
      <c r="F51" s="13" t="s">
        <v>197</v>
      </c>
      <c r="G51" s="4"/>
    </row>
    <row r="52" spans="1:7" ht="60" x14ac:dyDescent="0.25">
      <c r="A52" s="3" t="s">
        <v>190</v>
      </c>
      <c r="B52" s="11" t="s">
        <v>199</v>
      </c>
      <c r="C52" s="10" t="s">
        <v>30</v>
      </c>
      <c r="D52" s="12" t="s">
        <v>61</v>
      </c>
      <c r="E52" s="11" t="s">
        <v>193</v>
      </c>
      <c r="F52" s="13" t="s">
        <v>200</v>
      </c>
      <c r="G52" s="4"/>
    </row>
    <row r="53" spans="1:7" ht="90" x14ac:dyDescent="0.25">
      <c r="A53" s="3" t="s">
        <v>195</v>
      </c>
      <c r="B53" s="11" t="s">
        <v>202</v>
      </c>
      <c r="C53" s="10" t="s">
        <v>47</v>
      </c>
      <c r="D53" s="12" t="s">
        <v>61</v>
      </c>
      <c r="E53" s="11" t="s">
        <v>183</v>
      </c>
      <c r="F53" s="13" t="s">
        <v>203</v>
      </c>
      <c r="G53" s="4"/>
    </row>
    <row r="54" spans="1:7" ht="60" x14ac:dyDescent="0.25">
      <c r="A54" s="3" t="s">
        <v>198</v>
      </c>
      <c r="B54" s="11" t="s">
        <v>205</v>
      </c>
      <c r="C54" s="10" t="s">
        <v>47</v>
      </c>
      <c r="D54" s="12" t="s">
        <v>61</v>
      </c>
      <c r="E54" s="11" t="s">
        <v>193</v>
      </c>
      <c r="F54" s="13" t="s">
        <v>206</v>
      </c>
      <c r="G54" s="4"/>
    </row>
    <row r="55" spans="1:7" ht="90" x14ac:dyDescent="0.25">
      <c r="A55" s="3" t="s">
        <v>201</v>
      </c>
      <c r="B55" s="11" t="s">
        <v>207</v>
      </c>
      <c r="C55" s="10" t="s">
        <v>61</v>
      </c>
      <c r="D55" s="12" t="s">
        <v>208</v>
      </c>
      <c r="E55" s="11" t="s">
        <v>209</v>
      </c>
      <c r="F55" s="13" t="s">
        <v>210</v>
      </c>
      <c r="G55" s="4"/>
    </row>
    <row r="56" spans="1:7" ht="120" x14ac:dyDescent="0.25">
      <c r="A56" s="3" t="s">
        <v>204</v>
      </c>
      <c r="B56" s="11" t="s">
        <v>211</v>
      </c>
      <c r="C56" s="10" t="s">
        <v>212</v>
      </c>
      <c r="D56" s="12" t="s">
        <v>101</v>
      </c>
      <c r="E56" s="11" t="s">
        <v>213</v>
      </c>
      <c r="F56" s="13" t="s">
        <v>214</v>
      </c>
      <c r="G56" s="4"/>
    </row>
    <row r="57" spans="1:7" ht="185.25" x14ac:dyDescent="0.25">
      <c r="A57" s="3" t="s">
        <v>215</v>
      </c>
      <c r="B57" s="5" t="s">
        <v>216</v>
      </c>
      <c r="C57" s="15"/>
      <c r="D57" s="19" t="s">
        <v>217</v>
      </c>
      <c r="E57" s="5"/>
      <c r="F57" s="17" t="s">
        <v>218</v>
      </c>
      <c r="G57" s="10" t="s">
        <v>32</v>
      </c>
    </row>
    <row r="58" spans="1:7" ht="165" x14ac:dyDescent="0.25">
      <c r="A58" s="71" t="s">
        <v>498</v>
      </c>
      <c r="B58" s="11" t="s">
        <v>220</v>
      </c>
      <c r="C58" s="10" t="s">
        <v>56</v>
      </c>
      <c r="D58" s="12" t="s">
        <v>217</v>
      </c>
      <c r="E58" s="11" t="s">
        <v>219</v>
      </c>
      <c r="F58" s="13" t="s">
        <v>221</v>
      </c>
      <c r="G58" s="4"/>
    </row>
    <row r="59" spans="1:7" ht="185.25" x14ac:dyDescent="0.25">
      <c r="A59" s="3" t="s">
        <v>222</v>
      </c>
      <c r="B59" s="5" t="s">
        <v>223</v>
      </c>
      <c r="C59" s="15"/>
      <c r="D59" s="19" t="s">
        <v>83</v>
      </c>
      <c r="E59" s="8"/>
      <c r="F59" s="17" t="s">
        <v>224</v>
      </c>
      <c r="G59" s="10" t="s">
        <v>32</v>
      </c>
    </row>
    <row r="60" spans="1:7" ht="165" x14ac:dyDescent="0.25">
      <c r="A60" s="3" t="s">
        <v>225</v>
      </c>
      <c r="B60" s="11" t="s">
        <v>226</v>
      </c>
      <c r="C60" s="10" t="s">
        <v>39</v>
      </c>
      <c r="D60" s="12" t="s">
        <v>61</v>
      </c>
      <c r="E60" s="11" t="s">
        <v>219</v>
      </c>
      <c r="F60" s="13" t="s">
        <v>227</v>
      </c>
      <c r="G60" s="4"/>
    </row>
    <row r="61" spans="1:7" ht="165" x14ac:dyDescent="0.25">
      <c r="A61" s="3" t="s">
        <v>228</v>
      </c>
      <c r="B61" s="11" t="s">
        <v>229</v>
      </c>
      <c r="C61" s="10" t="s">
        <v>61</v>
      </c>
      <c r="D61" s="12" t="s">
        <v>83</v>
      </c>
      <c r="E61" s="11" t="s">
        <v>219</v>
      </c>
      <c r="F61" s="13" t="s">
        <v>230</v>
      </c>
      <c r="G61" s="4"/>
    </row>
    <row r="62" spans="1:7" ht="99.75" x14ac:dyDescent="0.25">
      <c r="A62" s="3" t="s">
        <v>231</v>
      </c>
      <c r="B62" s="5" t="s">
        <v>232</v>
      </c>
      <c r="C62" s="15"/>
      <c r="D62" s="16" t="s">
        <v>233</v>
      </c>
      <c r="E62" s="8"/>
      <c r="F62" s="17" t="s">
        <v>234</v>
      </c>
      <c r="G62" s="10" t="s">
        <v>71</v>
      </c>
    </row>
    <row r="63" spans="1:7" ht="165" x14ac:dyDescent="0.25">
      <c r="A63" s="3" t="s">
        <v>235</v>
      </c>
      <c r="B63" s="11" t="s">
        <v>236</v>
      </c>
      <c r="C63" s="12" t="s">
        <v>30</v>
      </c>
      <c r="D63" s="12" t="s">
        <v>101</v>
      </c>
      <c r="E63" s="11" t="s">
        <v>237</v>
      </c>
      <c r="F63" s="13" t="s">
        <v>238</v>
      </c>
      <c r="G63" s="4"/>
    </row>
    <row r="64" spans="1:7" ht="150" x14ac:dyDescent="0.25">
      <c r="A64" s="3" t="s">
        <v>239</v>
      </c>
      <c r="B64" s="11" t="s">
        <v>240</v>
      </c>
      <c r="C64" s="12" t="s">
        <v>30</v>
      </c>
      <c r="D64" s="10" t="s">
        <v>83</v>
      </c>
      <c r="E64" s="11" t="s">
        <v>241</v>
      </c>
      <c r="F64" s="13" t="s">
        <v>242</v>
      </c>
      <c r="G64" s="4"/>
    </row>
    <row r="65" spans="1:7" ht="105" x14ac:dyDescent="0.25">
      <c r="A65" s="3" t="s">
        <v>243</v>
      </c>
      <c r="B65" s="11" t="s">
        <v>244</v>
      </c>
      <c r="C65" s="10" t="s">
        <v>106</v>
      </c>
      <c r="D65" s="12" t="s">
        <v>101</v>
      </c>
      <c r="E65" s="11" t="s">
        <v>245</v>
      </c>
      <c r="F65" s="13" t="s">
        <v>246</v>
      </c>
      <c r="G65" s="4"/>
    </row>
    <row r="66" spans="1:7" ht="71.25" x14ac:dyDescent="0.25">
      <c r="A66" s="30" t="s">
        <v>247</v>
      </c>
      <c r="B66" s="31" t="s">
        <v>417</v>
      </c>
      <c r="C66" s="32"/>
      <c r="D66" s="33"/>
      <c r="E66" s="34"/>
      <c r="F66" s="35"/>
      <c r="G66" s="36"/>
    </row>
    <row r="67" spans="1:7" ht="242.25" x14ac:dyDescent="0.25">
      <c r="A67" s="3" t="s">
        <v>248</v>
      </c>
      <c r="B67" s="5" t="s">
        <v>249</v>
      </c>
      <c r="C67" s="20"/>
      <c r="D67" s="19" t="s">
        <v>106</v>
      </c>
      <c r="E67" s="5"/>
      <c r="F67" s="21" t="s">
        <v>250</v>
      </c>
      <c r="G67" s="10" t="s">
        <v>32</v>
      </c>
    </row>
    <row r="68" spans="1:7" ht="105" x14ac:dyDescent="0.25">
      <c r="A68" s="3" t="s">
        <v>499</v>
      </c>
      <c r="B68" s="11" t="s">
        <v>251</v>
      </c>
      <c r="C68" s="10" t="s">
        <v>45</v>
      </c>
      <c r="D68" s="12" t="s">
        <v>106</v>
      </c>
      <c r="E68" s="11" t="s">
        <v>252</v>
      </c>
      <c r="F68" s="13" t="s">
        <v>253</v>
      </c>
      <c r="G68" s="4"/>
    </row>
    <row r="69" spans="1:7" ht="165" x14ac:dyDescent="0.25">
      <c r="A69" s="3" t="s">
        <v>500</v>
      </c>
      <c r="B69" s="11" t="s">
        <v>254</v>
      </c>
      <c r="C69" s="10" t="s">
        <v>47</v>
      </c>
      <c r="D69" s="12" t="s">
        <v>217</v>
      </c>
      <c r="E69" s="11" t="s">
        <v>255</v>
      </c>
      <c r="F69" s="13" t="s">
        <v>256</v>
      </c>
      <c r="G69" s="4"/>
    </row>
    <row r="70" spans="1:7" ht="18.75" x14ac:dyDescent="0.25">
      <c r="A70" s="39" t="s">
        <v>257</v>
      </c>
      <c r="B70" s="48"/>
      <c r="C70" s="48"/>
      <c r="D70" s="48"/>
      <c r="E70" s="48"/>
      <c r="F70" s="48"/>
      <c r="G70" s="49"/>
    </row>
    <row r="71" spans="1:7" ht="30" x14ac:dyDescent="0.25">
      <c r="A71" s="30" t="s">
        <v>258</v>
      </c>
      <c r="B71" s="37" t="s">
        <v>488</v>
      </c>
      <c r="C71" s="32"/>
      <c r="D71" s="33"/>
      <c r="E71" s="38"/>
      <c r="F71" s="35"/>
      <c r="G71" s="36"/>
    </row>
    <row r="72" spans="1:7" ht="142.5" x14ac:dyDescent="0.25">
      <c r="A72" s="3" t="s">
        <v>259</v>
      </c>
      <c r="B72" s="5" t="s">
        <v>260</v>
      </c>
      <c r="C72" s="15"/>
      <c r="D72" s="19" t="s">
        <v>101</v>
      </c>
      <c r="E72" s="8"/>
      <c r="F72" s="17" t="s">
        <v>261</v>
      </c>
      <c r="G72" s="10" t="s">
        <v>32</v>
      </c>
    </row>
    <row r="73" spans="1:7" ht="165" x14ac:dyDescent="0.25">
      <c r="A73" s="3" t="s">
        <v>501</v>
      </c>
      <c r="B73" s="11" t="s">
        <v>262</v>
      </c>
      <c r="C73" s="10" t="s">
        <v>61</v>
      </c>
      <c r="D73" s="12" t="s">
        <v>106</v>
      </c>
      <c r="E73" s="11" t="s">
        <v>263</v>
      </c>
      <c r="F73" s="13" t="s">
        <v>264</v>
      </c>
      <c r="G73" s="4"/>
    </row>
    <row r="74" spans="1:7" ht="128.25" x14ac:dyDescent="0.25">
      <c r="A74" s="3" t="s">
        <v>265</v>
      </c>
      <c r="B74" s="5" t="s">
        <v>266</v>
      </c>
      <c r="C74" s="15"/>
      <c r="D74" s="19" t="s">
        <v>101</v>
      </c>
      <c r="E74" s="8"/>
      <c r="F74" s="17" t="s">
        <v>267</v>
      </c>
      <c r="G74" s="10" t="s">
        <v>32</v>
      </c>
    </row>
    <row r="75" spans="1:7" ht="165" x14ac:dyDescent="0.25">
      <c r="A75" s="3" t="s">
        <v>268</v>
      </c>
      <c r="B75" s="11" t="s">
        <v>269</v>
      </c>
      <c r="C75" s="10" t="s">
        <v>106</v>
      </c>
      <c r="D75" s="12" t="s">
        <v>101</v>
      </c>
      <c r="E75" s="11" t="s">
        <v>263</v>
      </c>
      <c r="F75" s="13" t="s">
        <v>270</v>
      </c>
      <c r="G75" s="4"/>
    </row>
    <row r="76" spans="1:7" ht="165" x14ac:dyDescent="0.25">
      <c r="A76" s="3" t="s">
        <v>271</v>
      </c>
      <c r="B76" s="11" t="s">
        <v>272</v>
      </c>
      <c r="C76" s="10" t="s">
        <v>106</v>
      </c>
      <c r="D76" s="12" t="s">
        <v>101</v>
      </c>
      <c r="E76" s="11" t="s">
        <v>263</v>
      </c>
      <c r="F76" s="13" t="s">
        <v>273</v>
      </c>
      <c r="G76" s="4"/>
    </row>
    <row r="77" spans="1:7" ht="60" x14ac:dyDescent="0.25">
      <c r="A77" s="3" t="s">
        <v>274</v>
      </c>
      <c r="B77" s="11" t="s">
        <v>275</v>
      </c>
      <c r="C77" s="10" t="s">
        <v>276</v>
      </c>
      <c r="D77" s="12" t="s">
        <v>277</v>
      </c>
      <c r="E77" s="11" t="s">
        <v>193</v>
      </c>
      <c r="F77" s="13" t="s">
        <v>278</v>
      </c>
      <c r="G77" s="4"/>
    </row>
    <row r="78" spans="1:7" ht="105" x14ac:dyDescent="0.25">
      <c r="A78" s="3" t="s">
        <v>279</v>
      </c>
      <c r="B78" s="11" t="s">
        <v>280</v>
      </c>
      <c r="C78" s="10" t="s">
        <v>281</v>
      </c>
      <c r="D78" s="12" t="s">
        <v>277</v>
      </c>
      <c r="E78" s="11" t="s">
        <v>282</v>
      </c>
      <c r="F78" s="13" t="s">
        <v>283</v>
      </c>
      <c r="G78" s="4"/>
    </row>
    <row r="79" spans="1:7" ht="60" x14ac:dyDescent="0.25">
      <c r="A79" s="30" t="s">
        <v>284</v>
      </c>
      <c r="B79" s="37" t="s">
        <v>285</v>
      </c>
      <c r="C79" s="32"/>
      <c r="D79" s="50" t="s">
        <v>101</v>
      </c>
      <c r="E79" s="34"/>
      <c r="F79" s="35"/>
      <c r="G79" s="36"/>
    </row>
    <row r="80" spans="1:7" ht="199.5" x14ac:dyDescent="0.25">
      <c r="A80" s="3" t="s">
        <v>286</v>
      </c>
      <c r="B80" s="5" t="s">
        <v>287</v>
      </c>
      <c r="C80" s="15"/>
      <c r="D80" s="19" t="s">
        <v>208</v>
      </c>
      <c r="E80" s="8"/>
      <c r="F80" s="17" t="s">
        <v>288</v>
      </c>
      <c r="G80" s="10" t="s">
        <v>32</v>
      </c>
    </row>
    <row r="81" spans="1:7" ht="165" x14ac:dyDescent="0.25">
      <c r="A81" s="3" t="s">
        <v>289</v>
      </c>
      <c r="B81" s="11" t="s">
        <v>290</v>
      </c>
      <c r="C81" s="10" t="s">
        <v>83</v>
      </c>
      <c r="D81" s="12" t="s">
        <v>208</v>
      </c>
      <c r="E81" s="11" t="s">
        <v>291</v>
      </c>
      <c r="F81" s="13" t="s">
        <v>292</v>
      </c>
      <c r="G81" s="4"/>
    </row>
    <row r="82" spans="1:7" ht="165" x14ac:dyDescent="0.25">
      <c r="A82" s="3" t="s">
        <v>293</v>
      </c>
      <c r="B82" s="11" t="s">
        <v>294</v>
      </c>
      <c r="C82" s="10" t="s">
        <v>276</v>
      </c>
      <c r="D82" s="12" t="s">
        <v>101</v>
      </c>
      <c r="E82" s="11" t="s">
        <v>255</v>
      </c>
      <c r="F82" s="13" t="s">
        <v>295</v>
      </c>
      <c r="G82" s="4"/>
    </row>
    <row r="83" spans="1:7" ht="150" x14ac:dyDescent="0.25">
      <c r="A83" s="3" t="s">
        <v>296</v>
      </c>
      <c r="B83" s="11" t="s">
        <v>297</v>
      </c>
      <c r="C83" s="10" t="s">
        <v>106</v>
      </c>
      <c r="D83" s="12" t="s">
        <v>208</v>
      </c>
      <c r="E83" s="11" t="s">
        <v>298</v>
      </c>
      <c r="F83" s="13" t="s">
        <v>299</v>
      </c>
      <c r="G83" s="4"/>
    </row>
    <row r="84" spans="1:7" ht="114" x14ac:dyDescent="0.25">
      <c r="A84" s="3" t="s">
        <v>300</v>
      </c>
      <c r="B84" s="5" t="s">
        <v>301</v>
      </c>
      <c r="C84" s="15"/>
      <c r="D84" s="19" t="s">
        <v>101</v>
      </c>
      <c r="E84" s="5"/>
      <c r="F84" s="17" t="s">
        <v>302</v>
      </c>
      <c r="G84" s="10" t="s">
        <v>32</v>
      </c>
    </row>
    <row r="85" spans="1:7" ht="165" x14ac:dyDescent="0.25">
      <c r="A85" s="3" t="s">
        <v>303</v>
      </c>
      <c r="B85" s="11" t="s">
        <v>304</v>
      </c>
      <c r="C85" s="10" t="s">
        <v>208</v>
      </c>
      <c r="D85" s="12" t="s">
        <v>305</v>
      </c>
      <c r="E85" s="11" t="s">
        <v>291</v>
      </c>
      <c r="F85" s="13" t="s">
        <v>306</v>
      </c>
      <c r="G85" s="4"/>
    </row>
    <row r="86" spans="1:7" ht="165" x14ac:dyDescent="0.25">
      <c r="A86" s="3" t="s">
        <v>307</v>
      </c>
      <c r="B86" s="11" t="s">
        <v>308</v>
      </c>
      <c r="C86" s="10" t="s">
        <v>309</v>
      </c>
      <c r="D86" s="12" t="s">
        <v>101</v>
      </c>
      <c r="E86" s="11" t="s">
        <v>255</v>
      </c>
      <c r="F86" s="13" t="s">
        <v>295</v>
      </c>
      <c r="G86" s="4"/>
    </row>
    <row r="87" spans="1:7" ht="150" x14ac:dyDescent="0.25">
      <c r="A87" s="3" t="s">
        <v>310</v>
      </c>
      <c r="B87" s="11" t="s">
        <v>311</v>
      </c>
      <c r="C87" s="10" t="s">
        <v>305</v>
      </c>
      <c r="D87" s="12" t="s">
        <v>101</v>
      </c>
      <c r="E87" s="11" t="s">
        <v>298</v>
      </c>
      <c r="F87" s="13" t="s">
        <v>312</v>
      </c>
      <c r="G87" s="4"/>
    </row>
    <row r="88" spans="1:7" ht="114" x14ac:dyDescent="0.25">
      <c r="A88" s="3" t="s">
        <v>313</v>
      </c>
      <c r="B88" s="5" t="s">
        <v>314</v>
      </c>
      <c r="C88" s="15"/>
      <c r="D88" s="19" t="s">
        <v>106</v>
      </c>
      <c r="E88" s="5"/>
      <c r="F88" s="17" t="s">
        <v>315</v>
      </c>
      <c r="G88" s="10" t="s">
        <v>32</v>
      </c>
    </row>
    <row r="89" spans="1:7" ht="180" x14ac:dyDescent="0.25">
      <c r="A89" s="3" t="s">
        <v>316</v>
      </c>
      <c r="B89" s="11" t="s">
        <v>317</v>
      </c>
      <c r="C89" s="10" t="s">
        <v>30</v>
      </c>
      <c r="D89" s="12" t="s">
        <v>106</v>
      </c>
      <c r="E89" s="11" t="s">
        <v>318</v>
      </c>
      <c r="F89" s="13" t="s">
        <v>319</v>
      </c>
      <c r="G89" s="4"/>
    </row>
    <row r="90" spans="1:7" ht="171" x14ac:dyDescent="0.25">
      <c r="A90" s="3" t="s">
        <v>320</v>
      </c>
      <c r="B90" s="5" t="s">
        <v>321</v>
      </c>
      <c r="C90" s="15"/>
      <c r="D90" s="19" t="s">
        <v>101</v>
      </c>
      <c r="E90" s="5"/>
      <c r="F90" s="17" t="s">
        <v>322</v>
      </c>
      <c r="G90" s="10" t="s">
        <v>32</v>
      </c>
    </row>
    <row r="91" spans="1:7" ht="165" x14ac:dyDescent="0.25">
      <c r="A91" s="3" t="s">
        <v>502</v>
      </c>
      <c r="B91" s="11" t="s">
        <v>325</v>
      </c>
      <c r="C91" s="10" t="s">
        <v>36</v>
      </c>
      <c r="D91" s="12" t="s">
        <v>61</v>
      </c>
      <c r="E91" s="11" t="s">
        <v>326</v>
      </c>
      <c r="F91" s="13" t="s">
        <v>327</v>
      </c>
      <c r="G91" s="4"/>
    </row>
    <row r="92" spans="1:7" ht="150" x14ac:dyDescent="0.25">
      <c r="A92" s="3" t="s">
        <v>324</v>
      </c>
      <c r="B92" s="11" t="s">
        <v>329</v>
      </c>
      <c r="C92" s="10" t="s">
        <v>47</v>
      </c>
      <c r="D92" s="12" t="s">
        <v>30</v>
      </c>
      <c r="E92" s="11" t="s">
        <v>323</v>
      </c>
      <c r="F92" s="13" t="s">
        <v>330</v>
      </c>
      <c r="G92" s="4"/>
    </row>
    <row r="93" spans="1:7" ht="150" x14ac:dyDescent="0.25">
      <c r="A93" s="3" t="s">
        <v>328</v>
      </c>
      <c r="B93" s="11" t="s">
        <v>332</v>
      </c>
      <c r="C93" s="10" t="s">
        <v>30</v>
      </c>
      <c r="D93" s="12" t="s">
        <v>277</v>
      </c>
      <c r="E93" s="11" t="s">
        <v>323</v>
      </c>
      <c r="F93" s="13" t="s">
        <v>333</v>
      </c>
      <c r="G93" s="4"/>
    </row>
    <row r="94" spans="1:7" ht="150" x14ac:dyDescent="0.25">
      <c r="A94" s="3" t="s">
        <v>331</v>
      </c>
      <c r="B94" s="11" t="s">
        <v>334</v>
      </c>
      <c r="C94" s="10" t="s">
        <v>30</v>
      </c>
      <c r="D94" s="12" t="s">
        <v>101</v>
      </c>
      <c r="E94" s="11" t="s">
        <v>323</v>
      </c>
      <c r="F94" s="13" t="s">
        <v>335</v>
      </c>
      <c r="G94" s="4"/>
    </row>
    <row r="95" spans="1:7" ht="30" x14ac:dyDescent="0.25">
      <c r="A95" s="51" t="s">
        <v>336</v>
      </c>
      <c r="B95" s="37" t="s">
        <v>337</v>
      </c>
      <c r="C95" s="32"/>
      <c r="D95" s="33"/>
      <c r="E95" s="38"/>
      <c r="F95" s="35"/>
      <c r="G95" s="36"/>
    </row>
    <row r="96" spans="1:7" ht="57.75" x14ac:dyDescent="0.25">
      <c r="A96" s="22" t="s">
        <v>338</v>
      </c>
      <c r="B96" s="5" t="s">
        <v>339</v>
      </c>
      <c r="C96" s="15"/>
      <c r="D96" s="16" t="s">
        <v>48</v>
      </c>
      <c r="E96" s="5"/>
      <c r="F96" s="23" t="s">
        <v>340</v>
      </c>
      <c r="G96" s="10" t="s">
        <v>71</v>
      </c>
    </row>
    <row r="97" spans="1:7" ht="165" x14ac:dyDescent="0.25">
      <c r="A97" s="22" t="s">
        <v>503</v>
      </c>
      <c r="B97" s="11" t="s">
        <v>342</v>
      </c>
      <c r="C97" s="10" t="s">
        <v>47</v>
      </c>
      <c r="D97" s="12" t="s">
        <v>106</v>
      </c>
      <c r="E97" s="11" t="s">
        <v>219</v>
      </c>
      <c r="F97" s="13" t="s">
        <v>343</v>
      </c>
      <c r="G97" s="4"/>
    </row>
    <row r="98" spans="1:7" ht="180" x14ac:dyDescent="0.25">
      <c r="A98" s="22" t="s">
        <v>341</v>
      </c>
      <c r="B98" s="11" t="s">
        <v>344</v>
      </c>
      <c r="C98" s="10" t="s">
        <v>47</v>
      </c>
      <c r="D98" s="14" t="s">
        <v>345</v>
      </c>
      <c r="E98" s="11" t="s">
        <v>346</v>
      </c>
      <c r="F98" s="13" t="s">
        <v>347</v>
      </c>
      <c r="G98" s="4"/>
    </row>
    <row r="99" spans="1:7" ht="171" x14ac:dyDescent="0.25">
      <c r="A99" s="22" t="s">
        <v>348</v>
      </c>
      <c r="B99" s="5" t="s">
        <v>349</v>
      </c>
      <c r="C99" s="15"/>
      <c r="D99" s="19" t="s">
        <v>106</v>
      </c>
      <c r="E99" s="5"/>
      <c r="F99" s="17" t="s">
        <v>350</v>
      </c>
      <c r="G99" s="10" t="s">
        <v>119</v>
      </c>
    </row>
    <row r="100" spans="1:7" ht="270" x14ac:dyDescent="0.25">
      <c r="A100" s="22" t="s">
        <v>504</v>
      </c>
      <c r="B100" s="11" t="s">
        <v>352</v>
      </c>
      <c r="C100" s="10" t="s">
        <v>45</v>
      </c>
      <c r="D100" s="12" t="s">
        <v>217</v>
      </c>
      <c r="E100" s="11" t="s">
        <v>353</v>
      </c>
      <c r="F100" s="13" t="s">
        <v>354</v>
      </c>
      <c r="G100" s="4"/>
    </row>
    <row r="101" spans="1:7" ht="135" x14ac:dyDescent="0.25">
      <c r="A101" s="22" t="s">
        <v>505</v>
      </c>
      <c r="B101" s="11" t="s">
        <v>356</v>
      </c>
      <c r="C101" s="10" t="s">
        <v>56</v>
      </c>
      <c r="D101" s="12" t="s">
        <v>217</v>
      </c>
      <c r="E101" s="11" t="s">
        <v>357</v>
      </c>
      <c r="F101" s="13" t="s">
        <v>358</v>
      </c>
      <c r="G101" s="4"/>
    </row>
    <row r="102" spans="1:7" ht="105" x14ac:dyDescent="0.25">
      <c r="A102" s="22" t="s">
        <v>351</v>
      </c>
      <c r="B102" s="11" t="s">
        <v>360</v>
      </c>
      <c r="C102" s="12" t="s">
        <v>30</v>
      </c>
      <c r="D102" s="12" t="s">
        <v>106</v>
      </c>
      <c r="E102" s="11" t="s">
        <v>357</v>
      </c>
      <c r="F102" s="13" t="s">
        <v>361</v>
      </c>
      <c r="G102" s="4"/>
    </row>
    <row r="103" spans="1:7" ht="90" x14ac:dyDescent="0.25">
      <c r="A103" s="22" t="s">
        <v>355</v>
      </c>
      <c r="B103" s="11" t="s">
        <v>362</v>
      </c>
      <c r="C103" s="10" t="s">
        <v>47</v>
      </c>
      <c r="D103" s="14" t="s">
        <v>48</v>
      </c>
      <c r="E103" s="11" t="s">
        <v>252</v>
      </c>
      <c r="F103" s="13" t="s">
        <v>363</v>
      </c>
      <c r="G103" s="4"/>
    </row>
    <row r="104" spans="1:7" ht="300" x14ac:dyDescent="0.25">
      <c r="A104" s="22" t="s">
        <v>359</v>
      </c>
      <c r="B104" s="11" t="s">
        <v>364</v>
      </c>
      <c r="C104" s="18" t="s">
        <v>276</v>
      </c>
      <c r="D104" s="12" t="s">
        <v>101</v>
      </c>
      <c r="E104" s="11" t="s">
        <v>357</v>
      </c>
      <c r="F104" s="13" t="s">
        <v>365</v>
      </c>
      <c r="G104" s="4"/>
    </row>
    <row r="105" spans="1:7" ht="71.25" x14ac:dyDescent="0.25">
      <c r="A105" s="22" t="s">
        <v>366</v>
      </c>
      <c r="B105" s="5" t="s">
        <v>367</v>
      </c>
      <c r="C105" s="15"/>
      <c r="D105" s="19" t="s">
        <v>305</v>
      </c>
      <c r="E105" s="5"/>
      <c r="F105" s="17" t="s">
        <v>368</v>
      </c>
      <c r="G105" s="10" t="s">
        <v>32</v>
      </c>
    </row>
    <row r="106" spans="1:7" ht="150" x14ac:dyDescent="0.25">
      <c r="A106" s="22" t="s">
        <v>369</v>
      </c>
      <c r="B106" s="11" t="s">
        <v>370</v>
      </c>
      <c r="C106" s="10" t="s">
        <v>30</v>
      </c>
      <c r="D106" s="12" t="s">
        <v>305</v>
      </c>
      <c r="E106" s="11" t="s">
        <v>371</v>
      </c>
      <c r="F106" s="13" t="s">
        <v>372</v>
      </c>
      <c r="G106" s="4"/>
    </row>
    <row r="107" spans="1:7" ht="57" x14ac:dyDescent="0.25">
      <c r="A107" s="22" t="s">
        <v>373</v>
      </c>
      <c r="B107" s="5" t="s">
        <v>374</v>
      </c>
      <c r="C107" s="15"/>
      <c r="D107" s="19" t="s">
        <v>217</v>
      </c>
      <c r="E107" s="5"/>
      <c r="F107" s="17" t="s">
        <v>375</v>
      </c>
      <c r="G107" s="10" t="s">
        <v>71</v>
      </c>
    </row>
    <row r="108" spans="1:7" ht="165" x14ac:dyDescent="0.25">
      <c r="A108" s="22" t="s">
        <v>506</v>
      </c>
      <c r="B108" s="11" t="s">
        <v>377</v>
      </c>
      <c r="C108" s="10" t="s">
        <v>34</v>
      </c>
      <c r="D108" s="12" t="s">
        <v>106</v>
      </c>
      <c r="E108" s="11" t="s">
        <v>219</v>
      </c>
      <c r="F108" s="13" t="s">
        <v>378</v>
      </c>
      <c r="G108" s="4"/>
    </row>
    <row r="109" spans="1:7" ht="165" x14ac:dyDescent="0.25">
      <c r="A109" s="22" t="s">
        <v>376</v>
      </c>
      <c r="B109" s="11" t="s">
        <v>380</v>
      </c>
      <c r="C109" s="10" t="s">
        <v>47</v>
      </c>
      <c r="D109" s="12" t="s">
        <v>106</v>
      </c>
      <c r="E109" s="11" t="s">
        <v>219</v>
      </c>
      <c r="F109" s="13" t="s">
        <v>381</v>
      </c>
      <c r="G109" s="4"/>
    </row>
    <row r="110" spans="1:7" ht="165" x14ac:dyDescent="0.25">
      <c r="A110" s="22" t="s">
        <v>379</v>
      </c>
      <c r="B110" s="11" t="s">
        <v>382</v>
      </c>
      <c r="C110" s="10" t="s">
        <v>47</v>
      </c>
      <c r="D110" s="12" t="s">
        <v>106</v>
      </c>
      <c r="E110" s="11" t="s">
        <v>219</v>
      </c>
      <c r="F110" s="13" t="s">
        <v>383</v>
      </c>
      <c r="G110" s="4"/>
    </row>
    <row r="111" spans="1:7" ht="199.5" x14ac:dyDescent="0.25">
      <c r="A111" s="22" t="s">
        <v>384</v>
      </c>
      <c r="B111" s="5" t="s">
        <v>385</v>
      </c>
      <c r="C111" s="15"/>
      <c r="D111" s="19" t="s">
        <v>106</v>
      </c>
      <c r="E111" s="5"/>
      <c r="F111" s="17" t="s">
        <v>386</v>
      </c>
      <c r="G111" s="10" t="s">
        <v>32</v>
      </c>
    </row>
    <row r="112" spans="1:7" ht="165" x14ac:dyDescent="0.25">
      <c r="A112" s="22" t="s">
        <v>387</v>
      </c>
      <c r="B112" s="11" t="s">
        <v>388</v>
      </c>
      <c r="C112" s="10" t="s">
        <v>73</v>
      </c>
      <c r="D112" s="12" t="s">
        <v>106</v>
      </c>
      <c r="E112" s="11" t="s">
        <v>219</v>
      </c>
      <c r="F112" s="13" t="s">
        <v>389</v>
      </c>
      <c r="G112" s="4"/>
    </row>
    <row r="113" spans="1:7" ht="165" x14ac:dyDescent="0.25">
      <c r="A113" s="22" t="s">
        <v>390</v>
      </c>
      <c r="B113" s="11" t="s">
        <v>391</v>
      </c>
      <c r="C113" s="10" t="s">
        <v>73</v>
      </c>
      <c r="D113" s="12" t="s">
        <v>106</v>
      </c>
      <c r="E113" s="11" t="s">
        <v>219</v>
      </c>
      <c r="F113" s="13" t="s">
        <v>392</v>
      </c>
      <c r="G113" s="4"/>
    </row>
    <row r="114" spans="1:7" ht="165" x14ac:dyDescent="0.25">
      <c r="A114" s="22" t="s">
        <v>393</v>
      </c>
      <c r="B114" s="11" t="s">
        <v>394</v>
      </c>
      <c r="C114" s="10" t="s">
        <v>73</v>
      </c>
      <c r="D114" s="12" t="s">
        <v>106</v>
      </c>
      <c r="E114" s="11" t="s">
        <v>219</v>
      </c>
      <c r="F114" s="13" t="s">
        <v>395</v>
      </c>
      <c r="G114" s="4"/>
    </row>
    <row r="115" spans="1:7" ht="165" x14ac:dyDescent="0.25">
      <c r="A115" s="22" t="s">
        <v>396</v>
      </c>
      <c r="B115" s="11" t="s">
        <v>397</v>
      </c>
      <c r="C115" s="10" t="s">
        <v>73</v>
      </c>
      <c r="D115" s="12" t="s">
        <v>106</v>
      </c>
      <c r="E115" s="11" t="s">
        <v>398</v>
      </c>
      <c r="F115" s="13" t="s">
        <v>399</v>
      </c>
      <c r="G115" s="4"/>
    </row>
    <row r="116" spans="1:7" ht="90" x14ac:dyDescent="0.25">
      <c r="A116" s="22" t="s">
        <v>400</v>
      </c>
      <c r="B116" s="11" t="s">
        <v>401</v>
      </c>
      <c r="C116" s="10" t="s">
        <v>34</v>
      </c>
      <c r="D116" s="12" t="s">
        <v>106</v>
      </c>
      <c r="E116" s="11" t="s">
        <v>371</v>
      </c>
      <c r="F116" s="13" t="s">
        <v>402</v>
      </c>
      <c r="G116" s="4"/>
    </row>
    <row r="117" spans="1:7" ht="120" x14ac:dyDescent="0.25">
      <c r="A117" s="22" t="s">
        <v>403</v>
      </c>
      <c r="B117" s="11" t="s">
        <v>404</v>
      </c>
      <c r="C117" s="10" t="s">
        <v>34</v>
      </c>
      <c r="D117" s="12" t="s">
        <v>106</v>
      </c>
      <c r="E117" s="11" t="s">
        <v>371</v>
      </c>
      <c r="F117" s="13" t="s">
        <v>405</v>
      </c>
      <c r="G117" s="4"/>
    </row>
  </sheetData>
  <autoFilter ref="C1:C138"/>
  <mergeCells count="7">
    <mergeCell ref="A1:G1"/>
    <mergeCell ref="A2:A3"/>
    <mergeCell ref="B2:B3"/>
    <mergeCell ref="C2:D2"/>
    <mergeCell ref="E2:E3"/>
    <mergeCell ref="F2:F3"/>
    <mergeCell ref="G2:G3"/>
  </mergeCells>
  <pageMargins left="0.7" right="0.7" top="0.75" bottom="0.75" header="0.3" footer="0.3"/>
  <pageSetup paperSize="9" scale="71" fitToHeight="0" orientation="landscape" r:id="rId1"/>
  <rowBreaks count="1" manualBreakCount="1">
    <brk id="115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1"/>
  <sheetViews>
    <sheetView tabSelected="1" zoomScale="125" zoomScaleNormal="115" zoomScaleSheetLayoutView="115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O6" sqref="A1:T86"/>
    </sheetView>
  </sheetViews>
  <sheetFormatPr defaultColWidth="9.140625" defaultRowHeight="12.75" x14ac:dyDescent="0.2"/>
  <cols>
    <col min="1" max="1" width="9.140625" style="26"/>
    <col min="2" max="2" width="39.28515625" style="26" customWidth="1"/>
    <col min="3" max="3" width="16.85546875" style="26" customWidth="1"/>
    <col min="4" max="4" width="19.7109375" style="26" customWidth="1"/>
    <col min="5" max="5" width="9.140625" style="29" customWidth="1"/>
    <col min="6" max="6" width="7.7109375" style="26" customWidth="1"/>
    <col min="7" max="7" width="6.28515625" style="26" bestFit="1" customWidth="1"/>
    <col min="8" max="8" width="7.140625" style="29" bestFit="1" customWidth="1"/>
    <col min="9" max="9" width="7.85546875" style="26" bestFit="1" customWidth="1"/>
    <col min="10" max="10" width="8.140625" style="26" bestFit="1" customWidth="1"/>
    <col min="11" max="11" width="8.140625" style="29" bestFit="1" customWidth="1"/>
    <col min="12" max="12" width="7.85546875" style="26" bestFit="1" customWidth="1"/>
    <col min="13" max="13" width="8.140625" style="26" bestFit="1" customWidth="1"/>
    <col min="14" max="14" width="8.140625" style="29" bestFit="1" customWidth="1"/>
    <col min="15" max="15" width="7.85546875" style="26" bestFit="1" customWidth="1"/>
    <col min="16" max="16" width="8.140625" style="26" bestFit="1" customWidth="1"/>
    <col min="17" max="17" width="8.140625" style="29" bestFit="1" customWidth="1"/>
    <col min="18" max="20" width="8.7109375" style="29" bestFit="1" customWidth="1"/>
    <col min="21" max="16384" width="9.140625" style="26"/>
  </cols>
  <sheetData>
    <row r="1" spans="1:20" ht="16.5" x14ac:dyDescent="0.2">
      <c r="A1" s="95" t="s">
        <v>424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6.5" x14ac:dyDescent="0.2">
      <c r="A2" s="95" t="s">
        <v>425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27" customHeight="1" x14ac:dyDescent="0.2">
      <c r="A3" s="96"/>
      <c r="B3" s="96"/>
      <c r="C3" s="96"/>
      <c r="D3" s="96"/>
      <c r="E3" s="97"/>
      <c r="F3" s="96"/>
      <c r="G3" s="96"/>
      <c r="H3" s="97"/>
      <c r="I3" s="96"/>
      <c r="J3" s="96"/>
      <c r="K3" s="97"/>
      <c r="L3" s="96"/>
      <c r="M3" s="96"/>
      <c r="N3" s="97"/>
      <c r="O3" s="96"/>
      <c r="P3" s="96"/>
      <c r="Q3" s="97"/>
      <c r="R3" s="98" t="s">
        <v>426</v>
      </c>
      <c r="S3" s="98"/>
      <c r="T3" s="98"/>
    </row>
    <row r="4" spans="1:20" ht="15" x14ac:dyDescent="0.2">
      <c r="A4" s="99" t="s">
        <v>0</v>
      </c>
      <c r="B4" s="99" t="s">
        <v>427</v>
      </c>
      <c r="C4" s="99" t="s">
        <v>428</v>
      </c>
      <c r="D4" s="99" t="s">
        <v>429</v>
      </c>
      <c r="E4" s="99" t="s">
        <v>430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spans="1:20" ht="28.5" x14ac:dyDescent="0.2">
      <c r="A5" s="99"/>
      <c r="B5" s="99"/>
      <c r="C5" s="99"/>
      <c r="D5" s="99"/>
      <c r="E5" s="100" t="s">
        <v>483</v>
      </c>
      <c r="F5" s="99" t="s">
        <v>432</v>
      </c>
      <c r="G5" s="99"/>
      <c r="H5" s="99"/>
      <c r="I5" s="99" t="s">
        <v>433</v>
      </c>
      <c r="J5" s="99"/>
      <c r="K5" s="99"/>
      <c r="L5" s="99" t="s">
        <v>434</v>
      </c>
      <c r="M5" s="99"/>
      <c r="N5" s="99"/>
      <c r="O5" s="99" t="s">
        <v>435</v>
      </c>
      <c r="P5" s="99"/>
      <c r="Q5" s="99"/>
      <c r="R5" s="101" t="s">
        <v>436</v>
      </c>
      <c r="S5" s="101" t="s">
        <v>437</v>
      </c>
      <c r="T5" s="101" t="s">
        <v>438</v>
      </c>
    </row>
    <row r="6" spans="1:20" ht="98.25" customHeight="1" x14ac:dyDescent="0.2">
      <c r="A6" s="99"/>
      <c r="B6" s="99"/>
      <c r="C6" s="99"/>
      <c r="D6" s="99"/>
      <c r="E6" s="100"/>
      <c r="F6" s="102" t="s">
        <v>439</v>
      </c>
      <c r="G6" s="102" t="s">
        <v>440</v>
      </c>
      <c r="H6" s="103" t="s">
        <v>441</v>
      </c>
      <c r="I6" s="102" t="s">
        <v>439</v>
      </c>
      <c r="J6" s="102" t="s">
        <v>440</v>
      </c>
      <c r="K6" s="103" t="s">
        <v>441</v>
      </c>
      <c r="L6" s="102" t="s">
        <v>439</v>
      </c>
      <c r="M6" s="102" t="s">
        <v>440</v>
      </c>
      <c r="N6" s="103" t="s">
        <v>441</v>
      </c>
      <c r="O6" s="102" t="s">
        <v>439</v>
      </c>
      <c r="P6" s="102" t="s">
        <v>440</v>
      </c>
      <c r="Q6" s="103" t="s">
        <v>441</v>
      </c>
      <c r="R6" s="103" t="s">
        <v>441</v>
      </c>
      <c r="S6" s="103" t="s">
        <v>441</v>
      </c>
      <c r="T6" s="103" t="s">
        <v>441</v>
      </c>
    </row>
    <row r="7" spans="1:20" ht="15.75" thickBot="1" x14ac:dyDescent="0.25">
      <c r="A7" s="104"/>
      <c r="B7" s="105" t="s">
        <v>442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0" ht="51.75" thickBot="1" x14ac:dyDescent="0.25">
      <c r="A8" s="106" t="s">
        <v>7</v>
      </c>
      <c r="B8" s="107" t="s">
        <v>27</v>
      </c>
      <c r="C8" s="108"/>
      <c r="D8" s="108"/>
      <c r="E8" s="109">
        <f>H8+K8+N8+Q8+R8+S8+T8</f>
        <v>4289</v>
      </c>
      <c r="F8" s="110">
        <f>F9+F17+F25</f>
        <v>0</v>
      </c>
      <c r="G8" s="110">
        <f t="shared" ref="G8:T8" si="0">G9+G17+G25</f>
        <v>216.5</v>
      </c>
      <c r="H8" s="110">
        <f>F8+G8</f>
        <v>216.5</v>
      </c>
      <c r="I8" s="110">
        <f t="shared" si="0"/>
        <v>0</v>
      </c>
      <c r="J8" s="110">
        <f t="shared" si="0"/>
        <v>906.5</v>
      </c>
      <c r="K8" s="110">
        <f>I8+J8</f>
        <v>906.5</v>
      </c>
      <c r="L8" s="110">
        <f t="shared" si="0"/>
        <v>0</v>
      </c>
      <c r="M8" s="110">
        <f t="shared" si="0"/>
        <v>1166</v>
      </c>
      <c r="N8" s="110">
        <f>L8+M8</f>
        <v>1166</v>
      </c>
      <c r="O8" s="110">
        <f t="shared" si="0"/>
        <v>0</v>
      </c>
      <c r="P8" s="110">
        <f t="shared" si="0"/>
        <v>400</v>
      </c>
      <c r="Q8" s="110">
        <f>O8+P8</f>
        <v>400</v>
      </c>
      <c r="R8" s="110">
        <f t="shared" si="0"/>
        <v>500</v>
      </c>
      <c r="S8" s="110">
        <f t="shared" si="0"/>
        <v>600</v>
      </c>
      <c r="T8" s="111">
        <f t="shared" si="0"/>
        <v>500</v>
      </c>
    </row>
    <row r="9" spans="1:20" ht="38.25" x14ac:dyDescent="0.2">
      <c r="A9" s="52" t="s">
        <v>9</v>
      </c>
      <c r="B9" s="112" t="s">
        <v>28</v>
      </c>
      <c r="C9" s="53"/>
      <c r="D9" s="113"/>
      <c r="E9" s="114">
        <f t="shared" ref="E9:L9" si="1">SUM(E10:E16)</f>
        <v>1120</v>
      </c>
      <c r="F9" s="115">
        <f t="shared" si="1"/>
        <v>0</v>
      </c>
      <c r="G9" s="115">
        <f t="shared" si="1"/>
        <v>111</v>
      </c>
      <c r="H9" s="116">
        <f t="shared" si="1"/>
        <v>111</v>
      </c>
      <c r="I9" s="115">
        <f t="shared" si="1"/>
        <v>0</v>
      </c>
      <c r="J9" s="115">
        <f t="shared" si="1"/>
        <v>198.5</v>
      </c>
      <c r="K9" s="116">
        <f t="shared" si="1"/>
        <v>198.5</v>
      </c>
      <c r="L9" s="115">
        <f t="shared" si="1"/>
        <v>0</v>
      </c>
      <c r="M9" s="115">
        <f t="shared" ref="M9:S9" si="2">SUM(M10:M16)</f>
        <v>210.5</v>
      </c>
      <c r="N9" s="116">
        <f t="shared" si="2"/>
        <v>210.5</v>
      </c>
      <c r="O9" s="115">
        <f t="shared" si="2"/>
        <v>0</v>
      </c>
      <c r="P9" s="115">
        <f t="shared" si="2"/>
        <v>150</v>
      </c>
      <c r="Q9" s="116">
        <f t="shared" si="2"/>
        <v>150</v>
      </c>
      <c r="R9" s="116">
        <f t="shared" si="2"/>
        <v>150</v>
      </c>
      <c r="S9" s="116">
        <f t="shared" si="2"/>
        <v>150</v>
      </c>
      <c r="T9" s="117">
        <f>SUM(T10:T16)</f>
        <v>150</v>
      </c>
    </row>
    <row r="10" spans="1:20" x14ac:dyDescent="0.2">
      <c r="A10" s="27" t="s">
        <v>33</v>
      </c>
      <c r="B10" s="28" t="s">
        <v>444</v>
      </c>
      <c r="C10" s="28" t="s">
        <v>446</v>
      </c>
      <c r="D10" s="118"/>
      <c r="E10" s="119">
        <v>936</v>
      </c>
      <c r="F10" s="120">
        <v>0</v>
      </c>
      <c r="G10" s="120">
        <v>25</v>
      </c>
      <c r="H10" s="121">
        <f>G10+F10</f>
        <v>25</v>
      </c>
      <c r="I10" s="120">
        <v>0</v>
      </c>
      <c r="J10" s="120">
        <v>152.5</v>
      </c>
      <c r="K10" s="121">
        <f>J10+I10</f>
        <v>152.5</v>
      </c>
      <c r="L10" s="120">
        <v>0</v>
      </c>
      <c r="M10" s="120">
        <v>158.5</v>
      </c>
      <c r="N10" s="121">
        <f>M10+L10</f>
        <v>158.5</v>
      </c>
      <c r="O10" s="120">
        <v>0</v>
      </c>
      <c r="P10" s="120">
        <v>150</v>
      </c>
      <c r="Q10" s="121">
        <f>P10+O10</f>
        <v>150</v>
      </c>
      <c r="R10" s="121">
        <v>150</v>
      </c>
      <c r="S10" s="121">
        <v>150</v>
      </c>
      <c r="T10" s="122">
        <v>150</v>
      </c>
    </row>
    <row r="11" spans="1:20" x14ac:dyDescent="0.2">
      <c r="A11" s="27" t="s">
        <v>450</v>
      </c>
      <c r="B11" s="28" t="s">
        <v>445</v>
      </c>
      <c r="C11" s="28" t="s">
        <v>446</v>
      </c>
      <c r="D11" s="118"/>
      <c r="E11" s="119">
        <v>0</v>
      </c>
      <c r="F11" s="120">
        <v>0</v>
      </c>
      <c r="G11" s="120">
        <v>0</v>
      </c>
      <c r="H11" s="121">
        <v>0</v>
      </c>
      <c r="I11" s="120">
        <v>0</v>
      </c>
      <c r="J11" s="120">
        <v>0</v>
      </c>
      <c r="K11" s="121">
        <v>0</v>
      </c>
      <c r="L11" s="120">
        <v>0</v>
      </c>
      <c r="M11" s="120">
        <v>0</v>
      </c>
      <c r="N11" s="121">
        <v>0</v>
      </c>
      <c r="O11" s="120">
        <v>0</v>
      </c>
      <c r="P11" s="120">
        <v>0</v>
      </c>
      <c r="Q11" s="121">
        <v>0</v>
      </c>
      <c r="R11" s="121">
        <v>0</v>
      </c>
      <c r="S11" s="121">
        <v>0</v>
      </c>
      <c r="T11" s="122">
        <v>0</v>
      </c>
    </row>
    <row r="12" spans="1:20" x14ac:dyDescent="0.2">
      <c r="A12" s="27" t="s">
        <v>35</v>
      </c>
      <c r="B12" s="28" t="s">
        <v>447</v>
      </c>
      <c r="C12" s="28" t="s">
        <v>446</v>
      </c>
      <c r="D12" s="118"/>
      <c r="E12" s="119">
        <v>0</v>
      </c>
      <c r="F12" s="120">
        <v>0</v>
      </c>
      <c r="G12" s="120">
        <v>0</v>
      </c>
      <c r="H12" s="121">
        <v>0</v>
      </c>
      <c r="I12" s="120">
        <v>0</v>
      </c>
      <c r="J12" s="120">
        <v>0</v>
      </c>
      <c r="K12" s="121">
        <v>0</v>
      </c>
      <c r="L12" s="120">
        <v>0</v>
      </c>
      <c r="M12" s="120">
        <v>0</v>
      </c>
      <c r="N12" s="121">
        <v>0</v>
      </c>
      <c r="O12" s="120">
        <v>0</v>
      </c>
      <c r="P12" s="120">
        <v>0</v>
      </c>
      <c r="Q12" s="121">
        <v>0</v>
      </c>
      <c r="R12" s="121">
        <v>0</v>
      </c>
      <c r="S12" s="121">
        <v>0</v>
      </c>
      <c r="T12" s="122">
        <v>0</v>
      </c>
    </row>
    <row r="13" spans="1:20" x14ac:dyDescent="0.2">
      <c r="A13" s="27" t="s">
        <v>451</v>
      </c>
      <c r="B13" s="28" t="s">
        <v>445</v>
      </c>
      <c r="C13" s="28" t="s">
        <v>446</v>
      </c>
      <c r="D13" s="118"/>
      <c r="E13" s="119">
        <v>0</v>
      </c>
      <c r="F13" s="120">
        <v>0</v>
      </c>
      <c r="G13" s="120">
        <v>0</v>
      </c>
      <c r="H13" s="121">
        <v>0</v>
      </c>
      <c r="I13" s="120">
        <v>0</v>
      </c>
      <c r="J13" s="120">
        <v>0</v>
      </c>
      <c r="K13" s="121">
        <v>0</v>
      </c>
      <c r="L13" s="120">
        <v>0</v>
      </c>
      <c r="M13" s="120">
        <v>0</v>
      </c>
      <c r="N13" s="121">
        <v>0</v>
      </c>
      <c r="O13" s="120">
        <v>0</v>
      </c>
      <c r="P13" s="120">
        <v>0</v>
      </c>
      <c r="Q13" s="121">
        <v>0</v>
      </c>
      <c r="R13" s="121">
        <v>0</v>
      </c>
      <c r="S13" s="121">
        <v>0</v>
      </c>
      <c r="T13" s="122">
        <v>0</v>
      </c>
    </row>
    <row r="14" spans="1:20" x14ac:dyDescent="0.2">
      <c r="A14" s="27" t="s">
        <v>37</v>
      </c>
      <c r="B14" s="28" t="s">
        <v>448</v>
      </c>
      <c r="C14" s="28" t="s">
        <v>446</v>
      </c>
      <c r="D14" s="118"/>
      <c r="E14" s="119">
        <v>0</v>
      </c>
      <c r="F14" s="120">
        <v>0</v>
      </c>
      <c r="G14" s="120">
        <v>0</v>
      </c>
      <c r="H14" s="121">
        <v>0</v>
      </c>
      <c r="I14" s="120">
        <v>0</v>
      </c>
      <c r="J14" s="120">
        <v>0</v>
      </c>
      <c r="K14" s="121">
        <v>0</v>
      </c>
      <c r="L14" s="120">
        <v>0</v>
      </c>
      <c r="M14" s="120">
        <v>0</v>
      </c>
      <c r="N14" s="121">
        <v>0</v>
      </c>
      <c r="O14" s="120">
        <v>0</v>
      </c>
      <c r="P14" s="120">
        <v>0</v>
      </c>
      <c r="Q14" s="121">
        <v>0</v>
      </c>
      <c r="R14" s="121">
        <v>0</v>
      </c>
      <c r="S14" s="121">
        <v>0</v>
      </c>
      <c r="T14" s="122">
        <v>0</v>
      </c>
    </row>
    <row r="15" spans="1:20" x14ac:dyDescent="0.2">
      <c r="A15" s="27" t="s">
        <v>452</v>
      </c>
      <c r="B15" s="28" t="s">
        <v>445</v>
      </c>
      <c r="C15" s="28" t="s">
        <v>446</v>
      </c>
      <c r="D15" s="118"/>
      <c r="E15" s="119">
        <v>0</v>
      </c>
      <c r="F15" s="120">
        <v>0</v>
      </c>
      <c r="G15" s="120">
        <v>0</v>
      </c>
      <c r="H15" s="121">
        <v>0</v>
      </c>
      <c r="I15" s="120">
        <v>0</v>
      </c>
      <c r="J15" s="120">
        <v>0</v>
      </c>
      <c r="K15" s="121">
        <v>0</v>
      </c>
      <c r="L15" s="120">
        <v>0</v>
      </c>
      <c r="M15" s="120">
        <v>0</v>
      </c>
      <c r="N15" s="121">
        <v>0</v>
      </c>
      <c r="O15" s="120">
        <v>0</v>
      </c>
      <c r="P15" s="120">
        <v>0</v>
      </c>
      <c r="Q15" s="121">
        <v>0</v>
      </c>
      <c r="R15" s="121">
        <v>0</v>
      </c>
      <c r="S15" s="121">
        <v>0</v>
      </c>
      <c r="T15" s="122">
        <v>0</v>
      </c>
    </row>
    <row r="16" spans="1:20" ht="13.5" thickBot="1" x14ac:dyDescent="0.25">
      <c r="A16" s="123" t="s">
        <v>42</v>
      </c>
      <c r="B16" s="124" t="s">
        <v>453</v>
      </c>
      <c r="C16" s="124"/>
      <c r="D16" s="125"/>
      <c r="E16" s="119">
        <v>184</v>
      </c>
      <c r="F16" s="120">
        <v>0</v>
      </c>
      <c r="G16" s="120">
        <v>86</v>
      </c>
      <c r="H16" s="121">
        <f>G16+F16</f>
        <v>86</v>
      </c>
      <c r="I16" s="120">
        <v>0</v>
      </c>
      <c r="J16" s="120">
        <v>46</v>
      </c>
      <c r="K16" s="121">
        <f>J16+I16</f>
        <v>46</v>
      </c>
      <c r="L16" s="120">
        <v>0</v>
      </c>
      <c r="M16" s="120">
        <v>52</v>
      </c>
      <c r="N16" s="121">
        <f>M16+L16</f>
        <v>52</v>
      </c>
      <c r="O16" s="120">
        <v>0</v>
      </c>
      <c r="P16" s="120">
        <v>0</v>
      </c>
      <c r="Q16" s="121">
        <f>P16+O16</f>
        <v>0</v>
      </c>
      <c r="R16" s="121">
        <v>0</v>
      </c>
      <c r="S16" s="121">
        <v>0</v>
      </c>
      <c r="T16" s="122">
        <v>0</v>
      </c>
    </row>
    <row r="17" spans="1:20" ht="102" x14ac:dyDescent="0.2">
      <c r="A17" s="126" t="s">
        <v>10</v>
      </c>
      <c r="B17" s="127" t="s">
        <v>103</v>
      </c>
      <c r="C17" s="128"/>
      <c r="D17" s="129"/>
      <c r="E17" s="119">
        <f>SUM(E18:E24)</f>
        <v>20</v>
      </c>
      <c r="F17" s="120">
        <f>SUM(F18:F24)</f>
        <v>0</v>
      </c>
      <c r="G17" s="120">
        <f>SUM(G18:G24)</f>
        <v>20</v>
      </c>
      <c r="H17" s="121">
        <f t="shared" ref="H17:T17" si="3">SUM(H18:H24)</f>
        <v>20</v>
      </c>
      <c r="I17" s="120">
        <f t="shared" si="3"/>
        <v>0</v>
      </c>
      <c r="J17" s="120">
        <f t="shared" si="3"/>
        <v>0</v>
      </c>
      <c r="K17" s="121">
        <f t="shared" si="3"/>
        <v>0</v>
      </c>
      <c r="L17" s="120">
        <f t="shared" si="3"/>
        <v>0</v>
      </c>
      <c r="M17" s="120">
        <f t="shared" si="3"/>
        <v>0</v>
      </c>
      <c r="N17" s="121">
        <f t="shared" si="3"/>
        <v>0</v>
      </c>
      <c r="O17" s="120">
        <f t="shared" si="3"/>
        <v>0</v>
      </c>
      <c r="P17" s="120">
        <f t="shared" si="3"/>
        <v>0</v>
      </c>
      <c r="Q17" s="121">
        <f t="shared" si="3"/>
        <v>0</v>
      </c>
      <c r="R17" s="121">
        <f t="shared" si="3"/>
        <v>0</v>
      </c>
      <c r="S17" s="121">
        <f t="shared" si="3"/>
        <v>0</v>
      </c>
      <c r="T17" s="122">
        <f t="shared" si="3"/>
        <v>0</v>
      </c>
    </row>
    <row r="18" spans="1:20" x14ac:dyDescent="0.2">
      <c r="A18" s="27" t="s">
        <v>54</v>
      </c>
      <c r="B18" s="28" t="s">
        <v>444</v>
      </c>
      <c r="C18" s="28"/>
      <c r="D18" s="118"/>
      <c r="E18" s="119">
        <v>13</v>
      </c>
      <c r="F18" s="120">
        <v>0</v>
      </c>
      <c r="G18" s="120">
        <v>13</v>
      </c>
      <c r="H18" s="121">
        <f>G18+F18</f>
        <v>13</v>
      </c>
      <c r="I18" s="120">
        <v>0</v>
      </c>
      <c r="J18" s="120">
        <v>0</v>
      </c>
      <c r="K18" s="121">
        <f>J18+I18</f>
        <v>0</v>
      </c>
      <c r="L18" s="120">
        <v>0</v>
      </c>
      <c r="M18" s="120">
        <v>0</v>
      </c>
      <c r="N18" s="121">
        <f>M18+L18</f>
        <v>0</v>
      </c>
      <c r="O18" s="120">
        <v>0</v>
      </c>
      <c r="P18" s="120">
        <v>0</v>
      </c>
      <c r="Q18" s="121">
        <f>P18+O18</f>
        <v>0</v>
      </c>
      <c r="R18" s="121">
        <v>0</v>
      </c>
      <c r="S18" s="121">
        <v>0</v>
      </c>
      <c r="T18" s="122">
        <v>0</v>
      </c>
    </row>
    <row r="19" spans="1:20" x14ac:dyDescent="0.2">
      <c r="A19" s="27" t="s">
        <v>454</v>
      </c>
      <c r="B19" s="28" t="s">
        <v>445</v>
      </c>
      <c r="C19" s="28" t="s">
        <v>446</v>
      </c>
      <c r="D19" s="118"/>
      <c r="E19" s="119">
        <v>0</v>
      </c>
      <c r="F19" s="120">
        <v>0</v>
      </c>
      <c r="G19" s="120">
        <v>0</v>
      </c>
      <c r="H19" s="121">
        <v>0</v>
      </c>
      <c r="I19" s="120">
        <v>0</v>
      </c>
      <c r="J19" s="120">
        <v>0</v>
      </c>
      <c r="K19" s="121">
        <v>0</v>
      </c>
      <c r="L19" s="120">
        <v>0</v>
      </c>
      <c r="M19" s="120">
        <v>0</v>
      </c>
      <c r="N19" s="121">
        <v>0</v>
      </c>
      <c r="O19" s="120">
        <v>0</v>
      </c>
      <c r="P19" s="120">
        <v>0</v>
      </c>
      <c r="Q19" s="121">
        <v>0</v>
      </c>
      <c r="R19" s="121">
        <v>0</v>
      </c>
      <c r="S19" s="121">
        <v>0</v>
      </c>
      <c r="T19" s="122">
        <v>0</v>
      </c>
    </row>
    <row r="20" spans="1:20" x14ac:dyDescent="0.2">
      <c r="A20" s="27" t="s">
        <v>59</v>
      </c>
      <c r="B20" s="28" t="s">
        <v>447</v>
      </c>
      <c r="C20" s="28" t="s">
        <v>446</v>
      </c>
      <c r="D20" s="118"/>
      <c r="E20" s="119">
        <v>0</v>
      </c>
      <c r="F20" s="120">
        <v>0</v>
      </c>
      <c r="G20" s="120">
        <v>0</v>
      </c>
      <c r="H20" s="121">
        <v>0</v>
      </c>
      <c r="I20" s="120">
        <v>0</v>
      </c>
      <c r="J20" s="120">
        <v>0</v>
      </c>
      <c r="K20" s="121">
        <v>0</v>
      </c>
      <c r="L20" s="120">
        <v>0</v>
      </c>
      <c r="M20" s="120">
        <v>0</v>
      </c>
      <c r="N20" s="121">
        <v>0</v>
      </c>
      <c r="O20" s="120">
        <v>0</v>
      </c>
      <c r="P20" s="120">
        <v>0</v>
      </c>
      <c r="Q20" s="121">
        <v>0</v>
      </c>
      <c r="R20" s="121">
        <v>0</v>
      </c>
      <c r="S20" s="121">
        <v>0</v>
      </c>
      <c r="T20" s="122">
        <v>0</v>
      </c>
    </row>
    <row r="21" spans="1:20" x14ac:dyDescent="0.2">
      <c r="A21" s="27" t="s">
        <v>455</v>
      </c>
      <c r="B21" s="28" t="s">
        <v>445</v>
      </c>
      <c r="C21" s="28" t="s">
        <v>446</v>
      </c>
      <c r="D21" s="118"/>
      <c r="E21" s="119">
        <v>0</v>
      </c>
      <c r="F21" s="120">
        <v>0</v>
      </c>
      <c r="G21" s="120">
        <v>0</v>
      </c>
      <c r="H21" s="121">
        <v>0</v>
      </c>
      <c r="I21" s="120">
        <v>0</v>
      </c>
      <c r="J21" s="120">
        <v>0</v>
      </c>
      <c r="K21" s="121">
        <v>0</v>
      </c>
      <c r="L21" s="120">
        <v>0</v>
      </c>
      <c r="M21" s="120">
        <v>0</v>
      </c>
      <c r="N21" s="121">
        <v>0</v>
      </c>
      <c r="O21" s="120">
        <v>0</v>
      </c>
      <c r="P21" s="120">
        <v>0</v>
      </c>
      <c r="Q21" s="121">
        <v>0</v>
      </c>
      <c r="R21" s="121">
        <v>0</v>
      </c>
      <c r="S21" s="121">
        <v>0</v>
      </c>
      <c r="T21" s="122">
        <v>0</v>
      </c>
    </row>
    <row r="22" spans="1:20" x14ac:dyDescent="0.2">
      <c r="A22" s="27" t="s">
        <v>65</v>
      </c>
      <c r="B22" s="28" t="s">
        <v>448</v>
      </c>
      <c r="C22" s="28" t="s">
        <v>446</v>
      </c>
      <c r="D22" s="118"/>
      <c r="E22" s="119">
        <v>0</v>
      </c>
      <c r="F22" s="120">
        <v>0</v>
      </c>
      <c r="G22" s="120">
        <v>0</v>
      </c>
      <c r="H22" s="121">
        <v>0</v>
      </c>
      <c r="I22" s="120">
        <v>0</v>
      </c>
      <c r="J22" s="120">
        <v>0</v>
      </c>
      <c r="K22" s="121">
        <v>0</v>
      </c>
      <c r="L22" s="120">
        <v>0</v>
      </c>
      <c r="M22" s="120">
        <v>0</v>
      </c>
      <c r="N22" s="121">
        <v>0</v>
      </c>
      <c r="O22" s="120">
        <v>0</v>
      </c>
      <c r="P22" s="120">
        <v>0</v>
      </c>
      <c r="Q22" s="121">
        <v>0</v>
      </c>
      <c r="R22" s="121">
        <v>0</v>
      </c>
      <c r="S22" s="121">
        <v>0</v>
      </c>
      <c r="T22" s="122">
        <v>0</v>
      </c>
    </row>
    <row r="23" spans="1:20" x14ac:dyDescent="0.2">
      <c r="A23" s="27" t="s">
        <v>456</v>
      </c>
      <c r="B23" s="28" t="s">
        <v>445</v>
      </c>
      <c r="C23" s="28" t="s">
        <v>446</v>
      </c>
      <c r="D23" s="118"/>
      <c r="E23" s="119">
        <v>0</v>
      </c>
      <c r="F23" s="120">
        <v>0</v>
      </c>
      <c r="G23" s="120">
        <v>0</v>
      </c>
      <c r="H23" s="121">
        <v>0</v>
      </c>
      <c r="I23" s="120">
        <v>0</v>
      </c>
      <c r="J23" s="120">
        <v>0</v>
      </c>
      <c r="K23" s="121">
        <v>0</v>
      </c>
      <c r="L23" s="120">
        <v>0</v>
      </c>
      <c r="M23" s="120">
        <v>0</v>
      </c>
      <c r="N23" s="121">
        <v>0</v>
      </c>
      <c r="O23" s="120">
        <v>0</v>
      </c>
      <c r="P23" s="120">
        <v>0</v>
      </c>
      <c r="Q23" s="121">
        <v>0</v>
      </c>
      <c r="R23" s="121">
        <v>0</v>
      </c>
      <c r="S23" s="121">
        <v>0</v>
      </c>
      <c r="T23" s="122">
        <v>0</v>
      </c>
    </row>
    <row r="24" spans="1:20" ht="13.5" thickBot="1" x14ac:dyDescent="0.25">
      <c r="A24" s="123" t="s">
        <v>457</v>
      </c>
      <c r="B24" s="124" t="s">
        <v>453</v>
      </c>
      <c r="C24" s="124"/>
      <c r="D24" s="125"/>
      <c r="E24" s="119">
        <v>7</v>
      </c>
      <c r="F24" s="120">
        <v>0</v>
      </c>
      <c r="G24" s="120">
        <v>7</v>
      </c>
      <c r="H24" s="121">
        <f>G24+F24</f>
        <v>7</v>
      </c>
      <c r="I24" s="120">
        <v>0</v>
      </c>
      <c r="J24" s="120">
        <v>0</v>
      </c>
      <c r="K24" s="121">
        <f>J24+I24</f>
        <v>0</v>
      </c>
      <c r="L24" s="120">
        <v>0</v>
      </c>
      <c r="M24" s="120">
        <v>0</v>
      </c>
      <c r="N24" s="121">
        <f>M24+L24</f>
        <v>0</v>
      </c>
      <c r="O24" s="120">
        <v>0</v>
      </c>
      <c r="P24" s="120">
        <v>0</v>
      </c>
      <c r="Q24" s="121">
        <f>P24+O24</f>
        <v>0</v>
      </c>
      <c r="R24" s="121">
        <v>0</v>
      </c>
      <c r="S24" s="121">
        <v>0</v>
      </c>
      <c r="T24" s="122">
        <v>0</v>
      </c>
    </row>
    <row r="25" spans="1:20" ht="38.25" x14ac:dyDescent="0.2">
      <c r="A25" s="126" t="s">
        <v>11</v>
      </c>
      <c r="B25" s="127" t="s">
        <v>129</v>
      </c>
      <c r="C25" s="128"/>
      <c r="D25" s="129"/>
      <c r="E25" s="119">
        <f>SUM(E26:E32)</f>
        <v>3149</v>
      </c>
      <c r="F25" s="120">
        <f>SUM(F26:F32)</f>
        <v>0</v>
      </c>
      <c r="G25" s="120">
        <f>SUM(G26:G32)</f>
        <v>85.5</v>
      </c>
      <c r="H25" s="121">
        <f t="shared" ref="H25:T25" si="4">SUM(H26:H32)</f>
        <v>85.5</v>
      </c>
      <c r="I25" s="120">
        <f t="shared" si="4"/>
        <v>0</v>
      </c>
      <c r="J25" s="120">
        <f t="shared" si="4"/>
        <v>708</v>
      </c>
      <c r="K25" s="121">
        <f t="shared" si="4"/>
        <v>708</v>
      </c>
      <c r="L25" s="120">
        <f t="shared" si="4"/>
        <v>0</v>
      </c>
      <c r="M25" s="120">
        <f t="shared" si="4"/>
        <v>955.5</v>
      </c>
      <c r="N25" s="121">
        <f t="shared" si="4"/>
        <v>955.5</v>
      </c>
      <c r="O25" s="120">
        <f t="shared" si="4"/>
        <v>0</v>
      </c>
      <c r="P25" s="120">
        <f t="shared" si="4"/>
        <v>250</v>
      </c>
      <c r="Q25" s="121">
        <f t="shared" si="4"/>
        <v>250</v>
      </c>
      <c r="R25" s="121">
        <f t="shared" si="4"/>
        <v>350</v>
      </c>
      <c r="S25" s="121">
        <f t="shared" si="4"/>
        <v>450</v>
      </c>
      <c r="T25" s="122">
        <f t="shared" si="4"/>
        <v>350</v>
      </c>
    </row>
    <row r="26" spans="1:20" x14ac:dyDescent="0.2">
      <c r="A26" s="27" t="s">
        <v>72</v>
      </c>
      <c r="B26" s="28" t="s">
        <v>444</v>
      </c>
      <c r="C26" s="28"/>
      <c r="D26" s="118"/>
      <c r="E26" s="119">
        <v>3147</v>
      </c>
      <c r="F26" s="120">
        <v>0</v>
      </c>
      <c r="G26" s="120">
        <v>83.5</v>
      </c>
      <c r="H26" s="121">
        <f>G26+F26</f>
        <v>83.5</v>
      </c>
      <c r="I26" s="120">
        <v>0</v>
      </c>
      <c r="J26" s="120">
        <v>708</v>
      </c>
      <c r="K26" s="121">
        <f>J26+I26</f>
        <v>708</v>
      </c>
      <c r="L26" s="120">
        <v>0</v>
      </c>
      <c r="M26" s="120">
        <v>955.5</v>
      </c>
      <c r="N26" s="121">
        <f>M26+L26</f>
        <v>955.5</v>
      </c>
      <c r="O26" s="120">
        <v>0</v>
      </c>
      <c r="P26" s="120">
        <v>250</v>
      </c>
      <c r="Q26" s="121">
        <f>P26+O26</f>
        <v>250</v>
      </c>
      <c r="R26" s="121">
        <v>350</v>
      </c>
      <c r="S26" s="121">
        <v>450</v>
      </c>
      <c r="T26" s="122">
        <v>350</v>
      </c>
    </row>
    <row r="27" spans="1:20" x14ac:dyDescent="0.2">
      <c r="A27" s="27" t="s">
        <v>458</v>
      </c>
      <c r="B27" s="28" t="s">
        <v>445</v>
      </c>
      <c r="C27" s="28" t="s">
        <v>446</v>
      </c>
      <c r="D27" s="118"/>
      <c r="E27" s="119">
        <v>0</v>
      </c>
      <c r="F27" s="120">
        <v>0</v>
      </c>
      <c r="G27" s="120">
        <v>0</v>
      </c>
      <c r="H27" s="121">
        <v>0</v>
      </c>
      <c r="I27" s="120">
        <v>0</v>
      </c>
      <c r="J27" s="120">
        <v>0</v>
      </c>
      <c r="K27" s="121">
        <v>0</v>
      </c>
      <c r="L27" s="120">
        <v>0</v>
      </c>
      <c r="M27" s="120">
        <v>0</v>
      </c>
      <c r="N27" s="121">
        <v>0</v>
      </c>
      <c r="O27" s="120">
        <v>0</v>
      </c>
      <c r="P27" s="120">
        <v>0</v>
      </c>
      <c r="Q27" s="121">
        <v>0</v>
      </c>
      <c r="R27" s="121">
        <v>0</v>
      </c>
      <c r="S27" s="121">
        <v>0</v>
      </c>
      <c r="T27" s="122">
        <v>0</v>
      </c>
    </row>
    <row r="28" spans="1:20" x14ac:dyDescent="0.2">
      <c r="A28" s="27" t="s">
        <v>74</v>
      </c>
      <c r="B28" s="28" t="s">
        <v>447</v>
      </c>
      <c r="C28" s="28" t="s">
        <v>446</v>
      </c>
      <c r="D28" s="118"/>
      <c r="E28" s="119">
        <v>0</v>
      </c>
      <c r="F28" s="120">
        <v>0</v>
      </c>
      <c r="G28" s="120">
        <v>0</v>
      </c>
      <c r="H28" s="121">
        <v>0</v>
      </c>
      <c r="I28" s="120">
        <v>0</v>
      </c>
      <c r="J28" s="120">
        <v>0</v>
      </c>
      <c r="K28" s="121">
        <v>0</v>
      </c>
      <c r="L28" s="120">
        <v>0</v>
      </c>
      <c r="M28" s="120">
        <v>0</v>
      </c>
      <c r="N28" s="121">
        <v>0</v>
      </c>
      <c r="O28" s="120">
        <v>0</v>
      </c>
      <c r="P28" s="120">
        <v>0</v>
      </c>
      <c r="Q28" s="121">
        <v>0</v>
      </c>
      <c r="R28" s="121">
        <v>0</v>
      </c>
      <c r="S28" s="121">
        <v>0</v>
      </c>
      <c r="T28" s="122">
        <v>0</v>
      </c>
    </row>
    <row r="29" spans="1:20" x14ac:dyDescent="0.2">
      <c r="A29" s="27" t="s">
        <v>459</v>
      </c>
      <c r="B29" s="28" t="s">
        <v>445</v>
      </c>
      <c r="C29" s="28" t="s">
        <v>446</v>
      </c>
      <c r="D29" s="118"/>
      <c r="E29" s="119">
        <v>0</v>
      </c>
      <c r="F29" s="120">
        <v>0</v>
      </c>
      <c r="G29" s="120">
        <v>0</v>
      </c>
      <c r="H29" s="121">
        <v>0</v>
      </c>
      <c r="I29" s="120">
        <v>0</v>
      </c>
      <c r="J29" s="120">
        <v>0</v>
      </c>
      <c r="K29" s="121">
        <v>0</v>
      </c>
      <c r="L29" s="120">
        <v>0</v>
      </c>
      <c r="M29" s="120">
        <v>0</v>
      </c>
      <c r="N29" s="121">
        <v>0</v>
      </c>
      <c r="O29" s="120">
        <v>0</v>
      </c>
      <c r="P29" s="120">
        <v>0</v>
      </c>
      <c r="Q29" s="121">
        <v>0</v>
      </c>
      <c r="R29" s="121">
        <v>0</v>
      </c>
      <c r="S29" s="121">
        <v>0</v>
      </c>
      <c r="T29" s="122">
        <v>0</v>
      </c>
    </row>
    <row r="30" spans="1:20" x14ac:dyDescent="0.2">
      <c r="A30" s="27" t="s">
        <v>77</v>
      </c>
      <c r="B30" s="28" t="s">
        <v>448</v>
      </c>
      <c r="C30" s="28" t="s">
        <v>446</v>
      </c>
      <c r="D30" s="118"/>
      <c r="E30" s="119">
        <v>0</v>
      </c>
      <c r="F30" s="120">
        <v>0</v>
      </c>
      <c r="G30" s="120">
        <v>0</v>
      </c>
      <c r="H30" s="121">
        <v>0</v>
      </c>
      <c r="I30" s="120">
        <v>0</v>
      </c>
      <c r="J30" s="120">
        <v>0</v>
      </c>
      <c r="K30" s="121">
        <v>0</v>
      </c>
      <c r="L30" s="120">
        <v>0</v>
      </c>
      <c r="M30" s="120">
        <v>0</v>
      </c>
      <c r="N30" s="121">
        <v>0</v>
      </c>
      <c r="O30" s="120">
        <v>0</v>
      </c>
      <c r="P30" s="120">
        <v>0</v>
      </c>
      <c r="Q30" s="121">
        <v>0</v>
      </c>
      <c r="R30" s="121">
        <v>0</v>
      </c>
      <c r="S30" s="121">
        <v>0</v>
      </c>
      <c r="T30" s="122">
        <v>0</v>
      </c>
    </row>
    <row r="31" spans="1:20" x14ac:dyDescent="0.2">
      <c r="A31" s="27" t="s">
        <v>460</v>
      </c>
      <c r="B31" s="28" t="s">
        <v>445</v>
      </c>
      <c r="C31" s="28" t="s">
        <v>446</v>
      </c>
      <c r="D31" s="118"/>
      <c r="E31" s="119">
        <v>0</v>
      </c>
      <c r="F31" s="120">
        <v>0</v>
      </c>
      <c r="G31" s="120">
        <v>0</v>
      </c>
      <c r="H31" s="121">
        <v>0</v>
      </c>
      <c r="I31" s="120">
        <v>0</v>
      </c>
      <c r="J31" s="120">
        <v>0</v>
      </c>
      <c r="K31" s="121">
        <v>0</v>
      </c>
      <c r="L31" s="120">
        <v>0</v>
      </c>
      <c r="M31" s="120">
        <v>0</v>
      </c>
      <c r="N31" s="121">
        <v>0</v>
      </c>
      <c r="O31" s="120">
        <v>0</v>
      </c>
      <c r="P31" s="120">
        <v>0</v>
      </c>
      <c r="Q31" s="121">
        <v>0</v>
      </c>
      <c r="R31" s="121">
        <v>0</v>
      </c>
      <c r="S31" s="121">
        <v>0</v>
      </c>
      <c r="T31" s="122">
        <v>0</v>
      </c>
    </row>
    <row r="32" spans="1:20" ht="13.5" thickBot="1" x14ac:dyDescent="0.25">
      <c r="A32" s="123" t="s">
        <v>81</v>
      </c>
      <c r="B32" s="124" t="s">
        <v>453</v>
      </c>
      <c r="C32" s="124"/>
      <c r="D32" s="125"/>
      <c r="E32" s="130">
        <v>2</v>
      </c>
      <c r="F32" s="131">
        <v>0</v>
      </c>
      <c r="G32" s="131">
        <v>2</v>
      </c>
      <c r="H32" s="121">
        <f>G32+F32</f>
        <v>2</v>
      </c>
      <c r="I32" s="131">
        <v>0</v>
      </c>
      <c r="J32" s="131">
        <v>0</v>
      </c>
      <c r="K32" s="121">
        <f>J32+I32</f>
        <v>0</v>
      </c>
      <c r="L32" s="131">
        <v>0</v>
      </c>
      <c r="M32" s="131">
        <v>0</v>
      </c>
      <c r="N32" s="121">
        <f>M32+L32</f>
        <v>0</v>
      </c>
      <c r="O32" s="131">
        <v>0</v>
      </c>
      <c r="P32" s="131">
        <v>0</v>
      </c>
      <c r="Q32" s="121">
        <f>P32+O32</f>
        <v>0</v>
      </c>
      <c r="R32" s="132">
        <v>0</v>
      </c>
      <c r="S32" s="132">
        <v>0</v>
      </c>
      <c r="T32" s="133">
        <v>0</v>
      </c>
    </row>
    <row r="33" spans="1:20" ht="51.75" thickBot="1" x14ac:dyDescent="0.25">
      <c r="A33" s="134" t="s">
        <v>20</v>
      </c>
      <c r="B33" s="107" t="s">
        <v>185</v>
      </c>
      <c r="C33" s="135"/>
      <c r="D33" s="135"/>
      <c r="E33" s="136">
        <f>H33+K33+N33+Q33+R33+S33+T33</f>
        <v>161</v>
      </c>
      <c r="F33" s="110">
        <f>F34+F42</f>
        <v>0</v>
      </c>
      <c r="G33" s="110">
        <f t="shared" ref="G33:T33" si="5">G34+G42</f>
        <v>136</v>
      </c>
      <c r="H33" s="110">
        <f>F33+G33</f>
        <v>136</v>
      </c>
      <c r="I33" s="110">
        <f t="shared" si="5"/>
        <v>0</v>
      </c>
      <c r="J33" s="110">
        <f t="shared" si="5"/>
        <v>12</v>
      </c>
      <c r="K33" s="110">
        <f>I33+J33</f>
        <v>12</v>
      </c>
      <c r="L33" s="110">
        <f t="shared" si="5"/>
        <v>0</v>
      </c>
      <c r="M33" s="110">
        <f t="shared" si="5"/>
        <v>13</v>
      </c>
      <c r="N33" s="110">
        <f>L33+M33</f>
        <v>13</v>
      </c>
      <c r="O33" s="110">
        <f t="shared" si="5"/>
        <v>0</v>
      </c>
      <c r="P33" s="110">
        <f t="shared" si="5"/>
        <v>0</v>
      </c>
      <c r="Q33" s="110">
        <f>O33+P33</f>
        <v>0</v>
      </c>
      <c r="R33" s="110">
        <f t="shared" si="5"/>
        <v>0</v>
      </c>
      <c r="S33" s="110">
        <f t="shared" si="5"/>
        <v>0</v>
      </c>
      <c r="T33" s="111">
        <f t="shared" si="5"/>
        <v>0</v>
      </c>
    </row>
    <row r="34" spans="1:20" ht="76.5" x14ac:dyDescent="0.2">
      <c r="A34" s="52" t="s">
        <v>104</v>
      </c>
      <c r="B34" s="112" t="s">
        <v>186</v>
      </c>
      <c r="C34" s="53"/>
      <c r="D34" s="113"/>
      <c r="E34" s="137">
        <f>SUM(E35:E41)</f>
        <v>97</v>
      </c>
      <c r="F34" s="138">
        <f>SUM(F35:F41)</f>
        <v>0</v>
      </c>
      <c r="G34" s="138">
        <f t="shared" ref="G34:T34" si="6">SUM(G35:G41)</f>
        <v>72</v>
      </c>
      <c r="H34" s="139">
        <f t="shared" si="6"/>
        <v>72</v>
      </c>
      <c r="I34" s="138">
        <f t="shared" si="6"/>
        <v>0</v>
      </c>
      <c r="J34" s="138">
        <f t="shared" si="6"/>
        <v>12</v>
      </c>
      <c r="K34" s="139">
        <f t="shared" si="6"/>
        <v>12</v>
      </c>
      <c r="L34" s="138">
        <f t="shared" si="6"/>
        <v>0</v>
      </c>
      <c r="M34" s="138">
        <f t="shared" si="6"/>
        <v>13</v>
      </c>
      <c r="N34" s="139">
        <f t="shared" si="6"/>
        <v>13</v>
      </c>
      <c r="O34" s="138">
        <f t="shared" si="6"/>
        <v>0</v>
      </c>
      <c r="P34" s="138">
        <f t="shared" si="6"/>
        <v>0</v>
      </c>
      <c r="Q34" s="139">
        <f t="shared" si="6"/>
        <v>0</v>
      </c>
      <c r="R34" s="139">
        <f t="shared" si="6"/>
        <v>0</v>
      </c>
      <c r="S34" s="139">
        <f t="shared" si="6"/>
        <v>0</v>
      </c>
      <c r="T34" s="140">
        <f t="shared" si="6"/>
        <v>0</v>
      </c>
    </row>
    <row r="35" spans="1:20" x14ac:dyDescent="0.2">
      <c r="A35" s="27" t="s">
        <v>108</v>
      </c>
      <c r="B35" s="28" t="s">
        <v>444</v>
      </c>
      <c r="C35" s="28"/>
      <c r="D35" s="118"/>
      <c r="E35" s="119">
        <v>32</v>
      </c>
      <c r="F35" s="120">
        <v>0</v>
      </c>
      <c r="G35" s="120">
        <v>20</v>
      </c>
      <c r="H35" s="121">
        <f>G35+F35</f>
        <v>20</v>
      </c>
      <c r="I35" s="120">
        <v>0</v>
      </c>
      <c r="J35" s="120">
        <v>5.5</v>
      </c>
      <c r="K35" s="121">
        <f>J35+I35</f>
        <v>5.5</v>
      </c>
      <c r="L35" s="120">
        <v>0</v>
      </c>
      <c r="M35" s="120">
        <v>6.5</v>
      </c>
      <c r="N35" s="121">
        <f>M35+L35</f>
        <v>6.5</v>
      </c>
      <c r="O35" s="120">
        <v>0</v>
      </c>
      <c r="P35" s="120">
        <v>0</v>
      </c>
      <c r="Q35" s="121">
        <f>P35+O35</f>
        <v>0</v>
      </c>
      <c r="R35" s="121">
        <v>0</v>
      </c>
      <c r="S35" s="121">
        <v>0</v>
      </c>
      <c r="T35" s="122">
        <v>0</v>
      </c>
    </row>
    <row r="36" spans="1:20" x14ac:dyDescent="0.2">
      <c r="A36" s="27" t="s">
        <v>461</v>
      </c>
      <c r="B36" s="28" t="s">
        <v>445</v>
      </c>
      <c r="C36" s="28" t="s">
        <v>446</v>
      </c>
      <c r="D36" s="118"/>
      <c r="E36" s="119">
        <v>0</v>
      </c>
      <c r="F36" s="120">
        <v>0</v>
      </c>
      <c r="G36" s="120">
        <v>0</v>
      </c>
      <c r="H36" s="121">
        <v>0</v>
      </c>
      <c r="I36" s="120">
        <v>0</v>
      </c>
      <c r="J36" s="120">
        <v>0</v>
      </c>
      <c r="K36" s="121">
        <v>0</v>
      </c>
      <c r="L36" s="120">
        <v>0</v>
      </c>
      <c r="M36" s="120">
        <v>0</v>
      </c>
      <c r="N36" s="121">
        <v>0</v>
      </c>
      <c r="O36" s="120">
        <v>0</v>
      </c>
      <c r="P36" s="120">
        <v>0</v>
      </c>
      <c r="Q36" s="121">
        <v>0</v>
      </c>
      <c r="R36" s="121">
        <v>0</v>
      </c>
      <c r="S36" s="121">
        <v>0</v>
      </c>
      <c r="T36" s="122">
        <v>0</v>
      </c>
    </row>
    <row r="37" spans="1:20" x14ac:dyDescent="0.2">
      <c r="A37" s="27" t="s">
        <v>109</v>
      </c>
      <c r="B37" s="28" t="s">
        <v>447</v>
      </c>
      <c r="C37" s="28" t="s">
        <v>446</v>
      </c>
      <c r="D37" s="118"/>
      <c r="E37" s="119">
        <v>0</v>
      </c>
      <c r="F37" s="120">
        <v>0</v>
      </c>
      <c r="G37" s="120">
        <v>0</v>
      </c>
      <c r="H37" s="121">
        <v>0</v>
      </c>
      <c r="I37" s="120">
        <v>0</v>
      </c>
      <c r="J37" s="120">
        <v>0</v>
      </c>
      <c r="K37" s="121">
        <v>0</v>
      </c>
      <c r="L37" s="120">
        <v>0</v>
      </c>
      <c r="M37" s="120">
        <v>0</v>
      </c>
      <c r="N37" s="121">
        <v>0</v>
      </c>
      <c r="O37" s="120">
        <v>0</v>
      </c>
      <c r="P37" s="120">
        <v>0</v>
      </c>
      <c r="Q37" s="121">
        <v>0</v>
      </c>
      <c r="R37" s="121">
        <v>0</v>
      </c>
      <c r="S37" s="121">
        <v>0</v>
      </c>
      <c r="T37" s="122">
        <v>0</v>
      </c>
    </row>
    <row r="38" spans="1:20" ht="17.100000000000001" customHeight="1" x14ac:dyDescent="0.2">
      <c r="A38" s="27" t="s">
        <v>462</v>
      </c>
      <c r="B38" s="28" t="s">
        <v>445</v>
      </c>
      <c r="C38" s="28" t="s">
        <v>446</v>
      </c>
      <c r="D38" s="118"/>
      <c r="E38" s="119">
        <v>0</v>
      </c>
      <c r="F38" s="120">
        <v>0</v>
      </c>
      <c r="G38" s="120">
        <v>0</v>
      </c>
      <c r="H38" s="121">
        <v>0</v>
      </c>
      <c r="I38" s="120">
        <v>0</v>
      </c>
      <c r="J38" s="120">
        <v>0</v>
      </c>
      <c r="K38" s="121">
        <v>0</v>
      </c>
      <c r="L38" s="120">
        <v>0</v>
      </c>
      <c r="M38" s="120">
        <v>0</v>
      </c>
      <c r="N38" s="121">
        <v>0</v>
      </c>
      <c r="O38" s="120">
        <v>0</v>
      </c>
      <c r="P38" s="120">
        <v>0</v>
      </c>
      <c r="Q38" s="121">
        <v>0</v>
      </c>
      <c r="R38" s="121">
        <v>0</v>
      </c>
      <c r="S38" s="121">
        <v>0</v>
      </c>
      <c r="T38" s="122">
        <v>0</v>
      </c>
    </row>
    <row r="39" spans="1:20" x14ac:dyDescent="0.2">
      <c r="A39" s="27" t="s">
        <v>113</v>
      </c>
      <c r="B39" s="28" t="s">
        <v>448</v>
      </c>
      <c r="C39" s="28" t="s">
        <v>446</v>
      </c>
      <c r="D39" s="118"/>
      <c r="E39" s="119">
        <v>0</v>
      </c>
      <c r="F39" s="120">
        <v>0</v>
      </c>
      <c r="G39" s="120">
        <v>0</v>
      </c>
      <c r="H39" s="121">
        <v>0</v>
      </c>
      <c r="I39" s="120">
        <v>0</v>
      </c>
      <c r="J39" s="120">
        <v>0</v>
      </c>
      <c r="K39" s="121">
        <v>0</v>
      </c>
      <c r="L39" s="120">
        <v>0</v>
      </c>
      <c r="M39" s="120">
        <v>0</v>
      </c>
      <c r="N39" s="121">
        <v>0</v>
      </c>
      <c r="O39" s="120">
        <v>0</v>
      </c>
      <c r="P39" s="120">
        <v>0</v>
      </c>
      <c r="Q39" s="121">
        <v>0</v>
      </c>
      <c r="R39" s="121">
        <v>0</v>
      </c>
      <c r="S39" s="121">
        <v>0</v>
      </c>
      <c r="T39" s="122">
        <v>0</v>
      </c>
    </row>
    <row r="40" spans="1:20" x14ac:dyDescent="0.2">
      <c r="A40" s="27" t="s">
        <v>463</v>
      </c>
      <c r="B40" s="28" t="s">
        <v>445</v>
      </c>
      <c r="C40" s="28" t="s">
        <v>446</v>
      </c>
      <c r="D40" s="118"/>
      <c r="E40" s="119">
        <v>0</v>
      </c>
      <c r="F40" s="120">
        <v>0</v>
      </c>
      <c r="G40" s="120">
        <v>0</v>
      </c>
      <c r="H40" s="121">
        <v>0</v>
      </c>
      <c r="I40" s="120">
        <v>0</v>
      </c>
      <c r="J40" s="120">
        <v>0</v>
      </c>
      <c r="K40" s="121">
        <v>0</v>
      </c>
      <c r="L40" s="120">
        <v>0</v>
      </c>
      <c r="M40" s="120">
        <v>0</v>
      </c>
      <c r="N40" s="121">
        <v>0</v>
      </c>
      <c r="O40" s="120">
        <v>0</v>
      </c>
      <c r="P40" s="120">
        <v>0</v>
      </c>
      <c r="Q40" s="121">
        <v>0</v>
      </c>
      <c r="R40" s="121">
        <v>0</v>
      </c>
      <c r="S40" s="121">
        <v>0</v>
      </c>
      <c r="T40" s="122">
        <v>0</v>
      </c>
    </row>
    <row r="41" spans="1:20" ht="13.5" thickBot="1" x14ac:dyDescent="0.25">
      <c r="A41" s="123" t="s">
        <v>464</v>
      </c>
      <c r="B41" s="124" t="s">
        <v>453</v>
      </c>
      <c r="C41" s="124"/>
      <c r="D41" s="125"/>
      <c r="E41" s="119">
        <v>65</v>
      </c>
      <c r="F41" s="120">
        <v>0</v>
      </c>
      <c r="G41" s="120">
        <v>52</v>
      </c>
      <c r="H41" s="121">
        <f>G41+F41</f>
        <v>52</v>
      </c>
      <c r="I41" s="120">
        <v>0</v>
      </c>
      <c r="J41" s="120">
        <v>6.5</v>
      </c>
      <c r="K41" s="121">
        <f>J41+I41</f>
        <v>6.5</v>
      </c>
      <c r="L41" s="120">
        <v>0</v>
      </c>
      <c r="M41" s="120">
        <v>6.5</v>
      </c>
      <c r="N41" s="121">
        <f>M41+L41</f>
        <v>6.5</v>
      </c>
      <c r="O41" s="120">
        <v>0</v>
      </c>
      <c r="P41" s="120">
        <v>0</v>
      </c>
      <c r="Q41" s="121">
        <f>P41+O41</f>
        <v>0</v>
      </c>
      <c r="R41" s="121">
        <v>0</v>
      </c>
      <c r="S41" s="121">
        <v>0</v>
      </c>
      <c r="T41" s="122">
        <v>0</v>
      </c>
    </row>
    <row r="42" spans="1:20" ht="76.5" x14ac:dyDescent="0.2">
      <c r="A42" s="126" t="s">
        <v>116</v>
      </c>
      <c r="B42" s="127" t="s">
        <v>417</v>
      </c>
      <c r="C42" s="128"/>
      <c r="D42" s="129"/>
      <c r="E42" s="119">
        <f>SUM(E43:E49)</f>
        <v>64</v>
      </c>
      <c r="F42" s="120">
        <f>SUM(F43:F49)</f>
        <v>0</v>
      </c>
      <c r="G42" s="120">
        <f>SUM(G43:G49)</f>
        <v>64</v>
      </c>
      <c r="H42" s="121">
        <f t="shared" ref="H42:T42" si="7">SUM(H43:H49)</f>
        <v>64</v>
      </c>
      <c r="I42" s="120">
        <f t="shared" si="7"/>
        <v>0</v>
      </c>
      <c r="J42" s="120">
        <f t="shared" si="7"/>
        <v>0</v>
      </c>
      <c r="K42" s="121">
        <f t="shared" si="7"/>
        <v>0</v>
      </c>
      <c r="L42" s="120">
        <f t="shared" si="7"/>
        <v>0</v>
      </c>
      <c r="M42" s="120">
        <f t="shared" si="7"/>
        <v>0</v>
      </c>
      <c r="N42" s="121">
        <f t="shared" si="7"/>
        <v>0</v>
      </c>
      <c r="O42" s="120">
        <f t="shared" si="7"/>
        <v>0</v>
      </c>
      <c r="P42" s="120">
        <f t="shared" si="7"/>
        <v>0</v>
      </c>
      <c r="Q42" s="121">
        <f t="shared" si="7"/>
        <v>0</v>
      </c>
      <c r="R42" s="121">
        <f t="shared" si="7"/>
        <v>0</v>
      </c>
      <c r="S42" s="121">
        <f t="shared" si="7"/>
        <v>0</v>
      </c>
      <c r="T42" s="122">
        <f t="shared" si="7"/>
        <v>0</v>
      </c>
    </row>
    <row r="43" spans="1:20" x14ac:dyDescent="0.2">
      <c r="A43" s="27" t="s">
        <v>120</v>
      </c>
      <c r="B43" s="28" t="s">
        <v>444</v>
      </c>
      <c r="C43" s="28"/>
      <c r="D43" s="118"/>
      <c r="E43" s="119">
        <v>43</v>
      </c>
      <c r="F43" s="120">
        <v>0</v>
      </c>
      <c r="G43" s="120">
        <v>43</v>
      </c>
      <c r="H43" s="121">
        <f>G43+F43</f>
        <v>43</v>
      </c>
      <c r="I43" s="120">
        <v>0</v>
      </c>
      <c r="J43" s="120">
        <v>0</v>
      </c>
      <c r="K43" s="121">
        <f>J43+I43</f>
        <v>0</v>
      </c>
      <c r="L43" s="120">
        <v>0</v>
      </c>
      <c r="M43" s="120">
        <v>0</v>
      </c>
      <c r="N43" s="121">
        <f>M43+L43</f>
        <v>0</v>
      </c>
      <c r="O43" s="120">
        <v>0</v>
      </c>
      <c r="P43" s="120">
        <v>0</v>
      </c>
      <c r="Q43" s="121">
        <f>P43+O43</f>
        <v>0</v>
      </c>
      <c r="R43" s="121">
        <v>0</v>
      </c>
      <c r="S43" s="121">
        <v>0</v>
      </c>
      <c r="T43" s="122">
        <v>0</v>
      </c>
    </row>
    <row r="44" spans="1:20" x14ac:dyDescent="0.2">
      <c r="A44" s="27" t="s">
        <v>465</v>
      </c>
      <c r="B44" s="28" t="s">
        <v>445</v>
      </c>
      <c r="C44" s="28" t="s">
        <v>446</v>
      </c>
      <c r="D44" s="118"/>
      <c r="E44" s="119">
        <v>0</v>
      </c>
      <c r="F44" s="120">
        <v>0</v>
      </c>
      <c r="G44" s="120">
        <v>0</v>
      </c>
      <c r="H44" s="121">
        <v>0</v>
      </c>
      <c r="I44" s="120">
        <v>0</v>
      </c>
      <c r="J44" s="120">
        <v>0</v>
      </c>
      <c r="K44" s="121">
        <v>0</v>
      </c>
      <c r="L44" s="120">
        <v>0</v>
      </c>
      <c r="M44" s="120">
        <v>0</v>
      </c>
      <c r="N44" s="121">
        <v>0</v>
      </c>
      <c r="O44" s="120">
        <v>0</v>
      </c>
      <c r="P44" s="120">
        <v>0</v>
      </c>
      <c r="Q44" s="121">
        <v>0</v>
      </c>
      <c r="R44" s="121">
        <v>0</v>
      </c>
      <c r="S44" s="121">
        <v>0</v>
      </c>
      <c r="T44" s="122">
        <v>0</v>
      </c>
    </row>
    <row r="45" spans="1:20" x14ac:dyDescent="0.2">
      <c r="A45" s="27" t="s">
        <v>122</v>
      </c>
      <c r="B45" s="28" t="s">
        <v>447</v>
      </c>
      <c r="C45" s="28" t="s">
        <v>446</v>
      </c>
      <c r="D45" s="118"/>
      <c r="E45" s="119">
        <v>0</v>
      </c>
      <c r="F45" s="120">
        <v>0</v>
      </c>
      <c r="G45" s="120">
        <v>0</v>
      </c>
      <c r="H45" s="121">
        <v>0</v>
      </c>
      <c r="I45" s="120">
        <v>0</v>
      </c>
      <c r="J45" s="120">
        <v>0</v>
      </c>
      <c r="K45" s="121">
        <v>0</v>
      </c>
      <c r="L45" s="120">
        <v>0</v>
      </c>
      <c r="M45" s="120">
        <v>0</v>
      </c>
      <c r="N45" s="121">
        <v>0</v>
      </c>
      <c r="O45" s="120">
        <v>0</v>
      </c>
      <c r="P45" s="120">
        <v>0</v>
      </c>
      <c r="Q45" s="121">
        <v>0</v>
      </c>
      <c r="R45" s="121">
        <v>0</v>
      </c>
      <c r="S45" s="121">
        <v>0</v>
      </c>
      <c r="T45" s="122">
        <v>0</v>
      </c>
    </row>
    <row r="46" spans="1:20" x14ac:dyDescent="0.2">
      <c r="A46" s="27" t="s">
        <v>466</v>
      </c>
      <c r="B46" s="28" t="s">
        <v>445</v>
      </c>
      <c r="C46" s="28" t="s">
        <v>446</v>
      </c>
      <c r="D46" s="118"/>
      <c r="E46" s="119">
        <v>0</v>
      </c>
      <c r="F46" s="120">
        <v>0</v>
      </c>
      <c r="G46" s="120">
        <v>0</v>
      </c>
      <c r="H46" s="121">
        <v>0</v>
      </c>
      <c r="I46" s="120">
        <v>0</v>
      </c>
      <c r="J46" s="120">
        <v>0</v>
      </c>
      <c r="K46" s="121">
        <v>0</v>
      </c>
      <c r="L46" s="120">
        <v>0</v>
      </c>
      <c r="M46" s="120">
        <v>0</v>
      </c>
      <c r="N46" s="121">
        <v>0</v>
      </c>
      <c r="O46" s="120">
        <v>0</v>
      </c>
      <c r="P46" s="120">
        <v>0</v>
      </c>
      <c r="Q46" s="121">
        <v>0</v>
      </c>
      <c r="R46" s="121">
        <v>0</v>
      </c>
      <c r="S46" s="121">
        <v>0</v>
      </c>
      <c r="T46" s="122">
        <v>0</v>
      </c>
    </row>
    <row r="47" spans="1:20" x14ac:dyDescent="0.2">
      <c r="A47" s="27" t="s">
        <v>123</v>
      </c>
      <c r="B47" s="28" t="s">
        <v>448</v>
      </c>
      <c r="C47" s="28" t="s">
        <v>446</v>
      </c>
      <c r="D47" s="118"/>
      <c r="E47" s="119">
        <v>0</v>
      </c>
      <c r="F47" s="120">
        <v>0</v>
      </c>
      <c r="G47" s="120">
        <v>0</v>
      </c>
      <c r="H47" s="121">
        <v>0</v>
      </c>
      <c r="I47" s="120">
        <v>0</v>
      </c>
      <c r="J47" s="120">
        <v>0</v>
      </c>
      <c r="K47" s="121">
        <v>0</v>
      </c>
      <c r="L47" s="120">
        <v>0</v>
      </c>
      <c r="M47" s="120">
        <v>0</v>
      </c>
      <c r="N47" s="121">
        <v>0</v>
      </c>
      <c r="O47" s="120">
        <v>0</v>
      </c>
      <c r="P47" s="120">
        <v>0</v>
      </c>
      <c r="Q47" s="121">
        <v>0</v>
      </c>
      <c r="R47" s="121">
        <v>0</v>
      </c>
      <c r="S47" s="121">
        <v>0</v>
      </c>
      <c r="T47" s="122">
        <v>0</v>
      </c>
    </row>
    <row r="48" spans="1:20" x14ac:dyDescent="0.2">
      <c r="A48" s="27" t="s">
        <v>467</v>
      </c>
      <c r="B48" s="28" t="s">
        <v>445</v>
      </c>
      <c r="C48" s="28" t="s">
        <v>446</v>
      </c>
      <c r="D48" s="118"/>
      <c r="E48" s="119">
        <v>0</v>
      </c>
      <c r="F48" s="120">
        <v>0</v>
      </c>
      <c r="G48" s="120">
        <v>0</v>
      </c>
      <c r="H48" s="121">
        <v>0</v>
      </c>
      <c r="I48" s="120">
        <v>0</v>
      </c>
      <c r="J48" s="120">
        <v>0</v>
      </c>
      <c r="K48" s="121">
        <v>0</v>
      </c>
      <c r="L48" s="120">
        <v>0</v>
      </c>
      <c r="M48" s="120">
        <v>0</v>
      </c>
      <c r="N48" s="121">
        <v>0</v>
      </c>
      <c r="O48" s="120">
        <v>0</v>
      </c>
      <c r="P48" s="120">
        <v>0</v>
      </c>
      <c r="Q48" s="121">
        <v>0</v>
      </c>
      <c r="R48" s="121">
        <v>0</v>
      </c>
      <c r="S48" s="121">
        <v>0</v>
      </c>
      <c r="T48" s="122">
        <v>0</v>
      </c>
    </row>
    <row r="49" spans="1:21" ht="13.5" thickBot="1" x14ac:dyDescent="0.25">
      <c r="A49" s="123" t="s">
        <v>124</v>
      </c>
      <c r="B49" s="124" t="s">
        <v>453</v>
      </c>
      <c r="C49" s="124"/>
      <c r="D49" s="125"/>
      <c r="E49" s="130">
        <v>21</v>
      </c>
      <c r="F49" s="131">
        <v>0</v>
      </c>
      <c r="G49" s="131">
        <v>21</v>
      </c>
      <c r="H49" s="121">
        <f>G49+F49</f>
        <v>21</v>
      </c>
      <c r="I49" s="131">
        <v>0</v>
      </c>
      <c r="J49" s="131">
        <v>0</v>
      </c>
      <c r="K49" s="121">
        <f>J49+I49</f>
        <v>0</v>
      </c>
      <c r="L49" s="131">
        <v>0</v>
      </c>
      <c r="M49" s="131">
        <v>0</v>
      </c>
      <c r="N49" s="121">
        <f>M49+L49</f>
        <v>0</v>
      </c>
      <c r="O49" s="131">
        <v>0</v>
      </c>
      <c r="P49" s="131">
        <v>0</v>
      </c>
      <c r="Q49" s="121">
        <f>P49+O49</f>
        <v>0</v>
      </c>
      <c r="R49" s="132">
        <v>0</v>
      </c>
      <c r="S49" s="132">
        <v>0</v>
      </c>
      <c r="T49" s="133">
        <v>0</v>
      </c>
    </row>
    <row r="50" spans="1:21" ht="51.75" thickBot="1" x14ac:dyDescent="0.25">
      <c r="A50" s="141" t="s">
        <v>12</v>
      </c>
      <c r="B50" s="142" t="s">
        <v>419</v>
      </c>
      <c r="C50" s="143"/>
      <c r="D50" s="144"/>
      <c r="E50" s="136">
        <f>H50+K50+N50+Q50+R50+S50+T50</f>
        <v>189720.5</v>
      </c>
      <c r="F50" s="110">
        <f>F51+F63+F71</f>
        <v>505</v>
      </c>
      <c r="G50" s="110">
        <f t="shared" ref="G50:T50" si="8">G51+G63+G71</f>
        <v>233</v>
      </c>
      <c r="H50" s="110">
        <f>F50+G50</f>
        <v>738</v>
      </c>
      <c r="I50" s="110">
        <f t="shared" si="8"/>
        <v>0</v>
      </c>
      <c r="J50" s="110">
        <f t="shared" si="8"/>
        <v>22522</v>
      </c>
      <c r="K50" s="110">
        <f>I50+J50</f>
        <v>22522</v>
      </c>
      <c r="L50" s="110">
        <f t="shared" si="8"/>
        <v>0</v>
      </c>
      <c r="M50" s="110">
        <f t="shared" si="8"/>
        <v>24460.5</v>
      </c>
      <c r="N50" s="110">
        <f>L50+M50</f>
        <v>24460.5</v>
      </c>
      <c r="O50" s="110">
        <f t="shared" si="8"/>
        <v>0</v>
      </c>
      <c r="P50" s="110">
        <f t="shared" si="8"/>
        <v>30600</v>
      </c>
      <c r="Q50" s="110">
        <f>O50+P50</f>
        <v>30600</v>
      </c>
      <c r="R50" s="110">
        <f t="shared" si="8"/>
        <v>40600</v>
      </c>
      <c r="S50" s="110">
        <f t="shared" si="8"/>
        <v>50450</v>
      </c>
      <c r="T50" s="111">
        <f t="shared" si="8"/>
        <v>20350</v>
      </c>
      <c r="U50" s="82"/>
    </row>
    <row r="51" spans="1:21" ht="38.25" x14ac:dyDescent="0.2">
      <c r="A51" s="52" t="s">
        <v>13</v>
      </c>
      <c r="B51" s="112" t="s">
        <v>487</v>
      </c>
      <c r="C51" s="53"/>
      <c r="D51" s="113"/>
      <c r="E51" s="114">
        <v>163729</v>
      </c>
      <c r="F51" s="115">
        <f>F52+F62</f>
        <v>505</v>
      </c>
      <c r="G51" s="115">
        <f t="shared" ref="G51:S51" si="9">G52+G62</f>
        <v>0</v>
      </c>
      <c r="H51" s="116">
        <f t="shared" si="9"/>
        <v>505</v>
      </c>
      <c r="I51" s="115">
        <f t="shared" si="9"/>
        <v>0</v>
      </c>
      <c r="J51" s="115">
        <f t="shared" si="9"/>
        <v>20140</v>
      </c>
      <c r="K51" s="116">
        <f t="shared" si="9"/>
        <v>20140</v>
      </c>
      <c r="L51" s="115">
        <f t="shared" si="9"/>
        <v>0</v>
      </c>
      <c r="M51" s="145">
        <f t="shared" si="9"/>
        <v>23084</v>
      </c>
      <c r="N51" s="116">
        <f t="shared" si="9"/>
        <v>23084</v>
      </c>
      <c r="O51" s="115">
        <f t="shared" si="9"/>
        <v>0</v>
      </c>
      <c r="P51" s="145">
        <f t="shared" si="9"/>
        <v>25000</v>
      </c>
      <c r="Q51" s="116">
        <f t="shared" si="9"/>
        <v>25000</v>
      </c>
      <c r="R51" s="116">
        <f t="shared" si="9"/>
        <v>35000</v>
      </c>
      <c r="S51" s="116">
        <f t="shared" si="9"/>
        <v>45000</v>
      </c>
      <c r="T51" s="117">
        <f>T52+T62</f>
        <v>15000</v>
      </c>
    </row>
    <row r="52" spans="1:21" ht="13.5" thickBot="1" x14ac:dyDescent="0.25">
      <c r="A52" s="146" t="s">
        <v>132</v>
      </c>
      <c r="B52" s="147" t="s">
        <v>444</v>
      </c>
      <c r="C52" s="147"/>
      <c r="D52" s="148"/>
      <c r="E52" s="149">
        <v>163729</v>
      </c>
      <c r="F52" s="150">
        <f>SUM(F53:F62)</f>
        <v>505</v>
      </c>
      <c r="G52" s="150">
        <v>0</v>
      </c>
      <c r="H52" s="151">
        <f>G52+F52</f>
        <v>505</v>
      </c>
      <c r="I52" s="152">
        <v>0</v>
      </c>
      <c r="J52" s="152">
        <v>20140</v>
      </c>
      <c r="K52" s="151">
        <f>J52+I52</f>
        <v>20140</v>
      </c>
      <c r="L52" s="152">
        <v>0</v>
      </c>
      <c r="M52" s="152">
        <v>23084</v>
      </c>
      <c r="N52" s="151">
        <f>M52+L52</f>
        <v>23084</v>
      </c>
      <c r="O52" s="152">
        <v>0</v>
      </c>
      <c r="P52" s="152">
        <v>25000</v>
      </c>
      <c r="Q52" s="151">
        <f>P52+O52</f>
        <v>25000</v>
      </c>
      <c r="R52" s="151">
        <v>35000</v>
      </c>
      <c r="S52" s="151">
        <v>45000</v>
      </c>
      <c r="T52" s="153">
        <v>15000</v>
      </c>
    </row>
    <row r="53" spans="1:21" ht="13.5" x14ac:dyDescent="0.25">
      <c r="A53" s="154" t="s">
        <v>482</v>
      </c>
      <c r="B53" s="155" t="s">
        <v>484</v>
      </c>
      <c r="C53" s="156"/>
      <c r="D53" s="157"/>
      <c r="E53" s="158">
        <f>E52*0.25</f>
        <v>40932.25</v>
      </c>
      <c r="F53" s="159">
        <v>0</v>
      </c>
      <c r="G53" s="159">
        <v>0</v>
      </c>
      <c r="H53" s="160">
        <f>G53+F53</f>
        <v>0</v>
      </c>
      <c r="I53" s="159">
        <v>0</v>
      </c>
      <c r="J53" s="159">
        <f>J52*0.25</f>
        <v>5035</v>
      </c>
      <c r="K53" s="160">
        <f>J53+I53</f>
        <v>5035</v>
      </c>
      <c r="L53" s="159">
        <v>0</v>
      </c>
      <c r="M53" s="159">
        <f>M52*0.25</f>
        <v>5771</v>
      </c>
      <c r="N53" s="160">
        <f>M53+L53</f>
        <v>5771</v>
      </c>
      <c r="O53" s="159">
        <v>0</v>
      </c>
      <c r="P53" s="159">
        <f>P52*0.25</f>
        <v>6250</v>
      </c>
      <c r="Q53" s="160">
        <f>P53+O53</f>
        <v>6250</v>
      </c>
      <c r="R53" s="160">
        <f>R52*0.25</f>
        <v>8750</v>
      </c>
      <c r="S53" s="160">
        <f>S52*0.25</f>
        <v>11250</v>
      </c>
      <c r="T53" s="161">
        <f>T52*0.25</f>
        <v>3750</v>
      </c>
    </row>
    <row r="54" spans="1:21" ht="38.25" x14ac:dyDescent="0.25">
      <c r="A54" s="162"/>
      <c r="B54" s="163" t="s">
        <v>494</v>
      </c>
      <c r="C54" s="164" t="s">
        <v>446</v>
      </c>
      <c r="D54" s="165"/>
      <c r="E54" s="166">
        <f>E52*0.3</f>
        <v>49118.7</v>
      </c>
      <c r="F54" s="167">
        <v>505</v>
      </c>
      <c r="G54" s="167">
        <v>0</v>
      </c>
      <c r="H54" s="168">
        <f>G54+F54</f>
        <v>505</v>
      </c>
      <c r="I54" s="167">
        <v>0</v>
      </c>
      <c r="J54" s="167">
        <f>J52*0.3</f>
        <v>6042</v>
      </c>
      <c r="K54" s="168">
        <f>J54+I54</f>
        <v>6042</v>
      </c>
      <c r="L54" s="167">
        <v>0</v>
      </c>
      <c r="M54" s="167">
        <f>M52*0.3</f>
        <v>6925.2</v>
      </c>
      <c r="N54" s="168">
        <f>M54+L54</f>
        <v>6925.2</v>
      </c>
      <c r="O54" s="167">
        <v>0</v>
      </c>
      <c r="P54" s="167">
        <f>P52*0.3</f>
        <v>7500</v>
      </c>
      <c r="Q54" s="168">
        <f>P54+O54</f>
        <v>7500</v>
      </c>
      <c r="R54" s="168">
        <f>R52*0.3</f>
        <v>10500</v>
      </c>
      <c r="S54" s="168">
        <f>S52*0.3</f>
        <v>13500</v>
      </c>
      <c r="T54" s="169">
        <f>T52*0.3</f>
        <v>4500</v>
      </c>
    </row>
    <row r="55" spans="1:21" ht="25.5" x14ac:dyDescent="0.25">
      <c r="A55" s="162"/>
      <c r="B55" s="163" t="s">
        <v>485</v>
      </c>
      <c r="C55" s="164"/>
      <c r="D55" s="165"/>
      <c r="E55" s="166">
        <f>E52*0.1</f>
        <v>16372.900000000001</v>
      </c>
      <c r="F55" s="167">
        <v>0</v>
      </c>
      <c r="G55" s="167">
        <v>0</v>
      </c>
      <c r="H55" s="168">
        <f t="shared" ref="H55:H56" si="10">G55+F55</f>
        <v>0</v>
      </c>
      <c r="I55" s="167">
        <v>0</v>
      </c>
      <c r="J55" s="167">
        <f>J52*0.1</f>
        <v>2014</v>
      </c>
      <c r="K55" s="168">
        <f t="shared" ref="K55:K56" si="11">J55+I55</f>
        <v>2014</v>
      </c>
      <c r="L55" s="167">
        <v>0</v>
      </c>
      <c r="M55" s="167">
        <f>M52*0.1</f>
        <v>2308.4</v>
      </c>
      <c r="N55" s="168">
        <f t="shared" ref="N55:N56" si="12">M55+L55</f>
        <v>2308.4</v>
      </c>
      <c r="O55" s="167">
        <v>0</v>
      </c>
      <c r="P55" s="167">
        <f>P52*0.1</f>
        <v>2500</v>
      </c>
      <c r="Q55" s="168">
        <f t="shared" ref="Q55:Q56" si="13">P55+O55</f>
        <v>2500</v>
      </c>
      <c r="R55" s="168">
        <f>R52*0.1</f>
        <v>3500</v>
      </c>
      <c r="S55" s="168">
        <f>S52*0.1</f>
        <v>4500</v>
      </c>
      <c r="T55" s="169">
        <f>T52*0.1</f>
        <v>1500</v>
      </c>
    </row>
    <row r="56" spans="1:21" ht="26.25" thickBot="1" x14ac:dyDescent="0.3">
      <c r="A56" s="170"/>
      <c r="B56" s="171" t="s">
        <v>486</v>
      </c>
      <c r="C56" s="172"/>
      <c r="D56" s="173"/>
      <c r="E56" s="174">
        <f>E52*0.35</f>
        <v>57305.149999999994</v>
      </c>
      <c r="F56" s="175">
        <v>0</v>
      </c>
      <c r="G56" s="175">
        <v>0</v>
      </c>
      <c r="H56" s="176">
        <f t="shared" si="10"/>
        <v>0</v>
      </c>
      <c r="I56" s="175">
        <v>0</v>
      </c>
      <c r="J56" s="175">
        <f>J52*0.35</f>
        <v>7049</v>
      </c>
      <c r="K56" s="176">
        <f t="shared" si="11"/>
        <v>7049</v>
      </c>
      <c r="L56" s="175">
        <v>0</v>
      </c>
      <c r="M56" s="175">
        <f>M52*0.35</f>
        <v>8079.4</v>
      </c>
      <c r="N56" s="176">
        <f t="shared" si="12"/>
        <v>8079.4</v>
      </c>
      <c r="O56" s="175">
        <v>0</v>
      </c>
      <c r="P56" s="175">
        <f>P52*0.35</f>
        <v>8750</v>
      </c>
      <c r="Q56" s="176">
        <f t="shared" si="13"/>
        <v>8750</v>
      </c>
      <c r="R56" s="176">
        <f>R52*0.35</f>
        <v>12250</v>
      </c>
      <c r="S56" s="176">
        <f>S52*0.35</f>
        <v>15749.999999999998</v>
      </c>
      <c r="T56" s="177">
        <f>T52*0.35</f>
        <v>5250</v>
      </c>
    </row>
    <row r="57" spans="1:21" x14ac:dyDescent="0.2">
      <c r="A57" s="178" t="s">
        <v>468</v>
      </c>
      <c r="B57" s="53" t="s">
        <v>445</v>
      </c>
      <c r="C57" s="53" t="s">
        <v>446</v>
      </c>
      <c r="D57" s="83"/>
      <c r="E57" s="119">
        <v>0</v>
      </c>
      <c r="F57" s="120">
        <v>0</v>
      </c>
      <c r="G57" s="120">
        <v>0</v>
      </c>
      <c r="H57" s="121">
        <v>0</v>
      </c>
      <c r="I57" s="120">
        <v>0</v>
      </c>
      <c r="J57" s="120">
        <v>0</v>
      </c>
      <c r="K57" s="121">
        <v>0</v>
      </c>
      <c r="L57" s="120">
        <v>0</v>
      </c>
      <c r="M57" s="120">
        <v>0</v>
      </c>
      <c r="N57" s="121">
        <v>0</v>
      </c>
      <c r="O57" s="120">
        <v>0</v>
      </c>
      <c r="P57" s="120">
        <v>0</v>
      </c>
      <c r="Q57" s="121">
        <v>0</v>
      </c>
      <c r="R57" s="121">
        <v>0</v>
      </c>
      <c r="S57" s="121">
        <v>0</v>
      </c>
      <c r="T57" s="122">
        <v>0</v>
      </c>
    </row>
    <row r="58" spans="1:21" x14ac:dyDescent="0.2">
      <c r="A58" s="146" t="s">
        <v>135</v>
      </c>
      <c r="B58" s="28" t="s">
        <v>447</v>
      </c>
      <c r="C58" s="28" t="s">
        <v>446</v>
      </c>
      <c r="D58" s="84"/>
      <c r="E58" s="119">
        <v>0</v>
      </c>
      <c r="F58" s="120">
        <v>0</v>
      </c>
      <c r="G58" s="120">
        <v>0</v>
      </c>
      <c r="H58" s="121">
        <v>0</v>
      </c>
      <c r="I58" s="120">
        <v>0</v>
      </c>
      <c r="J58" s="120">
        <v>0</v>
      </c>
      <c r="K58" s="121">
        <v>0</v>
      </c>
      <c r="L58" s="120">
        <v>0</v>
      </c>
      <c r="M58" s="120">
        <v>0</v>
      </c>
      <c r="N58" s="121">
        <v>0</v>
      </c>
      <c r="O58" s="120">
        <v>0</v>
      </c>
      <c r="P58" s="120">
        <v>0</v>
      </c>
      <c r="Q58" s="121">
        <v>0</v>
      </c>
      <c r="R58" s="121">
        <v>0</v>
      </c>
      <c r="S58" s="121">
        <v>0</v>
      </c>
      <c r="T58" s="122">
        <v>0</v>
      </c>
    </row>
    <row r="59" spans="1:21" x14ac:dyDescent="0.2">
      <c r="A59" s="146" t="s">
        <v>469</v>
      </c>
      <c r="B59" s="28" t="s">
        <v>445</v>
      </c>
      <c r="C59" s="28" t="s">
        <v>446</v>
      </c>
      <c r="D59" s="84"/>
      <c r="E59" s="119">
        <v>0</v>
      </c>
      <c r="F59" s="120">
        <v>0</v>
      </c>
      <c r="G59" s="120">
        <v>0</v>
      </c>
      <c r="H59" s="121">
        <v>0</v>
      </c>
      <c r="I59" s="120">
        <v>0</v>
      </c>
      <c r="J59" s="120">
        <v>0</v>
      </c>
      <c r="K59" s="121">
        <v>0</v>
      </c>
      <c r="L59" s="120">
        <v>0</v>
      </c>
      <c r="M59" s="120">
        <v>0</v>
      </c>
      <c r="N59" s="121">
        <v>0</v>
      </c>
      <c r="O59" s="120">
        <v>0</v>
      </c>
      <c r="P59" s="120">
        <v>0</v>
      </c>
      <c r="Q59" s="121">
        <v>0</v>
      </c>
      <c r="R59" s="121">
        <v>0</v>
      </c>
      <c r="S59" s="121">
        <v>0</v>
      </c>
      <c r="T59" s="122">
        <v>0</v>
      </c>
    </row>
    <row r="60" spans="1:21" x14ac:dyDescent="0.2">
      <c r="A60" s="146" t="s">
        <v>139</v>
      </c>
      <c r="B60" s="28" t="s">
        <v>448</v>
      </c>
      <c r="C60" s="28" t="s">
        <v>446</v>
      </c>
      <c r="D60" s="84"/>
      <c r="E60" s="119">
        <v>0</v>
      </c>
      <c r="F60" s="120">
        <v>0</v>
      </c>
      <c r="G60" s="120">
        <v>0</v>
      </c>
      <c r="H60" s="121">
        <v>0</v>
      </c>
      <c r="I60" s="120">
        <v>0</v>
      </c>
      <c r="J60" s="120">
        <v>0</v>
      </c>
      <c r="K60" s="121">
        <v>0</v>
      </c>
      <c r="L60" s="120">
        <v>0</v>
      </c>
      <c r="M60" s="120">
        <v>0</v>
      </c>
      <c r="N60" s="121">
        <v>0</v>
      </c>
      <c r="O60" s="120">
        <v>0</v>
      </c>
      <c r="P60" s="120">
        <v>0</v>
      </c>
      <c r="Q60" s="121">
        <v>0</v>
      </c>
      <c r="R60" s="121">
        <v>0</v>
      </c>
      <c r="S60" s="121">
        <v>0</v>
      </c>
      <c r="T60" s="122">
        <v>0</v>
      </c>
    </row>
    <row r="61" spans="1:21" x14ac:dyDescent="0.2">
      <c r="A61" s="146" t="s">
        <v>470</v>
      </c>
      <c r="B61" s="28" t="s">
        <v>445</v>
      </c>
      <c r="C61" s="28" t="s">
        <v>446</v>
      </c>
      <c r="D61" s="84"/>
      <c r="E61" s="119">
        <v>0</v>
      </c>
      <c r="F61" s="120">
        <v>0</v>
      </c>
      <c r="G61" s="120">
        <v>0</v>
      </c>
      <c r="H61" s="121">
        <v>0</v>
      </c>
      <c r="I61" s="120">
        <v>0</v>
      </c>
      <c r="J61" s="120">
        <v>0</v>
      </c>
      <c r="K61" s="121">
        <v>0</v>
      </c>
      <c r="L61" s="120">
        <v>0</v>
      </c>
      <c r="M61" s="120">
        <v>0</v>
      </c>
      <c r="N61" s="121">
        <v>0</v>
      </c>
      <c r="O61" s="120">
        <v>0</v>
      </c>
      <c r="P61" s="120">
        <v>0</v>
      </c>
      <c r="Q61" s="121">
        <v>0</v>
      </c>
      <c r="R61" s="121">
        <v>0</v>
      </c>
      <c r="S61" s="121">
        <v>0</v>
      </c>
      <c r="T61" s="122">
        <v>0</v>
      </c>
    </row>
    <row r="62" spans="1:21" ht="13.5" thickBot="1" x14ac:dyDescent="0.25">
      <c r="A62" s="179" t="s">
        <v>142</v>
      </c>
      <c r="B62" s="180" t="s">
        <v>453</v>
      </c>
      <c r="C62" s="180"/>
      <c r="D62" s="181"/>
      <c r="E62" s="149">
        <v>0</v>
      </c>
      <c r="F62" s="150">
        <v>0</v>
      </c>
      <c r="G62" s="150">
        <v>0</v>
      </c>
      <c r="H62" s="151">
        <v>0</v>
      </c>
      <c r="I62" s="150">
        <v>0</v>
      </c>
      <c r="J62" s="150">
        <v>0</v>
      </c>
      <c r="K62" s="151">
        <v>0</v>
      </c>
      <c r="L62" s="150">
        <v>0</v>
      </c>
      <c r="M62" s="150">
        <v>0</v>
      </c>
      <c r="N62" s="151">
        <v>0</v>
      </c>
      <c r="O62" s="150">
        <v>0</v>
      </c>
      <c r="P62" s="150">
        <v>0</v>
      </c>
      <c r="Q62" s="151">
        <v>0</v>
      </c>
      <c r="R62" s="151">
        <v>0</v>
      </c>
      <c r="S62" s="151">
        <v>0</v>
      </c>
      <c r="T62" s="153">
        <v>0</v>
      </c>
    </row>
    <row r="63" spans="1:21" ht="76.5" x14ac:dyDescent="0.2">
      <c r="A63" s="126" t="s">
        <v>157</v>
      </c>
      <c r="B63" s="127" t="s">
        <v>471</v>
      </c>
      <c r="C63" s="128"/>
      <c r="D63" s="129"/>
      <c r="E63" s="119">
        <f>SUM(E64:E70)</f>
        <v>22945.5</v>
      </c>
      <c r="F63" s="120">
        <f>SUM(F64:F70)</f>
        <v>0</v>
      </c>
      <c r="G63" s="120">
        <f>SUM(G64:G70)</f>
        <v>50</v>
      </c>
      <c r="H63" s="121">
        <f t="shared" ref="H63:T63" si="14">SUM(H64:H70)</f>
        <v>50</v>
      </c>
      <c r="I63" s="120">
        <f t="shared" si="14"/>
        <v>0</v>
      </c>
      <c r="J63" s="120">
        <f t="shared" si="14"/>
        <v>1569</v>
      </c>
      <c r="K63" s="121">
        <f t="shared" si="14"/>
        <v>1569</v>
      </c>
      <c r="L63" s="120">
        <f t="shared" si="14"/>
        <v>0</v>
      </c>
      <c r="M63" s="120">
        <f t="shared" si="14"/>
        <v>726.5</v>
      </c>
      <c r="N63" s="121">
        <f t="shared" si="14"/>
        <v>726.5</v>
      </c>
      <c r="O63" s="120">
        <f t="shared" si="14"/>
        <v>0</v>
      </c>
      <c r="P63" s="120">
        <f t="shared" si="14"/>
        <v>5100</v>
      </c>
      <c r="Q63" s="121">
        <f t="shared" si="14"/>
        <v>5100</v>
      </c>
      <c r="R63" s="121">
        <f t="shared" si="14"/>
        <v>5200</v>
      </c>
      <c r="S63" s="121">
        <f t="shared" si="14"/>
        <v>5150</v>
      </c>
      <c r="T63" s="122">
        <f t="shared" si="14"/>
        <v>5150</v>
      </c>
    </row>
    <row r="64" spans="1:21" x14ac:dyDescent="0.2">
      <c r="A64" s="146" t="s">
        <v>160</v>
      </c>
      <c r="B64" s="147" t="s">
        <v>444</v>
      </c>
      <c r="C64" s="147"/>
      <c r="D64" s="84"/>
      <c r="E64" s="149">
        <v>22201</v>
      </c>
      <c r="F64" s="150">
        <v>0</v>
      </c>
      <c r="G64" s="150">
        <v>16</v>
      </c>
      <c r="H64" s="121">
        <f>G64+F64</f>
        <v>16</v>
      </c>
      <c r="I64" s="150">
        <v>0</v>
      </c>
      <c r="J64" s="150">
        <v>1489</v>
      </c>
      <c r="K64" s="121">
        <f>J64+I64</f>
        <v>1489</v>
      </c>
      <c r="L64" s="150">
        <v>0</v>
      </c>
      <c r="M64" s="150">
        <v>696</v>
      </c>
      <c r="N64" s="121">
        <f>M64+L64</f>
        <v>696</v>
      </c>
      <c r="O64" s="150">
        <v>0</v>
      </c>
      <c r="P64" s="150">
        <v>5000</v>
      </c>
      <c r="Q64" s="121">
        <f>P64+O64</f>
        <v>5000</v>
      </c>
      <c r="R64" s="151">
        <v>5000</v>
      </c>
      <c r="S64" s="151">
        <v>5000</v>
      </c>
      <c r="T64" s="153">
        <v>5000</v>
      </c>
    </row>
    <row r="65" spans="1:20" x14ac:dyDescent="0.2">
      <c r="A65" s="146" t="s">
        <v>472</v>
      </c>
      <c r="B65" s="28" t="s">
        <v>445</v>
      </c>
      <c r="C65" s="28" t="s">
        <v>446</v>
      </c>
      <c r="D65" s="84"/>
      <c r="E65" s="119">
        <v>0</v>
      </c>
      <c r="F65" s="120">
        <v>0</v>
      </c>
      <c r="G65" s="120">
        <v>0</v>
      </c>
      <c r="H65" s="121">
        <v>0</v>
      </c>
      <c r="I65" s="120">
        <v>0</v>
      </c>
      <c r="J65" s="120">
        <v>0</v>
      </c>
      <c r="K65" s="121">
        <v>0</v>
      </c>
      <c r="L65" s="120">
        <v>0</v>
      </c>
      <c r="M65" s="120">
        <v>0</v>
      </c>
      <c r="N65" s="121">
        <v>0</v>
      </c>
      <c r="O65" s="120">
        <v>0</v>
      </c>
      <c r="P65" s="120">
        <v>0</v>
      </c>
      <c r="Q65" s="121">
        <v>0</v>
      </c>
      <c r="R65" s="121">
        <v>0</v>
      </c>
      <c r="S65" s="121">
        <v>0</v>
      </c>
      <c r="T65" s="122">
        <v>0</v>
      </c>
    </row>
    <row r="66" spans="1:20" x14ac:dyDescent="0.2">
      <c r="A66" s="146" t="s">
        <v>164</v>
      </c>
      <c r="B66" s="28" t="s">
        <v>447</v>
      </c>
      <c r="C66" s="28" t="s">
        <v>446</v>
      </c>
      <c r="D66" s="84"/>
      <c r="E66" s="119">
        <v>0</v>
      </c>
      <c r="F66" s="120">
        <v>0</v>
      </c>
      <c r="G66" s="120">
        <v>0</v>
      </c>
      <c r="H66" s="121">
        <v>0</v>
      </c>
      <c r="I66" s="120">
        <v>0</v>
      </c>
      <c r="J66" s="120">
        <v>0</v>
      </c>
      <c r="K66" s="121">
        <v>0</v>
      </c>
      <c r="L66" s="120">
        <v>0</v>
      </c>
      <c r="M66" s="120">
        <v>0</v>
      </c>
      <c r="N66" s="121">
        <v>0</v>
      </c>
      <c r="O66" s="120">
        <v>0</v>
      </c>
      <c r="P66" s="120">
        <v>0</v>
      </c>
      <c r="Q66" s="121">
        <v>0</v>
      </c>
      <c r="R66" s="121">
        <v>0</v>
      </c>
      <c r="S66" s="121">
        <v>0</v>
      </c>
      <c r="T66" s="122">
        <v>0</v>
      </c>
    </row>
    <row r="67" spans="1:20" x14ac:dyDescent="0.2">
      <c r="A67" s="146" t="s">
        <v>473</v>
      </c>
      <c r="B67" s="28" t="s">
        <v>445</v>
      </c>
      <c r="C67" s="28" t="s">
        <v>446</v>
      </c>
      <c r="D67" s="84"/>
      <c r="E67" s="119">
        <v>0</v>
      </c>
      <c r="F67" s="120">
        <v>0</v>
      </c>
      <c r="G67" s="120">
        <v>0</v>
      </c>
      <c r="H67" s="121">
        <v>0</v>
      </c>
      <c r="I67" s="120">
        <v>0</v>
      </c>
      <c r="J67" s="120">
        <v>0</v>
      </c>
      <c r="K67" s="121">
        <v>0</v>
      </c>
      <c r="L67" s="120">
        <v>0</v>
      </c>
      <c r="M67" s="120">
        <v>0</v>
      </c>
      <c r="N67" s="121">
        <v>0</v>
      </c>
      <c r="O67" s="120">
        <v>0</v>
      </c>
      <c r="P67" s="120">
        <v>0</v>
      </c>
      <c r="Q67" s="121">
        <v>0</v>
      </c>
      <c r="R67" s="121">
        <v>0</v>
      </c>
      <c r="S67" s="121">
        <v>0</v>
      </c>
      <c r="T67" s="122">
        <v>0</v>
      </c>
    </row>
    <row r="68" spans="1:20" x14ac:dyDescent="0.2">
      <c r="A68" s="146" t="s">
        <v>168</v>
      </c>
      <c r="B68" s="28" t="s">
        <v>448</v>
      </c>
      <c r="C68" s="28" t="s">
        <v>446</v>
      </c>
      <c r="D68" s="84"/>
      <c r="E68" s="119">
        <v>0</v>
      </c>
      <c r="F68" s="120">
        <v>0</v>
      </c>
      <c r="G68" s="120">
        <v>0</v>
      </c>
      <c r="H68" s="121">
        <v>0</v>
      </c>
      <c r="I68" s="120">
        <v>0</v>
      </c>
      <c r="J68" s="120">
        <v>0</v>
      </c>
      <c r="K68" s="121">
        <v>0</v>
      </c>
      <c r="L68" s="120">
        <v>0</v>
      </c>
      <c r="M68" s="120">
        <v>0</v>
      </c>
      <c r="N68" s="121">
        <v>0</v>
      </c>
      <c r="O68" s="120">
        <v>0</v>
      </c>
      <c r="P68" s="120">
        <v>0</v>
      </c>
      <c r="Q68" s="121">
        <v>0</v>
      </c>
      <c r="R68" s="121">
        <v>0</v>
      </c>
      <c r="S68" s="121">
        <v>0</v>
      </c>
      <c r="T68" s="122">
        <v>0</v>
      </c>
    </row>
    <row r="69" spans="1:20" x14ac:dyDescent="0.2">
      <c r="A69" s="146" t="s">
        <v>474</v>
      </c>
      <c r="B69" s="28" t="s">
        <v>445</v>
      </c>
      <c r="C69" s="28" t="s">
        <v>446</v>
      </c>
      <c r="D69" s="84"/>
      <c r="E69" s="119">
        <v>0</v>
      </c>
      <c r="F69" s="120">
        <v>0</v>
      </c>
      <c r="G69" s="120">
        <v>0</v>
      </c>
      <c r="H69" s="121">
        <v>0</v>
      </c>
      <c r="I69" s="120">
        <v>0</v>
      </c>
      <c r="J69" s="120">
        <v>0</v>
      </c>
      <c r="K69" s="121">
        <v>0</v>
      </c>
      <c r="L69" s="120">
        <v>0</v>
      </c>
      <c r="M69" s="120">
        <v>0</v>
      </c>
      <c r="N69" s="121">
        <v>0</v>
      </c>
      <c r="O69" s="120">
        <v>0</v>
      </c>
      <c r="P69" s="120">
        <v>0</v>
      </c>
      <c r="Q69" s="121">
        <v>0</v>
      </c>
      <c r="R69" s="121">
        <v>0</v>
      </c>
      <c r="S69" s="121">
        <v>0</v>
      </c>
      <c r="T69" s="122">
        <v>0</v>
      </c>
    </row>
    <row r="70" spans="1:20" ht="13.5" thickBot="1" x14ac:dyDescent="0.25">
      <c r="A70" s="146" t="s">
        <v>475</v>
      </c>
      <c r="B70" s="147" t="s">
        <v>453</v>
      </c>
      <c r="C70" s="147"/>
      <c r="D70" s="84"/>
      <c r="E70" s="149">
        <v>744.5</v>
      </c>
      <c r="F70" s="150">
        <v>0</v>
      </c>
      <c r="G70" s="150">
        <v>34</v>
      </c>
      <c r="H70" s="121">
        <f>G70+F70</f>
        <v>34</v>
      </c>
      <c r="I70" s="150">
        <v>0</v>
      </c>
      <c r="J70" s="150">
        <v>80</v>
      </c>
      <c r="K70" s="121">
        <f>J70+I70</f>
        <v>80</v>
      </c>
      <c r="L70" s="150">
        <v>0</v>
      </c>
      <c r="M70" s="150">
        <v>30.5</v>
      </c>
      <c r="N70" s="121">
        <f>M70+L70</f>
        <v>30.5</v>
      </c>
      <c r="O70" s="150">
        <v>0</v>
      </c>
      <c r="P70" s="150">
        <v>100</v>
      </c>
      <c r="Q70" s="121">
        <f>P70+O70</f>
        <v>100</v>
      </c>
      <c r="R70" s="151">
        <v>200</v>
      </c>
      <c r="S70" s="151">
        <v>150</v>
      </c>
      <c r="T70" s="153">
        <v>150</v>
      </c>
    </row>
    <row r="71" spans="1:20" ht="38.25" x14ac:dyDescent="0.2">
      <c r="A71" s="126" t="s">
        <v>171</v>
      </c>
      <c r="B71" s="127" t="s">
        <v>337</v>
      </c>
      <c r="C71" s="128"/>
      <c r="D71" s="129"/>
      <c r="E71" s="119">
        <f>SUM(E72:E78)</f>
        <v>3046</v>
      </c>
      <c r="F71" s="120">
        <f>SUM(F72:F78)</f>
        <v>0</v>
      </c>
      <c r="G71" s="120">
        <f>SUM(G72:G78)</f>
        <v>183</v>
      </c>
      <c r="H71" s="121">
        <f t="shared" ref="H71:T71" si="15">SUM(H72:H78)</f>
        <v>183</v>
      </c>
      <c r="I71" s="120">
        <f t="shared" si="15"/>
        <v>0</v>
      </c>
      <c r="J71" s="120">
        <f t="shared" si="15"/>
        <v>813</v>
      </c>
      <c r="K71" s="121">
        <f t="shared" si="15"/>
        <v>813</v>
      </c>
      <c r="L71" s="120">
        <f t="shared" si="15"/>
        <v>0</v>
      </c>
      <c r="M71" s="120">
        <f t="shared" si="15"/>
        <v>650</v>
      </c>
      <c r="N71" s="121">
        <f t="shared" si="15"/>
        <v>650</v>
      </c>
      <c r="O71" s="120">
        <f t="shared" si="15"/>
        <v>0</v>
      </c>
      <c r="P71" s="120">
        <f t="shared" si="15"/>
        <v>500</v>
      </c>
      <c r="Q71" s="121">
        <f t="shared" si="15"/>
        <v>500</v>
      </c>
      <c r="R71" s="121">
        <f t="shared" si="15"/>
        <v>400</v>
      </c>
      <c r="S71" s="121">
        <f t="shared" si="15"/>
        <v>300</v>
      </c>
      <c r="T71" s="122">
        <f t="shared" si="15"/>
        <v>200</v>
      </c>
    </row>
    <row r="72" spans="1:20" x14ac:dyDescent="0.2">
      <c r="A72" s="146" t="s">
        <v>174</v>
      </c>
      <c r="B72" s="147" t="s">
        <v>444</v>
      </c>
      <c r="C72" s="147"/>
      <c r="D72" s="84"/>
      <c r="E72" s="149">
        <v>31</v>
      </c>
      <c r="F72" s="150">
        <v>0</v>
      </c>
      <c r="G72" s="150">
        <v>26</v>
      </c>
      <c r="H72" s="121">
        <f>G72+F72</f>
        <v>26</v>
      </c>
      <c r="I72" s="150">
        <v>0</v>
      </c>
      <c r="J72" s="150">
        <v>5</v>
      </c>
      <c r="K72" s="121">
        <f>J72+I72</f>
        <v>5</v>
      </c>
      <c r="L72" s="150">
        <v>0</v>
      </c>
      <c r="M72" s="150">
        <v>0</v>
      </c>
      <c r="N72" s="121">
        <f>M72+L72</f>
        <v>0</v>
      </c>
      <c r="O72" s="150">
        <v>0</v>
      </c>
      <c r="P72" s="150">
        <v>0</v>
      </c>
      <c r="Q72" s="121">
        <f>P72+O72</f>
        <v>0</v>
      </c>
      <c r="R72" s="151">
        <v>0</v>
      </c>
      <c r="S72" s="151">
        <v>0</v>
      </c>
      <c r="T72" s="153">
        <v>0</v>
      </c>
    </row>
    <row r="73" spans="1:20" x14ac:dyDescent="0.2">
      <c r="A73" s="146" t="s">
        <v>476</v>
      </c>
      <c r="B73" s="28" t="s">
        <v>445</v>
      </c>
      <c r="C73" s="28" t="s">
        <v>446</v>
      </c>
      <c r="D73" s="84"/>
      <c r="E73" s="119">
        <v>0</v>
      </c>
      <c r="F73" s="120">
        <v>0</v>
      </c>
      <c r="G73" s="120">
        <v>0</v>
      </c>
      <c r="H73" s="121">
        <v>0</v>
      </c>
      <c r="I73" s="120">
        <v>0</v>
      </c>
      <c r="J73" s="120">
        <v>0</v>
      </c>
      <c r="K73" s="121">
        <v>0</v>
      </c>
      <c r="L73" s="120">
        <v>0</v>
      </c>
      <c r="M73" s="120">
        <v>0</v>
      </c>
      <c r="N73" s="121">
        <v>0</v>
      </c>
      <c r="O73" s="120">
        <v>0</v>
      </c>
      <c r="P73" s="120">
        <v>0</v>
      </c>
      <c r="Q73" s="121">
        <v>0</v>
      </c>
      <c r="R73" s="121">
        <v>0</v>
      </c>
      <c r="S73" s="121">
        <v>0</v>
      </c>
      <c r="T73" s="122">
        <v>0</v>
      </c>
    </row>
    <row r="74" spans="1:20" x14ac:dyDescent="0.2">
      <c r="A74" s="146" t="s">
        <v>178</v>
      </c>
      <c r="B74" s="28" t="s">
        <v>447</v>
      </c>
      <c r="C74" s="28" t="s">
        <v>446</v>
      </c>
      <c r="D74" s="84"/>
      <c r="E74" s="119">
        <v>0</v>
      </c>
      <c r="F74" s="120">
        <v>0</v>
      </c>
      <c r="G74" s="120">
        <v>0</v>
      </c>
      <c r="H74" s="121">
        <v>0</v>
      </c>
      <c r="I74" s="120">
        <v>0</v>
      </c>
      <c r="J74" s="120">
        <v>0</v>
      </c>
      <c r="K74" s="121">
        <v>0</v>
      </c>
      <c r="L74" s="120">
        <v>0</v>
      </c>
      <c r="M74" s="120">
        <v>0</v>
      </c>
      <c r="N74" s="121">
        <v>0</v>
      </c>
      <c r="O74" s="120">
        <v>0</v>
      </c>
      <c r="P74" s="120">
        <v>0</v>
      </c>
      <c r="Q74" s="121">
        <v>0</v>
      </c>
      <c r="R74" s="121">
        <v>0</v>
      </c>
      <c r="S74" s="121">
        <v>0</v>
      </c>
      <c r="T74" s="122">
        <v>0</v>
      </c>
    </row>
    <row r="75" spans="1:20" x14ac:dyDescent="0.2">
      <c r="A75" s="146" t="s">
        <v>477</v>
      </c>
      <c r="B75" s="28" t="s">
        <v>445</v>
      </c>
      <c r="C75" s="28" t="s">
        <v>446</v>
      </c>
      <c r="D75" s="84"/>
      <c r="E75" s="119">
        <v>0</v>
      </c>
      <c r="F75" s="120">
        <v>0</v>
      </c>
      <c r="G75" s="120">
        <v>0</v>
      </c>
      <c r="H75" s="121">
        <v>0</v>
      </c>
      <c r="I75" s="120">
        <v>0</v>
      </c>
      <c r="J75" s="120">
        <v>0</v>
      </c>
      <c r="K75" s="121">
        <v>0</v>
      </c>
      <c r="L75" s="120">
        <v>0</v>
      </c>
      <c r="M75" s="120">
        <v>0</v>
      </c>
      <c r="N75" s="121">
        <v>0</v>
      </c>
      <c r="O75" s="120">
        <v>0</v>
      </c>
      <c r="P75" s="120">
        <v>0</v>
      </c>
      <c r="Q75" s="121">
        <v>0</v>
      </c>
      <c r="R75" s="121">
        <v>0</v>
      </c>
      <c r="S75" s="121">
        <v>0</v>
      </c>
      <c r="T75" s="122">
        <v>0</v>
      </c>
    </row>
    <row r="76" spans="1:20" x14ac:dyDescent="0.2">
      <c r="A76" s="146" t="s">
        <v>181</v>
      </c>
      <c r="B76" s="28" t="s">
        <v>448</v>
      </c>
      <c r="C76" s="28" t="s">
        <v>446</v>
      </c>
      <c r="D76" s="84"/>
      <c r="E76" s="119">
        <v>0</v>
      </c>
      <c r="F76" s="120">
        <v>0</v>
      </c>
      <c r="G76" s="120">
        <v>0</v>
      </c>
      <c r="H76" s="121">
        <v>0</v>
      </c>
      <c r="I76" s="120">
        <v>0</v>
      </c>
      <c r="J76" s="120">
        <v>0</v>
      </c>
      <c r="K76" s="121">
        <v>0</v>
      </c>
      <c r="L76" s="120">
        <v>0</v>
      </c>
      <c r="M76" s="120">
        <v>0</v>
      </c>
      <c r="N76" s="121">
        <v>0</v>
      </c>
      <c r="O76" s="120">
        <v>0</v>
      </c>
      <c r="P76" s="120">
        <v>0</v>
      </c>
      <c r="Q76" s="121">
        <v>0</v>
      </c>
      <c r="R76" s="121">
        <v>0</v>
      </c>
      <c r="S76" s="121">
        <v>0</v>
      </c>
      <c r="T76" s="122">
        <v>0</v>
      </c>
    </row>
    <row r="77" spans="1:20" x14ac:dyDescent="0.2">
      <c r="A77" s="146" t="s">
        <v>478</v>
      </c>
      <c r="B77" s="28" t="s">
        <v>445</v>
      </c>
      <c r="C77" s="28" t="s">
        <v>446</v>
      </c>
      <c r="D77" s="84"/>
      <c r="E77" s="119">
        <v>0</v>
      </c>
      <c r="F77" s="120">
        <v>0</v>
      </c>
      <c r="G77" s="120">
        <v>0</v>
      </c>
      <c r="H77" s="121">
        <v>0</v>
      </c>
      <c r="I77" s="120">
        <v>0</v>
      </c>
      <c r="J77" s="120">
        <v>0</v>
      </c>
      <c r="K77" s="121">
        <v>0</v>
      </c>
      <c r="L77" s="120">
        <v>0</v>
      </c>
      <c r="M77" s="120">
        <v>0</v>
      </c>
      <c r="N77" s="121">
        <v>0</v>
      </c>
      <c r="O77" s="120">
        <v>0</v>
      </c>
      <c r="P77" s="120">
        <v>0</v>
      </c>
      <c r="Q77" s="121">
        <v>0</v>
      </c>
      <c r="R77" s="121">
        <v>0</v>
      </c>
      <c r="S77" s="121">
        <v>0</v>
      </c>
      <c r="T77" s="122">
        <v>0</v>
      </c>
    </row>
    <row r="78" spans="1:20" ht="13.5" thickBot="1" x14ac:dyDescent="0.25">
      <c r="A78" s="182" t="s">
        <v>479</v>
      </c>
      <c r="B78" s="183" t="s">
        <v>453</v>
      </c>
      <c r="C78" s="183"/>
      <c r="D78" s="184"/>
      <c r="E78" s="185">
        <v>3015</v>
      </c>
      <c r="F78" s="186">
        <v>0</v>
      </c>
      <c r="G78" s="186">
        <v>157</v>
      </c>
      <c r="H78" s="121">
        <f>G78+F78</f>
        <v>157</v>
      </c>
      <c r="I78" s="186">
        <v>0</v>
      </c>
      <c r="J78" s="186">
        <v>808</v>
      </c>
      <c r="K78" s="121">
        <f>J78+I78</f>
        <v>808</v>
      </c>
      <c r="L78" s="186">
        <v>0</v>
      </c>
      <c r="M78" s="186">
        <v>650</v>
      </c>
      <c r="N78" s="121">
        <f>M78+L78</f>
        <v>650</v>
      </c>
      <c r="O78" s="186">
        <v>0</v>
      </c>
      <c r="P78" s="186">
        <v>500</v>
      </c>
      <c r="Q78" s="121">
        <f>P78+O78</f>
        <v>500</v>
      </c>
      <c r="R78" s="187">
        <v>400</v>
      </c>
      <c r="S78" s="187">
        <v>300</v>
      </c>
      <c r="T78" s="188">
        <v>200</v>
      </c>
    </row>
    <row r="79" spans="1:20" x14ac:dyDescent="0.2">
      <c r="A79" s="189" t="s">
        <v>431</v>
      </c>
      <c r="B79" s="190" t="s">
        <v>443</v>
      </c>
      <c r="C79" s="191"/>
      <c r="D79" s="192"/>
      <c r="E79" s="193">
        <f>E80+E86</f>
        <v>194170</v>
      </c>
      <c r="F79" s="194">
        <v>505</v>
      </c>
      <c r="G79" s="195">
        <f>G80+G86</f>
        <v>585.5</v>
      </c>
      <c r="H79" s="196">
        <f>G79+F79</f>
        <v>1090.5</v>
      </c>
      <c r="I79" s="195">
        <v>0</v>
      </c>
      <c r="J79" s="195">
        <f>J80+J86</f>
        <v>23440.5</v>
      </c>
      <c r="K79" s="196">
        <f>J79+I79</f>
        <v>23440.5</v>
      </c>
      <c r="L79" s="195">
        <v>0</v>
      </c>
      <c r="M79" s="195">
        <f>M80+M86</f>
        <v>25639</v>
      </c>
      <c r="N79" s="196">
        <f>M79+L79</f>
        <v>25639</v>
      </c>
      <c r="O79" s="195">
        <v>0</v>
      </c>
      <c r="P79" s="195">
        <f>P80+P86</f>
        <v>31000</v>
      </c>
      <c r="Q79" s="196">
        <f>P79+O79</f>
        <v>31000</v>
      </c>
      <c r="R79" s="196">
        <f>R80+R86</f>
        <v>41100</v>
      </c>
      <c r="S79" s="196">
        <f>S80+S86</f>
        <v>51050</v>
      </c>
      <c r="T79" s="197">
        <f>T80+T86</f>
        <v>20850</v>
      </c>
    </row>
    <row r="80" spans="1:20" x14ac:dyDescent="0.2">
      <c r="A80" s="198"/>
      <c r="B80" s="179" t="s">
        <v>444</v>
      </c>
      <c r="C80" s="180"/>
      <c r="D80" s="181"/>
      <c r="E80" s="185">
        <v>190131.5</v>
      </c>
      <c r="F80" s="199">
        <v>505</v>
      </c>
      <c r="G80" s="199">
        <v>226.5</v>
      </c>
      <c r="H80" s="187">
        <f>G80+F80</f>
        <v>731.5</v>
      </c>
      <c r="I80" s="199">
        <v>0</v>
      </c>
      <c r="J80" s="199">
        <v>22500</v>
      </c>
      <c r="K80" s="187">
        <f>J80+I80</f>
        <v>22500</v>
      </c>
      <c r="L80" s="199">
        <v>0</v>
      </c>
      <c r="M80" s="199">
        <v>24900</v>
      </c>
      <c r="N80" s="187">
        <f>M80+L80</f>
        <v>24900</v>
      </c>
      <c r="O80" s="199">
        <v>0</v>
      </c>
      <c r="P80" s="199">
        <v>30400</v>
      </c>
      <c r="Q80" s="187">
        <f>P80+O80</f>
        <v>30400</v>
      </c>
      <c r="R80" s="187">
        <v>40500</v>
      </c>
      <c r="S80" s="187">
        <v>50600</v>
      </c>
      <c r="T80" s="188">
        <v>20500</v>
      </c>
    </row>
    <row r="81" spans="1:20" x14ac:dyDescent="0.2">
      <c r="A81" s="198"/>
      <c r="B81" s="52" t="s">
        <v>445</v>
      </c>
      <c r="C81" s="53" t="s">
        <v>446</v>
      </c>
      <c r="D81" s="83"/>
      <c r="E81" s="119">
        <v>0</v>
      </c>
      <c r="F81" s="120">
        <v>0</v>
      </c>
      <c r="G81" s="120">
        <v>0</v>
      </c>
      <c r="H81" s="121">
        <v>0</v>
      </c>
      <c r="I81" s="120">
        <v>0</v>
      </c>
      <c r="J81" s="120">
        <v>0</v>
      </c>
      <c r="K81" s="121">
        <v>0</v>
      </c>
      <c r="L81" s="120">
        <v>0</v>
      </c>
      <c r="M81" s="120">
        <v>0</v>
      </c>
      <c r="N81" s="121">
        <v>0</v>
      </c>
      <c r="O81" s="120">
        <v>0</v>
      </c>
      <c r="P81" s="120">
        <v>0</v>
      </c>
      <c r="Q81" s="121">
        <v>0</v>
      </c>
      <c r="R81" s="121">
        <v>0</v>
      </c>
      <c r="S81" s="121">
        <v>0</v>
      </c>
      <c r="T81" s="122">
        <v>0</v>
      </c>
    </row>
    <row r="82" spans="1:20" x14ac:dyDescent="0.2">
      <c r="A82" s="198"/>
      <c r="B82" s="27" t="s">
        <v>447</v>
      </c>
      <c r="C82" s="28" t="s">
        <v>446</v>
      </c>
      <c r="D82" s="84"/>
      <c r="E82" s="119">
        <v>0</v>
      </c>
      <c r="F82" s="120">
        <v>0</v>
      </c>
      <c r="G82" s="120">
        <v>0</v>
      </c>
      <c r="H82" s="121">
        <v>0</v>
      </c>
      <c r="I82" s="120">
        <v>0</v>
      </c>
      <c r="J82" s="120">
        <v>0</v>
      </c>
      <c r="K82" s="121">
        <v>0</v>
      </c>
      <c r="L82" s="120">
        <v>0</v>
      </c>
      <c r="M82" s="120">
        <v>0</v>
      </c>
      <c r="N82" s="121">
        <v>0</v>
      </c>
      <c r="O82" s="120">
        <v>0</v>
      </c>
      <c r="P82" s="120">
        <v>0</v>
      </c>
      <c r="Q82" s="121">
        <v>0</v>
      </c>
      <c r="R82" s="121">
        <v>0</v>
      </c>
      <c r="S82" s="121">
        <v>0</v>
      </c>
      <c r="T82" s="122">
        <v>0</v>
      </c>
    </row>
    <row r="83" spans="1:20" x14ac:dyDescent="0.2">
      <c r="A83" s="198"/>
      <c r="B83" s="27" t="s">
        <v>445</v>
      </c>
      <c r="C83" s="28" t="s">
        <v>446</v>
      </c>
      <c r="D83" s="84"/>
      <c r="E83" s="119">
        <v>0</v>
      </c>
      <c r="F83" s="120">
        <v>0</v>
      </c>
      <c r="G83" s="120">
        <v>0</v>
      </c>
      <c r="H83" s="121">
        <v>0</v>
      </c>
      <c r="I83" s="120">
        <v>0</v>
      </c>
      <c r="J83" s="120">
        <v>0</v>
      </c>
      <c r="K83" s="121">
        <v>0</v>
      </c>
      <c r="L83" s="120">
        <v>0</v>
      </c>
      <c r="M83" s="120">
        <v>0</v>
      </c>
      <c r="N83" s="121">
        <v>0</v>
      </c>
      <c r="O83" s="120">
        <v>0</v>
      </c>
      <c r="P83" s="120">
        <v>0</v>
      </c>
      <c r="Q83" s="121">
        <v>0</v>
      </c>
      <c r="R83" s="121">
        <v>0</v>
      </c>
      <c r="S83" s="121">
        <v>0</v>
      </c>
      <c r="T83" s="122">
        <v>0</v>
      </c>
    </row>
    <row r="84" spans="1:20" x14ac:dyDescent="0.2">
      <c r="A84" s="198"/>
      <c r="B84" s="27" t="s">
        <v>448</v>
      </c>
      <c r="C84" s="28" t="s">
        <v>446</v>
      </c>
      <c r="D84" s="84"/>
      <c r="E84" s="119">
        <v>0</v>
      </c>
      <c r="F84" s="120">
        <v>0</v>
      </c>
      <c r="G84" s="120">
        <v>0</v>
      </c>
      <c r="H84" s="121">
        <v>0</v>
      </c>
      <c r="I84" s="120">
        <v>0</v>
      </c>
      <c r="J84" s="120">
        <v>0</v>
      </c>
      <c r="K84" s="121">
        <v>0</v>
      </c>
      <c r="L84" s="120">
        <v>0</v>
      </c>
      <c r="M84" s="120">
        <v>0</v>
      </c>
      <c r="N84" s="121">
        <v>0</v>
      </c>
      <c r="O84" s="120">
        <v>0</v>
      </c>
      <c r="P84" s="120">
        <v>0</v>
      </c>
      <c r="Q84" s="121">
        <v>0</v>
      </c>
      <c r="R84" s="121">
        <v>0</v>
      </c>
      <c r="S84" s="121">
        <v>0</v>
      </c>
      <c r="T84" s="122">
        <v>0</v>
      </c>
    </row>
    <row r="85" spans="1:20" x14ac:dyDescent="0.2">
      <c r="A85" s="198"/>
      <c r="B85" s="27" t="s">
        <v>445</v>
      </c>
      <c r="C85" s="28" t="s">
        <v>446</v>
      </c>
      <c r="D85" s="84"/>
      <c r="E85" s="119">
        <v>0</v>
      </c>
      <c r="F85" s="120">
        <v>0</v>
      </c>
      <c r="G85" s="120">
        <v>0</v>
      </c>
      <c r="H85" s="121">
        <v>0</v>
      </c>
      <c r="I85" s="120">
        <v>0</v>
      </c>
      <c r="J85" s="120">
        <v>0</v>
      </c>
      <c r="K85" s="121">
        <v>0</v>
      </c>
      <c r="L85" s="120">
        <v>0</v>
      </c>
      <c r="M85" s="120">
        <v>0</v>
      </c>
      <c r="N85" s="121">
        <v>0</v>
      </c>
      <c r="O85" s="120">
        <v>0</v>
      </c>
      <c r="P85" s="120">
        <v>0</v>
      </c>
      <c r="Q85" s="121">
        <v>0</v>
      </c>
      <c r="R85" s="121">
        <v>0</v>
      </c>
      <c r="S85" s="121">
        <v>0</v>
      </c>
      <c r="T85" s="122">
        <v>0</v>
      </c>
    </row>
    <row r="86" spans="1:20" ht="15.95" customHeight="1" thickBot="1" x14ac:dyDescent="0.25">
      <c r="A86" s="200"/>
      <c r="B86" s="182" t="s">
        <v>449</v>
      </c>
      <c r="C86" s="183"/>
      <c r="D86" s="184"/>
      <c r="E86" s="201">
        <v>4038.5</v>
      </c>
      <c r="F86" s="202">
        <v>0</v>
      </c>
      <c r="G86" s="202">
        <v>359</v>
      </c>
      <c r="H86" s="203">
        <f>G86+F86</f>
        <v>359</v>
      </c>
      <c r="I86" s="202">
        <v>0</v>
      </c>
      <c r="J86" s="202">
        <v>940.5</v>
      </c>
      <c r="K86" s="203">
        <f>J86+I86</f>
        <v>940.5</v>
      </c>
      <c r="L86" s="202">
        <v>0</v>
      </c>
      <c r="M86" s="202">
        <v>739</v>
      </c>
      <c r="N86" s="203">
        <f>M86+L86</f>
        <v>739</v>
      </c>
      <c r="O86" s="202">
        <v>0</v>
      </c>
      <c r="P86" s="202">
        <v>600</v>
      </c>
      <c r="Q86" s="203">
        <f>P86+O86</f>
        <v>600</v>
      </c>
      <c r="R86" s="203">
        <v>600</v>
      </c>
      <c r="S86" s="203">
        <v>450</v>
      </c>
      <c r="T86" s="204">
        <v>350</v>
      </c>
    </row>
    <row r="89" spans="1:20" x14ac:dyDescent="0.2">
      <c r="E89" s="85"/>
    </row>
    <row r="90" spans="1:20" x14ac:dyDescent="0.2">
      <c r="F90" s="82"/>
    </row>
    <row r="91" spans="1:20" x14ac:dyDescent="0.2">
      <c r="F91" s="82"/>
    </row>
    <row r="95" spans="1:20" x14ac:dyDescent="0.2">
      <c r="E95" s="85"/>
    </row>
    <row r="108" ht="12.95" customHeight="1" x14ac:dyDescent="0.2"/>
    <row r="109" ht="14.1" customHeight="1" x14ac:dyDescent="0.2"/>
    <row r="121" ht="48.95" customHeight="1" x14ac:dyDescent="0.2"/>
    <row r="123" ht="15.95" customHeight="1" x14ac:dyDescent="0.2"/>
    <row r="124" ht="15" customHeight="1" x14ac:dyDescent="0.2"/>
    <row r="125" ht="15.95" customHeight="1" x14ac:dyDescent="0.2"/>
    <row r="126" ht="17.100000000000001" customHeight="1" x14ac:dyDescent="0.2"/>
    <row r="127" ht="15.95" customHeight="1" x14ac:dyDescent="0.2"/>
    <row r="128" ht="15" customHeight="1" x14ac:dyDescent="0.2"/>
    <row r="129" ht="15.95" customHeight="1" x14ac:dyDescent="0.2"/>
    <row r="130" ht="17.100000000000001" customHeight="1" x14ac:dyDescent="0.2"/>
    <row r="131" ht="17.100000000000001" customHeight="1" x14ac:dyDescent="0.2"/>
  </sheetData>
  <mergeCells count="16">
    <mergeCell ref="A79:A86"/>
    <mergeCell ref="B7:T7"/>
    <mergeCell ref="A53:A56"/>
    <mergeCell ref="A1:T1"/>
    <mergeCell ref="A2:T2"/>
    <mergeCell ref="R3:T3"/>
    <mergeCell ref="A4:A6"/>
    <mergeCell ref="B4:B6"/>
    <mergeCell ref="C4:C6"/>
    <mergeCell ref="D4:D6"/>
    <mergeCell ref="E4:T4"/>
    <mergeCell ref="E5:E6"/>
    <mergeCell ref="F5:H5"/>
    <mergeCell ref="I5:K5"/>
    <mergeCell ref="L5:N5"/>
    <mergeCell ref="O5:Q5"/>
  </mergeCells>
  <pageMargins left="0.7" right="0.7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1.Цели НП</vt:lpstr>
      <vt:lpstr>2. Задачи и результаты ФП</vt:lpstr>
      <vt:lpstr>2.2.1.План мероприятий </vt:lpstr>
      <vt:lpstr>3. Финансовое обеспечение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ЦК ФТЗ ПЦЭ</dc:creator>
  <cp:lastModifiedBy>Павлова Светлана Михайловна</cp:lastModifiedBy>
  <dcterms:created xsi:type="dcterms:W3CDTF">2018-06-22T10:26:04Z</dcterms:created>
  <dcterms:modified xsi:type="dcterms:W3CDTF">2018-06-29T15:33:18Z</dcterms:modified>
</cp:coreProperties>
</file>