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ные материалы\Анализ данных\Долг\"/>
    </mc:Choice>
  </mc:AlternateContent>
  <xr:revisionPtr revIDLastSave="0" documentId="13_ncr:1_{CEAD7AF0-8EBC-4F7D-9F10-6E3FEBB47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 a="1"/>
  <c r="F16" i="1" s="1"/>
  <c r="E23" i="1"/>
  <c r="E16" i="1"/>
  <c r="E17" i="1" s="1"/>
  <c r="E15" i="1"/>
  <c r="E14" i="1"/>
  <c r="B29" i="1"/>
  <c r="C29" i="1" s="1"/>
  <c r="B23" i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C21" i="1"/>
  <c r="B21" i="1"/>
  <c r="C13" i="1"/>
  <c r="F15" i="1" l="1"/>
  <c r="F14" i="1"/>
  <c r="F24" i="1"/>
  <c r="F23" i="1"/>
  <c r="F22" i="1"/>
  <c r="F21" i="1"/>
  <c r="F20" i="1"/>
  <c r="F19" i="1"/>
  <c r="F18" i="1"/>
  <c r="F17" i="1"/>
  <c r="E18" i="1"/>
  <c r="E19" i="1" s="1"/>
  <c r="E20" i="1" s="1"/>
  <c r="E21" i="1" s="1"/>
  <c r="E22" i="1" s="1"/>
  <c r="C16" i="1" l="1"/>
  <c r="C14" i="1"/>
  <c r="C15" i="1" s="1"/>
  <c r="C17" i="1" s="1"/>
  <c r="B22" i="1" l="1"/>
  <c r="M3" i="1"/>
  <c r="N3" i="1"/>
  <c r="C22" i="1" l="1"/>
  <c r="M4" i="1" l="1"/>
  <c r="N4" i="1"/>
  <c r="M5" i="1" l="1"/>
  <c r="N5" i="1"/>
  <c r="N6" i="1" l="1"/>
  <c r="M6" i="1"/>
  <c r="M7" i="1" l="1"/>
  <c r="N7" i="1"/>
  <c r="N8" i="1"/>
  <c r="M8" i="1" l="1"/>
  <c r="M9" i="1" l="1"/>
  <c r="N9" i="1"/>
  <c r="M10" i="1"/>
  <c r="N10" i="1" l="1"/>
</calcChain>
</file>

<file path=xl/sharedStrings.xml><?xml version="1.0" encoding="utf-8"?>
<sst xmlns="http://schemas.openxmlformats.org/spreadsheetml/2006/main" count="14" uniqueCount="14">
  <si>
    <t>min</t>
  </si>
  <si>
    <t>max</t>
  </si>
  <si>
    <t>range</t>
  </si>
  <si>
    <t>k</t>
  </si>
  <si>
    <t>h</t>
  </si>
  <si>
    <r>
      <t>Середина
интервала
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</si>
  <si>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Частота
m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</si>
  <si>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Накопленная
частота 
m</t>
    </r>
    <r>
      <rPr>
        <vertAlign val="subscript"/>
        <sz val="11"/>
        <color theme="1"/>
        <rFont val="Calibri"/>
        <family val="2"/>
        <charset val="204"/>
        <scheme val="minor"/>
      </rPr>
      <t>iн</t>
    </r>
  </si>
  <si>
    <r>
      <t>Относительная
частота
w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=m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/n</t>
    </r>
  </si>
  <si>
    <r>
      <t>Относительная
накопленная
частота w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=m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/n</t>
    </r>
  </si>
  <si>
    <t>Границы интервалов</t>
  </si>
  <si>
    <r>
      <t>Границы интервалов
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- b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</si>
  <si>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Значения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</si>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</sst>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2" fontId="2" fillId="0" borderId="1" xfId="0" applyNumberFormat="1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tabSelected="1" topLeftCell="A3" workbookViewId="0">
      <selection activeCell="I21" sqref="I21"/>
    </sheetView>
  </sheetViews>
  <sheetFormatPr defaultRowHeight="14.4" x14ac:dyDescent="0.3"/>
  <cols>
    <col min="2" max="3" width="11" customWidth="1"/>
    <col min="5" max="5" width="9.6640625" customWidth="1"/>
    <col min="13" max="13" width="19.33203125" bestFit="1" customWidth="1"/>
    <col min="14" max="14" width="11.33203125" customWidth="1"/>
    <col min="15" max="15" width="8.21875" customWidth="1"/>
    <col min="16" max="16" width="13.33203125" customWidth="1"/>
    <col min="17" max="17" width="14" customWidth="1"/>
    <col min="18" max="18" width="14.109375" customWidth="1"/>
    <col min="19" max="19" width="12.44140625" bestFit="1" customWidth="1"/>
    <col min="20" max="20" width="14.21875" bestFit="1" customWidth="1"/>
    <col min="21" max="21" width="14.6640625" bestFit="1" customWidth="1"/>
    <col min="22" max="22" width="15" customWidth="1"/>
  </cols>
  <sheetData>
    <row r="2" spans="2:18" ht="64.2" customHeight="1" x14ac:dyDescent="0.3">
      <c r="B2" s="19">
        <v>6.9</v>
      </c>
      <c r="C2" s="19">
        <v>12.6</v>
      </c>
      <c r="D2" s="19">
        <v>10.199999999999999</v>
      </c>
      <c r="E2" s="19">
        <v>5.0999999999999996</v>
      </c>
      <c r="F2" s="19">
        <v>4.3</v>
      </c>
      <c r="G2" s="19">
        <v>3.3</v>
      </c>
      <c r="H2" s="19">
        <v>4.9000000000000004</v>
      </c>
      <c r="I2" s="19">
        <v>10.199999999999999</v>
      </c>
      <c r="J2" s="19">
        <v>1.87</v>
      </c>
      <c r="K2" s="19">
        <v>10.199999999999999</v>
      </c>
      <c r="M2" s="13" t="s">
        <v>11</v>
      </c>
      <c r="N2" s="13" t="s">
        <v>5</v>
      </c>
      <c r="O2" s="14" t="s">
        <v>6</v>
      </c>
      <c r="P2" s="14" t="s">
        <v>7</v>
      </c>
      <c r="Q2" s="14" t="s">
        <v>8</v>
      </c>
      <c r="R2" s="14" t="s">
        <v>9</v>
      </c>
    </row>
    <row r="3" spans="2:18" x14ac:dyDescent="0.3">
      <c r="B3" s="19">
        <v>6.9</v>
      </c>
      <c r="C3" s="19">
        <v>6.9</v>
      </c>
      <c r="D3" s="19">
        <v>4.9000000000000004</v>
      </c>
      <c r="E3" s="19">
        <v>8.9</v>
      </c>
      <c r="F3" s="19">
        <v>7.2</v>
      </c>
      <c r="G3" s="19">
        <v>6.9</v>
      </c>
      <c r="H3" s="19">
        <v>4.2</v>
      </c>
      <c r="I3" s="19">
        <v>9.1</v>
      </c>
      <c r="J3" s="19">
        <v>1.84</v>
      </c>
      <c r="K3" s="19">
        <v>12.6</v>
      </c>
      <c r="M3" s="10" t="str">
        <f>CONCATENATE(ROUND(B21,2)," - ",ROUND(C21,2))</f>
        <v>0,56 - 2,04</v>
      </c>
      <c r="N3" s="11">
        <f>AVERAGE(B21:C21)</f>
        <v>1.3</v>
      </c>
      <c r="O3" s="15"/>
      <c r="P3" s="15"/>
      <c r="Q3" s="15"/>
      <c r="R3" s="15"/>
    </row>
    <row r="4" spans="2:18" x14ac:dyDescent="0.3">
      <c r="B4" s="19">
        <v>6.9</v>
      </c>
      <c r="C4" s="19">
        <v>10.199999999999999</v>
      </c>
      <c r="D4" s="19">
        <v>4.9000000000000004</v>
      </c>
      <c r="E4" s="19">
        <v>2.2000000000000002</v>
      </c>
      <c r="F4" s="19">
        <v>3.3</v>
      </c>
      <c r="G4" s="19">
        <v>8.9</v>
      </c>
      <c r="H4" s="19">
        <v>2.2000000000000002</v>
      </c>
      <c r="I4" s="19">
        <v>4.9000000000000004</v>
      </c>
      <c r="J4" s="19">
        <v>8.9</v>
      </c>
      <c r="K4" s="19">
        <v>4.9000000000000004</v>
      </c>
      <c r="M4" s="10" t="str">
        <f t="shared" ref="M4:M10" si="0">CONCATENATE(ROUND(B22,2)," - ",ROUND(C22,2))</f>
        <v>2,04 - 3,52</v>
      </c>
      <c r="N4" s="11">
        <f>AVERAGE(B22:C22)</f>
        <v>2.7783114333202841</v>
      </c>
      <c r="O4" s="8"/>
      <c r="P4" s="8"/>
      <c r="Q4" s="8"/>
      <c r="R4" s="8"/>
    </row>
    <row r="5" spans="2:18" x14ac:dyDescent="0.3">
      <c r="B5" s="19">
        <v>9.1</v>
      </c>
      <c r="C5" s="19">
        <v>6.9</v>
      </c>
      <c r="D5" s="19">
        <v>7.2</v>
      </c>
      <c r="E5" s="19">
        <v>8.9</v>
      </c>
      <c r="F5" s="19">
        <v>4.9000000000000004</v>
      </c>
      <c r="G5" s="19">
        <v>5.0999999999999996</v>
      </c>
      <c r="H5" s="19">
        <v>6.1</v>
      </c>
      <c r="I5" s="19">
        <v>2.2000000000000002</v>
      </c>
      <c r="J5" s="19">
        <v>4.9000000000000004</v>
      </c>
      <c r="K5" s="19">
        <v>11.6</v>
      </c>
      <c r="M5" s="10" t="str">
        <f t="shared" si="0"/>
        <v>3,52 - 5</v>
      </c>
      <c r="N5" s="11">
        <f>AVERAGE(B23:C23)</f>
        <v>4.2566228666405683</v>
      </c>
      <c r="O5" s="8"/>
      <c r="P5" s="8"/>
      <c r="Q5" s="8"/>
      <c r="R5" s="8"/>
    </row>
    <row r="6" spans="2:18" x14ac:dyDescent="0.3">
      <c r="B6" s="19">
        <v>4.9000000000000004</v>
      </c>
      <c r="C6" s="19">
        <v>6.9</v>
      </c>
      <c r="D6" s="19">
        <v>1.3</v>
      </c>
      <c r="E6" s="19">
        <v>5.0999999999999996</v>
      </c>
      <c r="F6" s="19">
        <v>1.3</v>
      </c>
      <c r="G6" s="19">
        <v>6</v>
      </c>
      <c r="H6" s="19">
        <v>5.8</v>
      </c>
      <c r="I6" s="19">
        <v>6.2</v>
      </c>
      <c r="J6" s="19">
        <v>6.9</v>
      </c>
      <c r="K6" s="19">
        <v>11.6</v>
      </c>
      <c r="M6" s="10" t="str">
        <f t="shared" si="0"/>
        <v>5 - 6,47</v>
      </c>
      <c r="N6" s="11">
        <f>AVERAGE(B24:C24)</f>
        <v>5.7349342999608526</v>
      </c>
      <c r="O6" s="8"/>
      <c r="P6" s="8"/>
      <c r="Q6" s="8"/>
      <c r="R6" s="8"/>
    </row>
    <row r="7" spans="2:18" x14ac:dyDescent="0.3">
      <c r="B7" s="19">
        <v>5.0999999999999996</v>
      </c>
      <c r="C7" s="19">
        <v>6.9</v>
      </c>
      <c r="D7" s="19">
        <v>3.9</v>
      </c>
      <c r="E7" s="19">
        <v>5.9</v>
      </c>
      <c r="F7" s="19">
        <v>2.2000000000000002</v>
      </c>
      <c r="G7" s="19">
        <v>6.9</v>
      </c>
      <c r="H7" s="19">
        <v>4.4000000000000004</v>
      </c>
      <c r="I7" s="19">
        <v>5.8</v>
      </c>
      <c r="J7" s="19">
        <v>7.4</v>
      </c>
      <c r="K7" s="19">
        <v>5.0999999999999996</v>
      </c>
      <c r="M7" s="10" t="str">
        <f t="shared" si="0"/>
        <v>6,47 - 7,95</v>
      </c>
      <c r="N7" s="11">
        <f>AVERAGE(B25:C25)</f>
        <v>7.2132457332811368</v>
      </c>
      <c r="O7" s="8"/>
      <c r="P7" s="8"/>
      <c r="Q7" s="8"/>
      <c r="R7" s="8"/>
    </row>
    <row r="8" spans="2:18" x14ac:dyDescent="0.3">
      <c r="B8" s="19">
        <v>5.0999999999999996</v>
      </c>
      <c r="C8" s="19">
        <v>5.0999999999999996</v>
      </c>
      <c r="D8" s="19">
        <v>4.8</v>
      </c>
      <c r="E8" s="19">
        <v>3.8</v>
      </c>
      <c r="F8" s="19">
        <v>4.9000000000000004</v>
      </c>
      <c r="G8" s="19">
        <v>5.3</v>
      </c>
      <c r="H8" s="19">
        <v>6.3</v>
      </c>
      <c r="I8" s="19">
        <v>4.9000000000000004</v>
      </c>
      <c r="J8" s="19">
        <v>6.1</v>
      </c>
      <c r="K8" s="19">
        <v>7.4</v>
      </c>
      <c r="M8" s="10" t="str">
        <f t="shared" si="0"/>
        <v>7,95 - 9,43</v>
      </c>
      <c r="N8" s="11">
        <f>AVERAGE(B26:C26)</f>
        <v>8.6915571666014202</v>
      </c>
      <c r="O8" s="8"/>
      <c r="P8" s="8"/>
      <c r="Q8" s="8"/>
      <c r="R8" s="8"/>
    </row>
    <row r="9" spans="2:18" x14ac:dyDescent="0.3">
      <c r="B9" s="19">
        <v>5.0999999999999996</v>
      </c>
      <c r="C9" s="19">
        <v>6.9</v>
      </c>
      <c r="D9" s="19">
        <v>4.3</v>
      </c>
      <c r="E9" s="19">
        <v>8.8000000000000007</v>
      </c>
      <c r="F9" s="19">
        <v>8.9</v>
      </c>
      <c r="G9" s="19">
        <v>11.6</v>
      </c>
      <c r="H9" s="19">
        <v>5.7</v>
      </c>
      <c r="I9" s="19">
        <v>5.8</v>
      </c>
      <c r="J9" s="19">
        <v>11.6</v>
      </c>
      <c r="K9" s="19">
        <v>4.9000000000000004</v>
      </c>
      <c r="M9" s="10" t="str">
        <f t="shared" si="0"/>
        <v>9,43 - 10,91</v>
      </c>
      <c r="N9" s="11">
        <f>AVERAGE(B27:C27)</f>
        <v>10.169868599921706</v>
      </c>
      <c r="O9" s="8"/>
      <c r="P9" s="8"/>
      <c r="Q9" s="8"/>
      <c r="R9" s="8"/>
    </row>
    <row r="10" spans="2:18" x14ac:dyDescent="0.3">
      <c r="B10" s="19">
        <v>7.1</v>
      </c>
      <c r="C10" s="19">
        <v>6.9</v>
      </c>
      <c r="D10" s="19">
        <v>4.8</v>
      </c>
      <c r="E10" s="19">
        <v>4.9000000000000004</v>
      </c>
      <c r="F10" s="19">
        <v>5.0999999999999996</v>
      </c>
      <c r="G10" s="19">
        <v>11.6</v>
      </c>
      <c r="H10" s="19">
        <v>10.199999999999999</v>
      </c>
      <c r="I10" s="19">
        <v>5.9</v>
      </c>
      <c r="J10" s="19">
        <v>7.3</v>
      </c>
      <c r="K10" s="19">
        <v>5.0999999999999996</v>
      </c>
      <c r="M10" s="10" t="str">
        <f t="shared" si="0"/>
        <v>10,91 - 12,39</v>
      </c>
      <c r="N10" s="11">
        <f>AVERAGE(B28:C28)</f>
        <v>11.648180033241989</v>
      </c>
      <c r="O10" s="8"/>
      <c r="P10" s="8"/>
      <c r="Q10" s="8"/>
      <c r="R10" s="8"/>
    </row>
    <row r="11" spans="2:18" x14ac:dyDescent="0.3">
      <c r="B11" s="19">
        <v>12.6</v>
      </c>
      <c r="C11" s="19">
        <v>3.3</v>
      </c>
      <c r="D11" s="19">
        <v>5.0999999999999996</v>
      </c>
      <c r="E11" s="19">
        <v>8.9</v>
      </c>
      <c r="F11" s="19">
        <v>3.6</v>
      </c>
      <c r="G11" s="19">
        <v>3.3</v>
      </c>
      <c r="H11" s="19">
        <v>5.0999999999999996</v>
      </c>
      <c r="I11" s="19">
        <v>2.2000000000000002</v>
      </c>
      <c r="J11" s="19">
        <v>10.199999999999999</v>
      </c>
      <c r="K11" s="19">
        <v>2.8</v>
      </c>
    </row>
    <row r="12" spans="2:1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8" x14ac:dyDescent="0.3">
      <c r="B13" s="2" t="s">
        <v>0</v>
      </c>
      <c r="C13" s="18">
        <f>MIN(B2:K11)</f>
        <v>1.3</v>
      </c>
      <c r="E13" s="17" t="s">
        <v>12</v>
      </c>
      <c r="F13" s="16" t="s">
        <v>13</v>
      </c>
      <c r="H13" s="1"/>
      <c r="I13" s="1"/>
      <c r="J13" s="1"/>
      <c r="K13" s="1"/>
    </row>
    <row r="14" spans="2:18" x14ac:dyDescent="0.3">
      <c r="B14" s="2" t="s">
        <v>1</v>
      </c>
      <c r="C14" s="3">
        <f>MAX(B2:K11)</f>
        <v>12.6</v>
      </c>
      <c r="E14" s="11">
        <f>C13-C17/2</f>
        <v>0.56084428333985803</v>
      </c>
      <c r="F14" s="8">
        <f t="array" ref="F14:F24">FREQUENCY(B2:K11,E14:E23)</f>
        <v>0</v>
      </c>
      <c r="H14" s="1"/>
      <c r="I14" s="1"/>
      <c r="J14" s="1"/>
      <c r="K14" s="1"/>
    </row>
    <row r="15" spans="2:18" x14ac:dyDescent="0.3">
      <c r="B15" s="4" t="s">
        <v>2</v>
      </c>
      <c r="C15" s="3">
        <f>C14-C13</f>
        <v>11.299999999999999</v>
      </c>
      <c r="D15" s="1"/>
      <c r="E15" s="11">
        <f>E14+$C$17</f>
        <v>2.0391557166601419</v>
      </c>
      <c r="F15" s="9">
        <v>4</v>
      </c>
      <c r="G15" s="1"/>
      <c r="H15" s="1"/>
      <c r="I15" s="1"/>
      <c r="J15" s="1"/>
      <c r="K15" s="1"/>
    </row>
    <row r="16" spans="2:18" x14ac:dyDescent="0.3">
      <c r="B16" s="4" t="s">
        <v>3</v>
      </c>
      <c r="C16" s="5">
        <f>1+LOG(100,2)</f>
        <v>7.6438561897747253</v>
      </c>
      <c r="D16" s="1"/>
      <c r="E16" s="11">
        <f t="shared" ref="E16:E22" si="1">E15+$C$17</f>
        <v>3.5174671499804262</v>
      </c>
      <c r="F16" s="9">
        <v>10</v>
      </c>
      <c r="G16" s="1"/>
      <c r="H16" s="1"/>
      <c r="I16" s="1"/>
      <c r="J16" s="1"/>
      <c r="K16" s="1"/>
    </row>
    <row r="17" spans="2:6" x14ac:dyDescent="0.3">
      <c r="B17" s="6" t="s">
        <v>4</v>
      </c>
      <c r="C17" s="7">
        <f>C15/C16</f>
        <v>1.478311433320284</v>
      </c>
      <c r="E17" s="11">
        <f t="shared" si="1"/>
        <v>4.9957785833007105</v>
      </c>
      <c r="F17" s="8">
        <v>21</v>
      </c>
    </row>
    <row r="18" spans="2:6" x14ac:dyDescent="0.3">
      <c r="E18" s="11">
        <f t="shared" si="1"/>
        <v>6.4740900166209947</v>
      </c>
      <c r="F18" s="8">
        <v>24</v>
      </c>
    </row>
    <row r="19" spans="2:6" x14ac:dyDescent="0.3">
      <c r="E19" s="11">
        <f t="shared" si="1"/>
        <v>7.952401449941279</v>
      </c>
      <c r="F19" s="8">
        <v>18</v>
      </c>
    </row>
    <row r="20" spans="2:6" x14ac:dyDescent="0.3">
      <c r="B20" s="12" t="s">
        <v>10</v>
      </c>
      <c r="C20" s="12"/>
      <c r="E20" s="11">
        <f t="shared" si="1"/>
        <v>9.4307128832615632</v>
      </c>
      <c r="F20" s="8">
        <v>9</v>
      </c>
    </row>
    <row r="21" spans="2:6" x14ac:dyDescent="0.3">
      <c r="B21" s="11">
        <f>C13-C17/2</f>
        <v>0.56084428333985803</v>
      </c>
      <c r="C21" s="11">
        <f>B21+$C$17</f>
        <v>2.0391557166601419</v>
      </c>
      <c r="E21" s="11">
        <f t="shared" si="1"/>
        <v>10.909024316581847</v>
      </c>
      <c r="F21" s="8">
        <v>6</v>
      </c>
    </row>
    <row r="22" spans="2:6" x14ac:dyDescent="0.3">
      <c r="B22" s="11">
        <f>C21</f>
        <v>2.0391557166601419</v>
      </c>
      <c r="C22" s="11">
        <f>B22+$C$17</f>
        <v>3.5174671499804262</v>
      </c>
      <c r="E22" s="11">
        <f t="shared" si="1"/>
        <v>12.387335749902132</v>
      </c>
      <c r="F22" s="8">
        <v>5</v>
      </c>
    </row>
    <row r="23" spans="2:6" x14ac:dyDescent="0.3">
      <c r="B23" s="11">
        <f t="shared" ref="B23:B29" si="2">C22</f>
        <v>3.5174671499804262</v>
      </c>
      <c r="C23" s="11">
        <f t="shared" ref="C23:C29" si="3">B23+$C$17</f>
        <v>4.9957785833007105</v>
      </c>
      <c r="E23" s="11">
        <f>E22+$C$17</f>
        <v>13.865647183222416</v>
      </c>
      <c r="F23" s="8">
        <v>3</v>
      </c>
    </row>
    <row r="24" spans="2:6" x14ac:dyDescent="0.3">
      <c r="B24" s="11">
        <f t="shared" si="2"/>
        <v>4.9957785833007105</v>
      </c>
      <c r="C24" s="11">
        <f t="shared" si="3"/>
        <v>6.4740900166209947</v>
      </c>
      <c r="F24">
        <v>0</v>
      </c>
    </row>
    <row r="25" spans="2:6" x14ac:dyDescent="0.3">
      <c r="B25" s="11">
        <f t="shared" si="2"/>
        <v>6.4740900166209947</v>
      </c>
      <c r="C25" s="11">
        <f t="shared" si="3"/>
        <v>7.952401449941279</v>
      </c>
    </row>
    <row r="26" spans="2:6" x14ac:dyDescent="0.3">
      <c r="B26" s="11">
        <f t="shared" si="2"/>
        <v>7.952401449941279</v>
      </c>
      <c r="C26" s="11">
        <f t="shared" si="3"/>
        <v>9.4307128832615632</v>
      </c>
    </row>
    <row r="27" spans="2:6" x14ac:dyDescent="0.3">
      <c r="B27" s="11">
        <f t="shared" si="2"/>
        <v>9.4307128832615632</v>
      </c>
      <c r="C27" s="11">
        <f t="shared" si="3"/>
        <v>10.909024316581847</v>
      </c>
    </row>
    <row r="28" spans="2:6" x14ac:dyDescent="0.3">
      <c r="B28" s="11">
        <f t="shared" si="2"/>
        <v>10.909024316581847</v>
      </c>
      <c r="C28" s="11">
        <f t="shared" si="3"/>
        <v>12.387335749902132</v>
      </c>
    </row>
    <row r="29" spans="2:6" x14ac:dyDescent="0.3">
      <c r="B29" s="11">
        <f t="shared" si="2"/>
        <v>12.387335749902132</v>
      </c>
      <c r="C29" s="11">
        <f t="shared" si="3"/>
        <v>13.865647183222416</v>
      </c>
    </row>
  </sheetData>
  <mergeCells count="1"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SnaWk</dc:creator>
  <cp:lastModifiedBy>Николай Семёнов</cp:lastModifiedBy>
  <dcterms:created xsi:type="dcterms:W3CDTF">2015-06-05T18:19:34Z</dcterms:created>
  <dcterms:modified xsi:type="dcterms:W3CDTF">2024-02-04T10:40:01Z</dcterms:modified>
</cp:coreProperties>
</file>