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ные материалы\Анализ данных\Долг\"/>
    </mc:Choice>
  </mc:AlternateContent>
  <xr:revisionPtr revIDLastSave="0" documentId="13_ncr:1_{CE312460-9E36-4331-BF5A-E8D0741440F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2" sheetId="3" r:id="rId2"/>
    <sheet name="Лист3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4" l="1"/>
  <c r="J30" i="4"/>
  <c r="I30" i="4"/>
  <c r="E43" i="4"/>
  <c r="F43" i="4"/>
  <c r="J28" i="4"/>
  <c r="J29" i="4"/>
  <c r="J27" i="4"/>
  <c r="I28" i="4"/>
  <c r="I29" i="4"/>
  <c r="I27" i="4"/>
  <c r="I24" i="4"/>
  <c r="I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<sst xmlns="http://schemas.openxmlformats.org/spreadsheetml/2006/main" count="74" uniqueCount="41">
  <si>
    <t>№ п/п</t>
  </si>
  <si>
    <t>Цена</t>
  </si>
  <si>
    <t>Объём
продаж</t>
  </si>
  <si>
    <t>Рекламные
затраты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</si>
  <si>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</si>
  <si>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</si>
  <si>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</si>
  <si>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</si>
  <si>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</si>
  <si>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</si>
  <si>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</si>
  <si>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</si>
  <si>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</si>
  <si>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</si>
  <si>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</si>
  <si>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</si>
  <si>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</si>
  <si>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</si>
  <si>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</si>
  <si>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</si>
  <si>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</si>
  <si>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</si>
  <si>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</si>
  <si>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</si>
  <si>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</si>
  <si>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</si>
  <si>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</si>
  <si>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</si>
  <si>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</si>
  <si>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</si>
  <si>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</si>
  <si>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Переменная X 3</t>
  </si>
  <si>
    <t xml:space="preserve">Ожидаемый объем </t>
  </si>
  <si>
    <t>beta1</t>
  </si>
  <si>
    <t>beta2</t>
  </si>
  <si>
    <t>beta0</t>
  </si>
  <si>
    <t>t</t>
  </si>
  <si>
    <t>beta*</t>
  </si>
  <si>
    <t>F-тест</t>
  </si>
  <si>
    <t>p-значение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</si>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</sst>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0" borderId="1" xfId="0" applyNumberFormat="1" applyBorder="1"/>
    <xf numFmtId="0" fontId="0" fillId="0" borderId="0" xfId="0" applyNumberFormat="1"/>
    <xf numFmtId="0" fontId="1" fillId="0" borderId="3" xfId="0" applyNumberFormat="1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2" xfId="0" applyNumberFormat="1" applyFill="1" applyBorder="1" applyAlignment="1"/>
    <xf numFmtId="0" fontId="1" fillId="0" borderId="3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4" xfId="0" applyBorder="1"/>
    <xf numFmtId="0" fontId="0" fillId="0" borderId="1" xfId="0" applyFill="1" applyBorder="1"/>
    <xf numFmtId="2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12" sqref="G12"/>
    </sheetView>
  </sheetViews>
  <sheetFormatPr defaultRowHeight="14.4" x14ac:dyDescent="0.3"/>
  <cols>
    <col min="2" max="3" width="14" bestFit="1" customWidth="1"/>
    <col min="4" max="4" width="11.109375" customWidth="1"/>
    <col min="6" max="14" width="9" customWidth="1"/>
  </cols>
  <sheetData>
    <row r="1" spans="1:5" ht="28.8" x14ac:dyDescent="0.3">
      <c r="A1" s="1" t="s">
        <v>0</v>
      </c>
      <c r="B1" s="2" t="s">
        <v>2</v>
      </c>
      <c r="C1" s="1" t="s">
        <v>1</v>
      </c>
      <c r="D1" s="2" t="s">
        <v>3</v>
      </c>
      <c r="E1" s="1" t="s">
        <v>30</v>
      </c>
    </row>
    <row r="2" spans="1:5" x14ac:dyDescent="0.3">
      <c r="A2" s="1">
        <v>1</v>
      </c>
      <c r="B2" s="1">
        <v>535</v>
      </c>
      <c r="C2" s="1">
        <v>5.53</v>
      </c>
      <c r="D2" s="1">
        <v>4.79</v>
      </c>
      <c r="E2" s="7">
        <f>D2*D2</f>
        <v>22.944099999999999</v>
      </c>
    </row>
    <row r="3" spans="1:5" x14ac:dyDescent="0.3">
      <c r="A3" s="1">
        <v>2</v>
      </c>
      <c r="B3" s="1">
        <v>566</v>
      </c>
      <c r="C3" s="1">
        <v>6.22</v>
      </c>
      <c r="D3" s="1">
        <v>3.61</v>
      </c>
      <c r="E3" s="7">
        <f>D3*D3</f>
        <v>13.0321</v>
      </c>
    </row>
    <row r="4" spans="1:5" x14ac:dyDescent="0.3">
      <c r="A4" s="1">
        <v>3</v>
      </c>
      <c r="B4" s="1">
        <v>396</v>
      </c>
      <c r="C4" s="1">
        <v>6.53</v>
      </c>
      <c r="D4" s="1">
        <v>5.49</v>
      </c>
      <c r="E4" s="7">
        <f>D4*D4</f>
        <v>30.140100000000004</v>
      </c>
    </row>
    <row r="5" spans="1:5" x14ac:dyDescent="0.3">
      <c r="A5" s="1">
        <v>4</v>
      </c>
      <c r="B5" s="1">
        <v>726</v>
      </c>
      <c r="C5" s="1">
        <v>6.12</v>
      </c>
      <c r="D5" s="1">
        <v>2.78</v>
      </c>
      <c r="E5" s="7">
        <f>D5*D5</f>
        <v>7.7283999999999988</v>
      </c>
    </row>
    <row r="6" spans="1:5" x14ac:dyDescent="0.3">
      <c r="A6" s="1">
        <v>5</v>
      </c>
      <c r="B6" s="1">
        <v>265</v>
      </c>
      <c r="C6" s="1">
        <v>6.64</v>
      </c>
      <c r="D6" s="1">
        <v>5.74</v>
      </c>
      <c r="E6" s="7">
        <f>D6*D6</f>
        <v>32.947600000000001</v>
      </c>
    </row>
    <row r="7" spans="1:5" x14ac:dyDescent="0.3">
      <c r="A7" s="1">
        <v>6</v>
      </c>
      <c r="B7" s="1">
        <v>615</v>
      </c>
      <c r="C7" s="1">
        <v>5.17</v>
      </c>
      <c r="D7" s="1">
        <v>1.34</v>
      </c>
      <c r="E7" s="7">
        <f>D7*D7</f>
        <v>1.7956000000000003</v>
      </c>
    </row>
    <row r="8" spans="1:5" x14ac:dyDescent="0.3">
      <c r="A8" s="1">
        <v>7</v>
      </c>
      <c r="B8" s="1">
        <v>370</v>
      </c>
      <c r="C8" s="1">
        <v>5.0599999999999996</v>
      </c>
      <c r="D8" s="1">
        <v>5.81</v>
      </c>
      <c r="E8" s="7">
        <f>D8*D8</f>
        <v>33.756099999999996</v>
      </c>
    </row>
    <row r="9" spans="1:5" x14ac:dyDescent="0.3">
      <c r="A9" s="1">
        <v>8</v>
      </c>
      <c r="B9" s="1">
        <v>789</v>
      </c>
      <c r="C9" s="1">
        <v>5.0199999999999996</v>
      </c>
      <c r="D9" s="1">
        <v>3.39</v>
      </c>
      <c r="E9" s="7">
        <f>D9*D9</f>
        <v>11.492100000000001</v>
      </c>
    </row>
    <row r="10" spans="1:5" x14ac:dyDescent="0.3">
      <c r="A10" s="1">
        <v>9</v>
      </c>
      <c r="B10" s="1">
        <v>513</v>
      </c>
      <c r="C10" s="1">
        <v>6.77</v>
      </c>
      <c r="D10" s="1">
        <v>3.47</v>
      </c>
      <c r="E10" s="7">
        <f>D10*D10</f>
        <v>12.040900000000001</v>
      </c>
    </row>
    <row r="11" spans="1:5" x14ac:dyDescent="0.3">
      <c r="A11" s="1">
        <v>10</v>
      </c>
      <c r="B11" s="1">
        <v>661</v>
      </c>
      <c r="C11" s="1">
        <v>6.57</v>
      </c>
      <c r="D11" s="1">
        <v>3.59</v>
      </c>
      <c r="E11" s="7">
        <f>D11*D11</f>
        <v>12.8881</v>
      </c>
    </row>
    <row r="12" spans="1:5" x14ac:dyDescent="0.3">
      <c r="A12" s="1">
        <v>11</v>
      </c>
      <c r="B12" s="1">
        <v>407</v>
      </c>
      <c r="C12" s="1">
        <v>6.67</v>
      </c>
      <c r="D12" s="1">
        <v>5.19</v>
      </c>
      <c r="E12" s="7">
        <f>D12*D12</f>
        <v>26.936100000000003</v>
      </c>
    </row>
    <row r="13" spans="1:5" x14ac:dyDescent="0.3">
      <c r="A13" s="1">
        <v>12</v>
      </c>
      <c r="B13" s="1">
        <v>608</v>
      </c>
      <c r="C13" s="1">
        <v>6.92</v>
      </c>
      <c r="D13" s="1">
        <v>3.27</v>
      </c>
      <c r="E13" s="7">
        <f>D13*D13</f>
        <v>10.6929</v>
      </c>
    </row>
    <row r="14" spans="1:5" x14ac:dyDescent="0.3">
      <c r="A14" s="1">
        <v>13</v>
      </c>
      <c r="B14" s="1">
        <v>399</v>
      </c>
      <c r="C14" s="1">
        <v>6.97</v>
      </c>
      <c r="D14" s="1">
        <v>4.6900000000000004</v>
      </c>
      <c r="E14" s="7">
        <f>D14*D14</f>
        <v>21.996100000000002</v>
      </c>
    </row>
    <row r="15" spans="1:5" x14ac:dyDescent="0.3">
      <c r="A15" s="1">
        <v>14</v>
      </c>
      <c r="B15" s="1">
        <v>631</v>
      </c>
      <c r="C15" s="1">
        <v>6.59</v>
      </c>
      <c r="D15" s="1">
        <v>3.79</v>
      </c>
      <c r="E15" s="7">
        <f>D15*D15</f>
        <v>14.364100000000001</v>
      </c>
    </row>
    <row r="16" spans="1:5" x14ac:dyDescent="0.3">
      <c r="A16" s="1">
        <v>15</v>
      </c>
      <c r="B16" s="1">
        <v>545</v>
      </c>
      <c r="C16" s="1">
        <v>6.5</v>
      </c>
      <c r="D16" s="1">
        <v>4.29</v>
      </c>
      <c r="E16" s="7">
        <f>D16*D16</f>
        <v>18.4041</v>
      </c>
    </row>
    <row r="17" spans="1:5" x14ac:dyDescent="0.3">
      <c r="A17" s="1">
        <v>16</v>
      </c>
      <c r="B17" s="1">
        <v>512</v>
      </c>
      <c r="C17" s="1">
        <v>6.86</v>
      </c>
      <c r="D17" s="1">
        <v>2.71</v>
      </c>
      <c r="E17" s="7">
        <f>D17*D17</f>
        <v>7.3441000000000001</v>
      </c>
    </row>
    <row r="18" spans="1:5" x14ac:dyDescent="0.3">
      <c r="A18" s="1">
        <v>17</v>
      </c>
      <c r="B18" s="1">
        <v>845</v>
      </c>
      <c r="C18" s="1">
        <v>5.09</v>
      </c>
      <c r="D18" s="1">
        <v>2.21</v>
      </c>
      <c r="E18" s="7">
        <f>D18*D18</f>
        <v>4.8841000000000001</v>
      </c>
    </row>
    <row r="19" spans="1:5" x14ac:dyDescent="0.3">
      <c r="A19" s="1">
        <v>18</v>
      </c>
      <c r="B19" s="1">
        <v>571</v>
      </c>
      <c r="C19" s="1">
        <v>6.18</v>
      </c>
      <c r="D19" s="1">
        <v>3.29</v>
      </c>
      <c r="E19" s="7">
        <f>D19*D19</f>
        <v>10.8241</v>
      </c>
    </row>
    <row r="20" spans="1:5" x14ac:dyDescent="0.3">
      <c r="A20" s="1">
        <v>19</v>
      </c>
      <c r="B20" s="1">
        <v>539</v>
      </c>
      <c r="C20" s="1">
        <v>6.38</v>
      </c>
      <c r="D20" s="1">
        <v>4.66</v>
      </c>
      <c r="E20" s="7">
        <f>D20*D20</f>
        <v>21.715600000000002</v>
      </c>
    </row>
    <row r="21" spans="1:5" x14ac:dyDescent="0.3">
      <c r="A21" s="1">
        <v>20</v>
      </c>
      <c r="B21" s="1">
        <v>620</v>
      </c>
      <c r="C21" s="1">
        <v>6.25</v>
      </c>
      <c r="D21" s="1">
        <v>1.99</v>
      </c>
      <c r="E21" s="7">
        <f>D21*D21</f>
        <v>3.9601000000000002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3E40-A26B-40DD-B3A1-774821D06E66}">
  <dimension ref="A1:I19"/>
  <sheetViews>
    <sheetView workbookViewId="0">
      <selection activeCell="C7" sqref="C7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1.21875" bestFit="1" customWidth="1"/>
    <col min="6" max="6" width="13.5546875" bestFit="1" customWidth="1"/>
    <col min="7" max="7" width="12.5546875" bestFit="1" customWidth="1"/>
    <col min="8" max="8" width="13.88671875" bestFit="1" customWidth="1"/>
    <col min="9" max="9" width="14.109375" bestFit="1" customWidth="1"/>
  </cols>
  <sheetData>
    <row r="1" spans="1:9" x14ac:dyDescent="0.3">
      <c r="A1" s="8" t="s">
        <v>4</v>
      </c>
      <c r="B1" s="8"/>
      <c r="C1" s="8"/>
      <c r="D1" s="8"/>
      <c r="E1" s="8"/>
      <c r="F1" s="8"/>
      <c r="G1" s="8"/>
      <c r="H1" s="8"/>
      <c r="I1" s="8"/>
    </row>
    <row r="2" spans="1:9" ht="15" thickBot="1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9" t="s">
        <v>5</v>
      </c>
      <c r="B3" s="9"/>
      <c r="C3" s="8"/>
      <c r="D3" s="8"/>
      <c r="E3" s="8"/>
      <c r="F3" s="8"/>
      <c r="G3" s="8"/>
      <c r="H3" s="8"/>
      <c r="I3" s="8"/>
    </row>
    <row r="4" spans="1:9" x14ac:dyDescent="0.3">
      <c r="A4" s="10" t="s">
        <v>6</v>
      </c>
      <c r="B4" s="10">
        <v>0.7971984156713523</v>
      </c>
      <c r="C4" s="8"/>
      <c r="D4" s="8"/>
      <c r="E4" s="8"/>
      <c r="F4" s="8"/>
      <c r="G4" s="8"/>
      <c r="H4" s="8"/>
      <c r="I4" s="8"/>
    </row>
    <row r="5" spans="1:9" x14ac:dyDescent="0.3">
      <c r="A5" s="10" t="s">
        <v>7</v>
      </c>
      <c r="B5" s="10">
        <v>0.63552531394891421</v>
      </c>
      <c r="C5" s="8"/>
      <c r="D5" s="8"/>
      <c r="E5" s="8"/>
      <c r="F5" s="8"/>
      <c r="G5" s="8"/>
      <c r="H5" s="8"/>
      <c r="I5" s="8"/>
    </row>
    <row r="6" spans="1:9" x14ac:dyDescent="0.3">
      <c r="A6" s="10" t="s">
        <v>8</v>
      </c>
      <c r="B6" s="10">
        <v>0.59264593911937469</v>
      </c>
      <c r="C6" s="8"/>
      <c r="D6" s="8"/>
      <c r="E6" s="8"/>
      <c r="F6" s="8"/>
      <c r="G6" s="8"/>
      <c r="H6" s="8"/>
      <c r="I6" s="8"/>
    </row>
    <row r="7" spans="1:9" x14ac:dyDescent="0.3">
      <c r="A7" s="10" t="s">
        <v>9</v>
      </c>
      <c r="B7" s="10">
        <v>91.479392333385633</v>
      </c>
      <c r="C7" s="8"/>
      <c r="D7" s="8"/>
      <c r="E7" s="8"/>
      <c r="F7" s="8"/>
      <c r="G7" s="8"/>
      <c r="H7" s="8"/>
      <c r="I7" s="8"/>
    </row>
    <row r="8" spans="1:9" ht="15" thickBot="1" x14ac:dyDescent="0.35">
      <c r="A8" s="11" t="s">
        <v>10</v>
      </c>
      <c r="B8" s="11">
        <v>20</v>
      </c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ht="15" thickBot="1" x14ac:dyDescent="0.35">
      <c r="A10" s="8" t="s">
        <v>11</v>
      </c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12"/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  <c r="G11" s="8"/>
      <c r="H11" s="8"/>
      <c r="I11" s="8"/>
    </row>
    <row r="12" spans="1:9" x14ac:dyDescent="0.3">
      <c r="A12" s="10" t="s">
        <v>12</v>
      </c>
      <c r="B12" s="10">
        <v>2</v>
      </c>
      <c r="C12" s="10">
        <v>248062.40323134651</v>
      </c>
      <c r="D12" s="10">
        <v>124031.20161567326</v>
      </c>
      <c r="E12" s="10">
        <v>14.821235535157623</v>
      </c>
      <c r="F12" s="10">
        <v>1.8800640696780107E-4</v>
      </c>
      <c r="G12" s="8"/>
      <c r="H12" s="8"/>
      <c r="I12" s="8"/>
    </row>
    <row r="13" spans="1:9" x14ac:dyDescent="0.3">
      <c r="A13" s="10" t="s">
        <v>13</v>
      </c>
      <c r="B13" s="10">
        <v>17</v>
      </c>
      <c r="C13" s="10">
        <v>142264.14676865342</v>
      </c>
      <c r="D13" s="10">
        <v>8368.4792216854948</v>
      </c>
      <c r="E13" s="10"/>
      <c r="F13" s="10"/>
      <c r="G13" s="8"/>
      <c r="H13" s="8"/>
      <c r="I13" s="8"/>
    </row>
    <row r="14" spans="1:9" ht="15" thickBot="1" x14ac:dyDescent="0.35">
      <c r="A14" s="11" t="s">
        <v>14</v>
      </c>
      <c r="B14" s="11">
        <v>19</v>
      </c>
      <c r="C14" s="11">
        <v>390326.54999999993</v>
      </c>
      <c r="D14" s="11"/>
      <c r="E14" s="11"/>
      <c r="F14" s="11"/>
      <c r="G14" s="8"/>
      <c r="H14" s="8"/>
      <c r="I14" s="8"/>
    </row>
    <row r="15" spans="1:9" ht="15" thickBot="1" x14ac:dyDescent="0.3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12"/>
      <c r="B16" s="12" t="s">
        <v>21</v>
      </c>
      <c r="C16" s="12" t="s">
        <v>9</v>
      </c>
      <c r="D16" s="12" t="s">
        <v>22</v>
      </c>
      <c r="E16" s="12" t="s">
        <v>23</v>
      </c>
      <c r="F16" s="12" t="s">
        <v>24</v>
      </c>
      <c r="G16" s="12" t="s">
        <v>25</v>
      </c>
      <c r="H16" s="12" t="s">
        <v>26</v>
      </c>
      <c r="I16" s="12" t="s">
        <v>27</v>
      </c>
    </row>
    <row r="17" spans="1:9" x14ac:dyDescent="0.3">
      <c r="A17" s="10" t="s">
        <v>15</v>
      </c>
      <c r="B17" s="10">
        <v>1223.7913659894914</v>
      </c>
      <c r="C17" s="10">
        <v>199.57918909626093</v>
      </c>
      <c r="D17" s="10">
        <v>6.1318585947317032</v>
      </c>
      <c r="E17" s="10">
        <v>1.1071305479531234E-5</v>
      </c>
      <c r="F17" s="10">
        <v>802.71608382285876</v>
      </c>
      <c r="G17" s="10">
        <v>1644.866648156124</v>
      </c>
      <c r="H17" s="10">
        <v>802.71608382285876</v>
      </c>
      <c r="I17" s="10">
        <v>1644.866648156124</v>
      </c>
    </row>
    <row r="18" spans="1:9" x14ac:dyDescent="0.3">
      <c r="A18" s="10" t="s">
        <v>28</v>
      </c>
      <c r="B18" s="10">
        <v>-59.696784971538911</v>
      </c>
      <c r="C18" s="10">
        <v>32.661286372066201</v>
      </c>
      <c r="D18" s="10">
        <v>-1.8277536374867041</v>
      </c>
      <c r="E18" s="10">
        <v>8.5192205016976094E-2</v>
      </c>
      <c r="F18" s="10">
        <v>-128.6060757513992</v>
      </c>
      <c r="G18" s="10">
        <v>9.2125058083213744</v>
      </c>
      <c r="H18" s="10">
        <v>-128.6060757513992</v>
      </c>
      <c r="I18" s="10">
        <v>9.2125058083213744</v>
      </c>
    </row>
    <row r="19" spans="1:9" ht="15" thickBot="1" x14ac:dyDescent="0.35">
      <c r="A19" s="11" t="s">
        <v>29</v>
      </c>
      <c r="B19" s="11">
        <v>-78.292222232853362</v>
      </c>
      <c r="C19" s="11">
        <v>17.035566062691689</v>
      </c>
      <c r="D19" s="11">
        <v>-4.595809845398402</v>
      </c>
      <c r="E19" s="11">
        <v>2.573466031380943E-4</v>
      </c>
      <c r="F19" s="11">
        <v>-114.23412488912888</v>
      </c>
      <c r="G19" s="11">
        <v>-42.350319576577853</v>
      </c>
      <c r="H19" s="11">
        <v>-114.23412488912888</v>
      </c>
      <c r="I19" s="11">
        <v>-42.350319576577853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62B1-11F5-4336-AA38-E964B6AE3340}">
  <dimension ref="A1:J44"/>
  <sheetViews>
    <sheetView tabSelected="1" topLeftCell="A22" workbookViewId="0">
      <selection activeCell="H30" sqref="H30:J30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6640625" bestFit="1" customWidth="1"/>
    <col min="8" max="8" width="13.88671875" bestFit="1" customWidth="1"/>
    <col min="9" max="9" width="14.109375" bestFit="1" customWidth="1"/>
    <col min="10" max="10" width="11.1093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0.92825372398903105</v>
      </c>
    </row>
    <row r="5" spans="1:9" x14ac:dyDescent="0.3">
      <c r="A5" s="3" t="s">
        <v>7</v>
      </c>
      <c r="B5" s="3">
        <v>0.86165497609950414</v>
      </c>
    </row>
    <row r="6" spans="1:9" x14ac:dyDescent="0.3">
      <c r="A6" s="3" t="s">
        <v>8</v>
      </c>
      <c r="B6" s="3">
        <v>0.83571528411816121</v>
      </c>
    </row>
    <row r="7" spans="1:9" x14ac:dyDescent="0.3">
      <c r="A7" s="3" t="s">
        <v>9</v>
      </c>
      <c r="B7" s="3">
        <v>58.09460812370417</v>
      </c>
    </row>
    <row r="8" spans="1:9" ht="15" thickBot="1" x14ac:dyDescent="0.35">
      <c r="A8" s="4" t="s">
        <v>10</v>
      </c>
      <c r="B8" s="4">
        <v>20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3</v>
      </c>
      <c r="C12" s="3">
        <v>336326.81411125185</v>
      </c>
      <c r="D12" s="3">
        <v>112108.93803708395</v>
      </c>
      <c r="E12" s="3">
        <v>33.217625587815249</v>
      </c>
      <c r="F12" s="3">
        <v>4.1951652776810503E-7</v>
      </c>
    </row>
    <row r="13" spans="1:9" x14ac:dyDescent="0.3">
      <c r="A13" s="3" t="s">
        <v>13</v>
      </c>
      <c r="B13" s="3">
        <v>16</v>
      </c>
      <c r="C13" s="3">
        <v>53999.735888748066</v>
      </c>
      <c r="D13" s="3">
        <v>3374.9834930467541</v>
      </c>
      <c r="E13" s="3"/>
      <c r="F13" s="3"/>
    </row>
    <row r="14" spans="1:9" ht="15" thickBot="1" x14ac:dyDescent="0.35">
      <c r="A14" s="4" t="s">
        <v>14</v>
      </c>
      <c r="B14" s="4">
        <v>19</v>
      </c>
      <c r="C14" s="4">
        <v>390326.54999999993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10" x14ac:dyDescent="0.3">
      <c r="A17" s="3" t="s">
        <v>15</v>
      </c>
      <c r="B17" s="3">
        <v>951.38651336733324</v>
      </c>
      <c r="C17" s="3">
        <v>137.48250573438409</v>
      </c>
      <c r="D17" s="3">
        <v>6.9200550883572776</v>
      </c>
      <c r="E17" s="3">
        <v>3.4482020169043567E-6</v>
      </c>
      <c r="F17" s="3">
        <v>659.9366209107958</v>
      </c>
      <c r="G17" s="3">
        <v>1242.8364058238708</v>
      </c>
      <c r="H17" s="3">
        <v>659.9366209107958</v>
      </c>
      <c r="I17" s="3">
        <v>1242.8364058238708</v>
      </c>
    </row>
    <row r="18" spans="1:10" x14ac:dyDescent="0.3">
      <c r="A18" s="3" t="s">
        <v>28</v>
      </c>
      <c r="B18" s="3">
        <v>-109.55749216889609</v>
      </c>
      <c r="C18" s="3">
        <v>22.919035509657157</v>
      </c>
      <c r="D18" s="3">
        <v>-4.7801964494855369</v>
      </c>
      <c r="E18" s="3">
        <v>2.0441986942042366E-4</v>
      </c>
      <c r="F18" s="3">
        <v>-158.14367699885841</v>
      </c>
      <c r="G18" s="3">
        <v>-60.971307338933769</v>
      </c>
      <c r="H18" s="3">
        <v>-158.14367699885841</v>
      </c>
      <c r="I18" s="3">
        <v>-60.971307338933769</v>
      </c>
    </row>
    <row r="19" spans="1:10" x14ac:dyDescent="0.3">
      <c r="A19" s="3" t="s">
        <v>29</v>
      </c>
      <c r="B19" s="3">
        <v>260.92999455054598</v>
      </c>
      <c r="C19" s="3">
        <v>67.209080998298745</v>
      </c>
      <c r="D19" s="3">
        <v>3.8823621849129415</v>
      </c>
      <c r="E19" s="3">
        <v>1.3219988492340399E-3</v>
      </c>
      <c r="F19" s="3">
        <v>118.45310758646193</v>
      </c>
      <c r="G19" s="3">
        <v>403.40688151463007</v>
      </c>
      <c r="H19" s="3">
        <v>118.45310758646193</v>
      </c>
      <c r="I19" s="3">
        <v>403.40688151463007</v>
      </c>
    </row>
    <row r="20" spans="1:10" ht="15" thickBot="1" x14ac:dyDescent="0.35">
      <c r="A20" s="4" t="s">
        <v>31</v>
      </c>
      <c r="B20" s="4">
        <v>-44.334462246639248</v>
      </c>
      <c r="C20" s="4">
        <v>8.6693085087480171</v>
      </c>
      <c r="D20" s="4">
        <v>-5.113955997978648</v>
      </c>
      <c r="E20" s="4">
        <v>1.0407334758506475E-4</v>
      </c>
      <c r="F20" s="4">
        <v>-62.712575294918082</v>
      </c>
      <c r="G20" s="4">
        <v>-25.95634919836041</v>
      </c>
      <c r="H20" s="4">
        <v>-62.712575294918082</v>
      </c>
      <c r="I20" s="4">
        <v>-25.95634919836041</v>
      </c>
    </row>
    <row r="22" spans="1:10" ht="28.8" x14ac:dyDescent="0.3">
      <c r="A22" s="1" t="s">
        <v>0</v>
      </c>
      <c r="B22" s="2" t="s">
        <v>2</v>
      </c>
      <c r="C22" s="1" t="s">
        <v>1</v>
      </c>
      <c r="D22" s="2" t="s">
        <v>3</v>
      </c>
      <c r="E22" s="1" t="s">
        <v>30</v>
      </c>
      <c r="F22" s="13" t="s">
        <v>32</v>
      </c>
    </row>
    <row r="23" spans="1:10" x14ac:dyDescent="0.3">
      <c r="A23" s="1">
        <v>1</v>
      </c>
      <c r="B23" s="1">
        <v>535</v>
      </c>
      <c r="C23" s="1">
        <v>5.53</v>
      </c>
      <c r="D23" s="1">
        <v>4.79</v>
      </c>
      <c r="E23" s="7">
        <f>D23*D23</f>
        <v>22.944099999999999</v>
      </c>
      <c r="F23" s="7">
        <f>$B$17+$B$18*C23+$B$19*D23+$B$20*E23</f>
        <v>578.17392033733756</v>
      </c>
      <c r="H23" s="1" t="s">
        <v>38</v>
      </c>
      <c r="I23" s="14">
        <f>_xlfn.F.TEST(B23:B42,F23:F42)</f>
        <v>0.74886605337871393</v>
      </c>
    </row>
    <row r="24" spans="1:10" x14ac:dyDescent="0.3">
      <c r="A24" s="1">
        <v>2</v>
      </c>
      <c r="B24" s="1">
        <v>566</v>
      </c>
      <c r="C24" s="1">
        <v>6.22</v>
      </c>
      <c r="D24" s="1">
        <v>3.61</v>
      </c>
      <c r="E24" s="7">
        <f>D24*D24</f>
        <v>13.0321</v>
      </c>
      <c r="F24" s="7">
        <f>$B$17+$B$18*C24+$B$19*D24+$B$20*E24</f>
        <v>634.12504695984319</v>
      </c>
      <c r="H24" s="1" t="s">
        <v>39</v>
      </c>
      <c r="I24" s="1">
        <f>TTEST(B17:B20,C17:C20,2,2)</f>
        <v>0.43271343476901786</v>
      </c>
    </row>
    <row r="25" spans="1:10" x14ac:dyDescent="0.3">
      <c r="A25" s="1">
        <v>3</v>
      </c>
      <c r="B25" s="1">
        <v>396</v>
      </c>
      <c r="C25" s="1">
        <v>6.53</v>
      </c>
      <c r="D25" s="1">
        <v>5.49</v>
      </c>
      <c r="E25" s="7">
        <f>D25*D25</f>
        <v>30.140100000000004</v>
      </c>
      <c r="F25" s="7">
        <f>$B$17+$B$18*C25+$B$19*D25+$B$20*E25</f>
        <v>332.23663402700754</v>
      </c>
    </row>
    <row r="26" spans="1:10" x14ac:dyDescent="0.3">
      <c r="A26" s="1">
        <v>4</v>
      </c>
      <c r="B26" s="1">
        <v>726</v>
      </c>
      <c r="C26" s="1">
        <v>6.12</v>
      </c>
      <c r="D26" s="1">
        <v>2.78</v>
      </c>
      <c r="E26" s="7">
        <f>D26*D26</f>
        <v>7.7283999999999988</v>
      </c>
      <c r="F26" s="7">
        <f>$B$17+$B$18*C26+$B$19*D26+$B$20*E26</f>
        <v>663.64558811728023</v>
      </c>
      <c r="H26" s="1" t="s">
        <v>36</v>
      </c>
      <c r="I26" s="1">
        <v>2.093</v>
      </c>
    </row>
    <row r="27" spans="1:10" x14ac:dyDescent="0.3">
      <c r="A27" s="1">
        <v>5</v>
      </c>
      <c r="B27" s="1">
        <v>265</v>
      </c>
      <c r="C27" s="1">
        <v>6.64</v>
      </c>
      <c r="D27" s="1">
        <v>5.74</v>
      </c>
      <c r="E27" s="7">
        <f>D27*D27</f>
        <v>32.947600000000001</v>
      </c>
      <c r="F27" s="7">
        <f>$B$17+$B$18*C27+$B$19*D27+$B$20*E27</f>
        <v>260.94880576862579</v>
      </c>
      <c r="H27" s="1" t="s">
        <v>35</v>
      </c>
      <c r="I27" s="7">
        <f>$B17-$I$26*$C17</f>
        <v>663.63562886526734</v>
      </c>
      <c r="J27" s="7">
        <f>$B17+$I$26*$C17</f>
        <v>1239.1373978693991</v>
      </c>
    </row>
    <row r="28" spans="1:10" x14ac:dyDescent="0.3">
      <c r="A28" s="1">
        <v>6</v>
      </c>
      <c r="B28" s="1">
        <v>615</v>
      </c>
      <c r="C28" s="1">
        <v>5.17</v>
      </c>
      <c r="D28" s="1">
        <v>1.34</v>
      </c>
      <c r="E28" s="7">
        <f>D28*D28</f>
        <v>1.7956000000000003</v>
      </c>
      <c r="F28" s="7">
        <f>$B$17+$B$18*C28+$B$19*D28+$B$20*E28</f>
        <v>655.0135111418067</v>
      </c>
      <c r="H28" s="1" t="s">
        <v>33</v>
      </c>
      <c r="I28" s="7">
        <f>$B18-$I$26*$C18</f>
        <v>-157.52703349060852</v>
      </c>
      <c r="J28" s="7">
        <f>$B18+$I$26*$C18</f>
        <v>-61.587950847183663</v>
      </c>
    </row>
    <row r="29" spans="1:10" x14ac:dyDescent="0.3">
      <c r="A29" s="1">
        <v>7</v>
      </c>
      <c r="B29" s="1">
        <v>370</v>
      </c>
      <c r="C29" s="1">
        <v>5.0599999999999996</v>
      </c>
      <c r="D29" s="1">
        <v>5.81</v>
      </c>
      <c r="E29" s="7">
        <f>D29*D29</f>
        <v>33.756099999999996</v>
      </c>
      <c r="F29" s="7">
        <f>$B$17+$B$18*C29+$B$19*D29+$B$20*E29</f>
        <v>416.47033028761234</v>
      </c>
      <c r="H29" s="1" t="s">
        <v>34</v>
      </c>
      <c r="I29" s="7">
        <f>$B19-$I$26*$C19</f>
        <v>120.26138802110671</v>
      </c>
      <c r="J29" s="7">
        <f>$B19+$I$26*$C19</f>
        <v>401.59860107998526</v>
      </c>
    </row>
    <row r="30" spans="1:10" x14ac:dyDescent="0.3">
      <c r="A30" s="1">
        <v>8</v>
      </c>
      <c r="B30" s="1">
        <v>789</v>
      </c>
      <c r="C30" s="1">
        <v>5.0199999999999996</v>
      </c>
      <c r="D30" s="1">
        <v>3.39</v>
      </c>
      <c r="E30" s="7">
        <f>D30*D30</f>
        <v>11.492100000000001</v>
      </c>
      <c r="F30" s="7">
        <f>$B$17+$B$18*C30+$B$19*D30+$B$20*E30</f>
        <v>776.46451062122287</v>
      </c>
      <c r="H30" s="1" t="s">
        <v>37</v>
      </c>
      <c r="I30" s="16">
        <f>$F$43-$I$26*$B$7</f>
        <v>-3402588.9921168131</v>
      </c>
      <c r="J30" s="16">
        <f>$F$43+$I$26*$B$7</f>
        <v>-3402345.8080872069</v>
      </c>
    </row>
    <row r="31" spans="1:10" x14ac:dyDescent="0.3">
      <c r="A31" s="1">
        <v>9</v>
      </c>
      <c r="B31" s="1">
        <v>513</v>
      </c>
      <c r="C31" s="1">
        <v>6.77</v>
      </c>
      <c r="D31" s="1">
        <v>3.47</v>
      </c>
      <c r="E31" s="7">
        <f>D31*D31</f>
        <v>12.040900000000001</v>
      </c>
      <c r="F31" s="7">
        <f>$B$17+$B$18*C31+$B$19*D31+$B$20*E31</f>
        <v>581.28254600874288</v>
      </c>
    </row>
    <row r="32" spans="1:10" x14ac:dyDescent="0.3">
      <c r="A32" s="1">
        <v>10</v>
      </c>
      <c r="B32" s="1">
        <v>661</v>
      </c>
      <c r="C32" s="1">
        <v>6.57</v>
      </c>
      <c r="D32" s="1">
        <v>3.59</v>
      </c>
      <c r="E32" s="7">
        <f>D32*D32</f>
        <v>12.8881</v>
      </c>
      <c r="F32" s="7">
        <f>$B$17+$B$18*C32+$B$19*D32+$B$20*E32</f>
        <v>596.94548737323453</v>
      </c>
    </row>
    <row r="33" spans="1:6" x14ac:dyDescent="0.3">
      <c r="A33" s="1">
        <v>11</v>
      </c>
      <c r="B33" s="1">
        <v>407</v>
      </c>
      <c r="C33" s="1">
        <v>6.67</v>
      </c>
      <c r="D33" s="1">
        <v>5.19</v>
      </c>
      <c r="E33" s="7">
        <f>D33*D33</f>
        <v>26.936100000000003</v>
      </c>
      <c r="F33" s="7">
        <f>$B$17+$B$18*C33+$B$19*D33+$B$20*E33</f>
        <v>380.66720379643061</v>
      </c>
    </row>
    <row r="34" spans="1:6" x14ac:dyDescent="0.3">
      <c r="A34" s="1">
        <v>12</v>
      </c>
      <c r="B34" s="1">
        <v>608</v>
      </c>
      <c r="C34" s="1">
        <v>6.92</v>
      </c>
      <c r="D34" s="1">
        <v>3.27</v>
      </c>
      <c r="E34" s="7">
        <f>D34*D34</f>
        <v>10.6929</v>
      </c>
      <c r="F34" s="7">
        <f>$B$17+$B$18*C34+$B$19*D34+$B$20*E34</f>
        <v>572.42577838176885</v>
      </c>
    </row>
    <row r="35" spans="1:6" x14ac:dyDescent="0.3">
      <c r="A35" s="1">
        <v>13</v>
      </c>
      <c r="B35" s="1">
        <v>399</v>
      </c>
      <c r="C35" s="1">
        <v>6.97</v>
      </c>
      <c r="D35" s="1">
        <v>4.6900000000000004</v>
      </c>
      <c r="E35" s="7">
        <f>D35*D35</f>
        <v>21.996100000000002</v>
      </c>
      <c r="F35" s="7">
        <f>$B$17+$B$18*C35+$B$19*D35+$B$20*E35</f>
        <v>436.34720236888654</v>
      </c>
    </row>
    <row r="36" spans="1:6" x14ac:dyDescent="0.3">
      <c r="A36" s="1">
        <v>14</v>
      </c>
      <c r="B36" s="1">
        <v>631</v>
      </c>
      <c r="C36" s="1">
        <v>6.59</v>
      </c>
      <c r="D36" s="1">
        <v>3.79</v>
      </c>
      <c r="E36" s="7">
        <f>D36*D36</f>
        <v>14.364100000000001</v>
      </c>
      <c r="F36" s="7">
        <f>$B$17+$B$18*C36+$B$19*D36+$B$20*E36</f>
        <v>581.50267016392661</v>
      </c>
    </row>
    <row r="37" spans="1:6" x14ac:dyDescent="0.3">
      <c r="A37" s="1">
        <v>15</v>
      </c>
      <c r="B37" s="1">
        <v>545</v>
      </c>
      <c r="C37" s="1">
        <v>6.5</v>
      </c>
      <c r="D37" s="1">
        <v>4.29</v>
      </c>
      <c r="E37" s="7">
        <f>D37*D37</f>
        <v>18.4041</v>
      </c>
      <c r="F37" s="7">
        <f>$B$17+$B$18*C37+$B$19*D37+$B$20*E37</f>
        <v>542.71661425797754</v>
      </c>
    </row>
    <row r="38" spans="1:6" x14ac:dyDescent="0.3">
      <c r="A38" s="1">
        <v>16</v>
      </c>
      <c r="B38" s="1">
        <v>512</v>
      </c>
      <c r="C38" s="1">
        <v>6.86</v>
      </c>
      <c r="D38" s="1">
        <v>2.71</v>
      </c>
      <c r="E38" s="7">
        <f>D38*D38</f>
        <v>7.3441000000000001</v>
      </c>
      <c r="F38" s="7">
        <f>$B$17+$B$18*C38+$B$19*D38+$B$20*E38</f>
        <v>581.34567813514241</v>
      </c>
    </row>
    <row r="39" spans="1:6" x14ac:dyDescent="0.3">
      <c r="A39" s="1">
        <v>17</v>
      </c>
      <c r="B39" s="1">
        <v>845</v>
      </c>
      <c r="C39" s="1">
        <v>5.09</v>
      </c>
      <c r="D39" s="1">
        <v>2.21</v>
      </c>
      <c r="E39" s="7">
        <f>D39*D39</f>
        <v>4.8841000000000001</v>
      </c>
      <c r="F39" s="7">
        <f>$B$17+$B$18*C39+$B$19*D39+$B$20*E39</f>
        <v>753.86021912554804</v>
      </c>
    </row>
    <row r="40" spans="1:6" x14ac:dyDescent="0.3">
      <c r="A40" s="1">
        <v>18</v>
      </c>
      <c r="B40" s="1">
        <v>571</v>
      </c>
      <c r="C40" s="1">
        <v>6.18</v>
      </c>
      <c r="D40" s="1">
        <v>3.29</v>
      </c>
      <c r="E40" s="7">
        <f>D40*D40</f>
        <v>10.8241</v>
      </c>
      <c r="F40" s="7">
        <f>$B$17+$B$18*C40+$B$19*D40+$B$20*E40</f>
        <v>652.90024103100382</v>
      </c>
    </row>
    <row r="41" spans="1:6" x14ac:dyDescent="0.3">
      <c r="A41" s="1">
        <v>19</v>
      </c>
      <c r="B41" s="1">
        <v>539</v>
      </c>
      <c r="C41" s="1">
        <v>6.38</v>
      </c>
      <c r="D41" s="1">
        <v>4.66</v>
      </c>
      <c r="E41" s="7">
        <f>D41*D41</f>
        <v>21.715600000000002</v>
      </c>
      <c r="F41" s="7">
        <f>$B$17+$B$18*C41+$B$19*D41+$B$20*E41</f>
        <v>505.59403957220127</v>
      </c>
    </row>
    <row r="42" spans="1:6" x14ac:dyDescent="0.3">
      <c r="A42" s="1">
        <v>20</v>
      </c>
      <c r="B42" s="1">
        <v>620</v>
      </c>
      <c r="C42" s="1">
        <v>6.25</v>
      </c>
      <c r="D42" s="1">
        <v>1.99</v>
      </c>
      <c r="E42" s="7">
        <f>D42*D42</f>
        <v>3.9601000000000002</v>
      </c>
      <c r="F42" s="7">
        <f>$B$17+$B$18*C42+$B$19*D42+$B$20*E42</f>
        <v>610.33397252440307</v>
      </c>
    </row>
    <row r="43" spans="1:6" x14ac:dyDescent="0.3">
      <c r="C43" s="15">
        <v>6</v>
      </c>
      <c r="D43" s="15">
        <v>280</v>
      </c>
      <c r="E43" s="16">
        <f>D43*D43</f>
        <v>78400</v>
      </c>
      <c r="F43" s="16">
        <f>$B$17+$B$18*C43+$B$19*D43+$B$20*E43</f>
        <v>-3402467.40010201</v>
      </c>
    </row>
    <row r="44" spans="1:6" x14ac:dyDescent="0.3">
      <c r="E44" s="1" t="s">
        <v>40</v>
      </c>
      <c r="F44" s="7">
        <f>F43</f>
        <v>-3402467.40010201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SnaWk</dc:creator>
  <cp:lastModifiedBy>Николай Семёнов</cp:lastModifiedBy>
  <dcterms:created xsi:type="dcterms:W3CDTF">2015-06-05T18:19:34Z</dcterms:created>
  <dcterms:modified xsi:type="dcterms:W3CDTF">2024-03-14T11:15:38Z</dcterms:modified>
</cp:coreProperties>
</file>