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bsco" sheetId="1" r:id="rId4"/>
  </sheets>
  <definedNames/>
  <calcPr/>
</workbook>
</file>

<file path=xl/sharedStrings.xml><?xml version="1.0" encoding="utf-8"?>
<sst xmlns="http://schemas.openxmlformats.org/spreadsheetml/2006/main" count="315" uniqueCount="234">
  <si>
    <t>duplicate</t>
  </si>
  <si>
    <t>Article Title</t>
  </si>
  <si>
    <t>Author</t>
  </si>
  <si>
    <t>Journal Title</t>
  </si>
  <si>
    <t>ISSN</t>
  </si>
  <si>
    <t>ISBN</t>
  </si>
  <si>
    <t>Publication Date</t>
  </si>
  <si>
    <t>Volume</t>
  </si>
  <si>
    <t>Issue</t>
  </si>
  <si>
    <t>First Page</t>
  </si>
  <si>
    <t>Page Count</t>
  </si>
  <si>
    <t>Accession Number</t>
  </si>
  <si>
    <t>DOI</t>
  </si>
  <si>
    <t>Publisher</t>
  </si>
  <si>
    <t>Doctype</t>
  </si>
  <si>
    <t>Subjects</t>
  </si>
  <si>
    <t>Keywords</t>
  </si>
  <si>
    <t>Abstract</t>
  </si>
  <si>
    <t>PLink</t>
  </si>
  <si>
    <t>no</t>
  </si>
  <si>
    <t>Abstracts Thursday morning, June 24, 1993.</t>
  </si>
  <si>
    <t>Journal of Clinical &amp; Experimental Neuropsychology (01688634)</t>
  </si>
  <si>
    <t>10.1080/01688639308407229</t>
  </si>
  <si>
    <t>Taylor &amp; Francis Ltd</t>
  </si>
  <si>
    <t>Article</t>
  </si>
  <si>
    <t>https://search.ebscohost.com/login.aspx?direct=true&amp;AuthType=sso&amp;db=edb&amp;AN=75845041&amp;site=eds-live&amp;scope=site&amp;custid=s4786267</t>
  </si>
  <si>
    <t>Accessing different types of lexical semantic information: Evidence from priming.</t>
  </si>
  <si>
    <t>Moss, Helen E.; Ostrin, Ruth K.; Tyler, Lorraine K.; Marslen-Wilson, William D.</t>
  </si>
  <si>
    <t>Journal of Experimental Psychology: Learning, Memory, and Cognition</t>
  </si>
  <si>
    <t>1995-42748-001</t>
  </si>
  <si>
    <t>10.1037/0278-7393.21.4.863</t>
  </si>
  <si>
    <t>American Psychological Association</t>
  </si>
  <si>
    <t>Journal Article</t>
  </si>
  <si>
    <t>Lexical Decision; Priming; Semantic Priming; Word Associations; Adulthood (18 yrs &amp; older)</t>
  </si>
  <si>
    <t>https://search.ebscohost.com/login.aspx?direct=true&amp;AuthType=sso&amp;db=edspdh&amp;AN=1995-42748-001&amp;site=eds-live&amp;scope=site&amp;custid=s4786267</t>
  </si>
  <si>
    <t>Feature overlap slows lexical selection: Evidence from the picture–word interference paradigm.</t>
  </si>
  <si>
    <t>Vieth, H. E.; McMahon, K. L.; de Zubicaray, G. I.</t>
  </si>
  <si>
    <t>Quarterly Journal of Experimental Psychology</t>
  </si>
  <si>
    <t>10.1080/17470218.2014.923922</t>
  </si>
  <si>
    <t>Sage Publications Inc.</t>
  </si>
  <si>
    <t>LEXICAL access; PSYCHOLINGUISTICS; WORD finding difficulties (Reading); WORD recognition; COMPETITION (Psychology); SEMANTICS -- Psychological aspects</t>
  </si>
  <si>
    <t>How does the presence of a categorically related word influence picture naming latencies? In order to test competitive and noncompetitive accounts of lexical selection in spoken word production, we employed the picture–word interference (PWI) paradigm to investigate how conceptual feature overlap influences naming latencies when distractors are category coordinates of the target picture. Mahon et al. (2007. Lexical selection is not by competition: A reinterpretation of semantic interference and facilitation effects in the picture-word interference paradigm.Journal of Experimental Psychology. Learning, Memory, and Cognition,33(3), 503–535.doi:10.1037/0278-7393.33.3.503) reported that semantically close distractors (e.g.,zebra) facilitated target picture naming latencies (e.g., HORSE) compared to far distractors (e.g.,whale). We failed to replicate a facilitation effect for within-category close versus far target–distractor pairings using near-identical materials based on feature production norms, instead obtaining reliably larger interference effects (Experiments 1 and 2). The interference effect did not show a monotonic increase across multiple levels of within-category semantic distance, although there was evidence of a linear trend when unrelated distractors were included in analyses (Experiment 2). Our results show that semantic interference in PWI is greater for semantically close than for far category coordinate relations, reflecting the extent of conceptual feature overlap between target and distractor. These findings are consistent with the assumptions of prominent competitive lexical selection models of speech production. [ABSTRACT FROM AUTHOR] Copyright of Quarterly Journal of Experimental Psychology is the property of Sage Publications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</si>
  <si>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https://search.ebscohost.com/login.aspx?direct=true&amp;AuthType=sso&amp;db=edb&amp;AN=98920603&amp;site=eds-live&amp;scope=site&amp;custid=s4786267</t>
  </si>
  <si>
    <t>Generalizable predictive modeling of semantic processing ability from functional brain connectivity.</t>
  </si>
  <si>
    <t>Meng, Danting; Wang, Suiping; Wong, Patrick C. M.; Feng, Gangyi</t>
  </si>
  <si>
    <t>Human Brain Mapping</t>
  </si>
  <si>
    <t>10.1002/hbm.25953</t>
  </si>
  <si>
    <t>Wiley-Blackwell</t>
  </si>
  <si>
    <t>FUNCTIONAL connectivity; PREDICTION models; LARGE-scale brain networks; ACTIVITIES of daily living; INDIVIDUAL differences</t>
  </si>
  <si>
    <t>Semantic processing (SP) is one of the critical abilities of humans for representing and manipulating conceptual and meaningful information. Neuroimaging studies of SP typically collapse data from many subjects, but its neural organization and behavioral performance vary between individuals. It is not yet understood whether and how the individual variabilities in neural network organizations contribute to the individual differences in SP behaviors. We aim to identify the neural signatures underlying SP variabilities by analyzing functional connectivity (FC) patterns based on a large‐sample Human Connectome Project (HCP) dataset and rigorous predictive modeling. We used a two‐stage predictive modeling approach to build an internally cross‐validated model and to test the model's generalizability with unseen data from different HCP samples and other out‐of‐sample datasets. FC patterns within a putative semantic brain network were significantly predictive of individual SP scores summarized from five SP‐related behavioral tests. This cross‐validated model can be used to predict unseen HCP data. The model generalizability was enhanced in the language task compared with other tasks used during scanning and was better for females than males. The model constructed from the HCP dataset can be partially generalized to two independent cohorts that participated in different semantic tasks. FCs connecting to the Perisylvian language network show the most reliable contributions to predictive modeling and the out‐of‐sample generalization. These findings contribute to our understanding of the neural sources of individual differences in SP, which potentially lay the foundation for personalized education for healthy individuals and intervention for SP and language deficits patients. [ABSTRACT FROM AUTHOR] Copyright of Human Brain Mapping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</si>
  <si>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https://search.ebscohost.com/login.aspx?direct=true&amp;AuthType=sso&amp;db=edb&amp;AN=158867434&amp;site=eds-live&amp;scope=site&amp;custid=s4786267</t>
  </si>
  <si>
    <t>Handbook of Implicit Cognition and Addiction</t>
  </si>
  <si>
    <t>Reinout W. Wiers; Alan W. Stacy</t>
  </si>
  <si>
    <t>edsskl.9781412976237</t>
  </si>
  <si>
    <t>10.4135/9781412976237</t>
  </si>
  <si>
    <t>SAGE Publications, Inc.</t>
  </si>
  <si>
    <t>handbook</t>
  </si>
  <si>
    <t>addictive behavior; automatic processes; addiction; implementation intentions; cognition; drugs; alcohol; Addictive Disorders; Substance Abuse &amp; Addiction Counseling; Psychology</t>
  </si>
  <si>
    <t>For the first time, research on implicit cognitive processes relevant for the understanding of addictive behaviors and their prevention or treatment is brought together in one volume! The Handbook of Implicit Cognition and Addiction features the work of an internationally renowned group of contributing North American and European authors who draw together developments in basic research on implicit cognition with recent developments in addiction research. Editors Reinout W. Wiers and Alan W. Stacy examine recent findings from a variety of disciplines including basic memory and experimental psychology, experimental psychopathology, emotion, and neurosciences.</t>
  </si>
  <si>
    <t>https://search.ebscohost.com/login.aspx?direct=true&amp;AuthType=sso&amp;db=edsskl&amp;AN=edsskl.9781412976237&amp;site=eds-live&amp;scope=site&amp;custid=s4786267</t>
  </si>
  <si>
    <t>Handbook of Psychology, Experimental Psychology</t>
  </si>
  <si>
    <t>Alice F. Healy; Robert W. Proctor</t>
  </si>
  <si>
    <t>Wiley</t>
  </si>
  <si>
    <t>Book</t>
  </si>
  <si>
    <t>PSYCHOLOGY / General; Psychology, Experimental--Handbooks, manuals, etc; Psychology--Handbooks, manuals, etc; Psychology</t>
  </si>
  <si>
    <t>• Includes established theories and cutting-edge developments. • Presents the work of an international group of experts. • Presents the nature, origin, implications, and future course of major unresolved issues in the area.</t>
  </si>
  <si>
    <t>https://search.ebscohost.com/login.aspx?direct=true&amp;AuthType=sso&amp;db=edsebk&amp;AN=82025&amp;site=eds-live&amp;scope=site&amp;custid=s4786267</t>
  </si>
  <si>
    <t>yes</t>
  </si>
  <si>
    <t>Irving B. Weiner; Alice F. Healy; Robert W. Proctor</t>
  </si>
  <si>
    <t>PSYCHOLOGY / General; Psychology, Experimental</t>
  </si>
  <si>
    <t>Psychology is of interest to academics from many fields, as well as to the thousands of academic and clinical psychologists and general public who can't help but be interested in learning more about why humans think and behave as they do. This award-winning twelve-volume reference covers every aspect of the ever-fascinating discipline of psychology and represents the most current knowledge in the field. This ten-year revision now covers discoveries based in neuroscience, clinical psychology's new interest in evidence-based practice and mindfulness, and new findings in social, developmental, and forensic psychology.</t>
  </si>
  <si>
    <t>https://search.ebscohost.com/login.aspx?direct=true&amp;AuthType=sso&amp;db=edsebk&amp;AN=490580&amp;site=eds-live&amp;scope=site&amp;custid=s4786267</t>
  </si>
  <si>
    <t>How well do different similarity measures predict semantic priming?</t>
  </si>
  <si>
    <t>Montefinese, Maria; Buchanan, Erin; Vinson, David</t>
  </si>
  <si>
    <t>edsair.doi...........7f4c60ee392ecf9d25c099db4d3200b5</t>
  </si>
  <si>
    <t>10.17605/osf.io/f8j9m</t>
  </si>
  <si>
    <t>Open Science Framework</t>
  </si>
  <si>
    <t>https://search.ebscohost.com/login.aspx?direct=true&amp;AuthType=sso&amp;db=edsair&amp;AN=edsair.doi...........7f4c60ee392ecf9d25c099db4d3200b5&amp;site=eds-live&amp;scope=site&amp;custid=s4786267</t>
  </si>
  <si>
    <t>edsbas.F9355FE</t>
  </si>
  <si>
    <t>text</t>
  </si>
  <si>
    <t>https://search.ebscohost.com/login.aspx?direct=true&amp;AuthType=sso&amp;db=edsbas&amp;AN=edsbas.F9355FE&amp;site=eds-live&amp;scope=site&amp;custid=s4786267</t>
  </si>
  <si>
    <t>Lingüística Del Castellano Chileno / Chilean Spanish Linguistics</t>
  </si>
  <si>
    <t>Rogers, Brandon M. A.; Figueroa Candia, Mauricio A.</t>
  </si>
  <si>
    <t>Vernon Press</t>
  </si>
  <si>
    <t>LANGUAGE ARTS &amp; DISCIPLINES / Linguistics / General; Spanish language--Dialects--Chile</t>
  </si>
  <si>
    <t>Ya desde el siglo XIX, el castellano chileno generó interés en lingüistas como Lenz (1891), quien lo aclamó como un geolecto dinámico y en constante evolución. Más recientemente, un grupo importante de lingüistas contemporáneos ha indicado que existe una gran cantidad de diferencias entre el castellano de Chile y otras variedades en varios frentes lingüísticos; tanto es así que debería considerarse como una zona dialectal independiente en el mundo hispanohablante. Su interés como caso práctico se ve reforzado por la incongruencia del grado particularmente alto de variación social y el menor grado de su variación geográfica. Lingüística del castellano chileno: Estudios sobre variación, innovación, contacto e identidad es el primer volumen de su tipo, y reúne el trabajo de un grupo diverso e internacional de investigadores e investigadoras del castellano de Chile. Mediante el uso de métodos, teorizaciones y análisis lingüísticos actuales, este volumen examina cómo el uso, la variación, las actitudes, la identidad y el cambio lingüístico se manifiestan de manera única en diferentes aspectos del castellano chileno y sus hablantes. Este volumen, que acerca el trabajo más actual sobre la lingüística española de Chile a la vanguardia del campo, constituye un recurso valioso para aquellos involucrados en la investigación y la enseñanza de la lingüística, la variación y el cambio lingüístico del castellano, así como para estudiantes de grado y posgrado. As early as the 19th century, Chilean Spanish attracted the interest of linguists such as Lenz (1891), who hailed it as an evolving and vibrant variety. In more recent times, a number of contemporary linguists have indicated that such a variety of differences exist between Chilean Spanish and other varieties on a number of linguistic fronts, that it should be considered as an independent dialectal zone in the Spanish-speaking world. Its interest as a case study is reinforced further by the incongruence of the particularly high degree of social variation and the small degree of geographical variation. Chilean Spanish Linguistics: Studies on variation, innovation, contact, and identity is the first of its kind, bringing together the work of a diverse and international group of researchers on Chilean Spanish. Through the use of current linguistic methods, theorization, and analyses, this volume examines how language usage, variation, attitudes, identity, and change are uniquely manifested in different aspects of Chilean Spanish and its speakers. Bringing the most current work on Chilean Spanish linguistics to the forefront of the field, this volume will be a valuable resource to all involved in the research and teaching of Spanish language linguistics, language variation, and change, as well as undergraduate and graduate students alike.</t>
  </si>
  <si>
    <t>https://search.ebscohost.com/login.aspx?direct=true&amp;AuthType=sso&amp;db=edsebk&amp;AN=2916937&amp;site=eds-live&amp;scope=site&amp;custid=s4786267</t>
  </si>
  <si>
    <t>Logical Metonymy Resolution in a Words-as-Cues Framework: Evidence From Self-Paced Reading and Probe Recognition.</t>
  </si>
  <si>
    <t>Zarcone, Alessandra; Padó, Sebastian; Lenci, Alessandro</t>
  </si>
  <si>
    <t>Cognitive Science</t>
  </si>
  <si>
    <t>10.1111/cogs.12108</t>
  </si>
  <si>
    <t>Reading; Sentences (Grammar); Metonyms; Lexicon; Paraphrase</t>
  </si>
  <si>
    <t>Expectations; Generalized event knowledge; Language understanding; Linguistics; Logical metonymy; Pragmatics; Semantics</t>
  </si>
  <si>
    <t>Logical metonymy resolution ( begin a book → begin reading a book or begin writing a book) has traditionally been explained either through complex lexical entries (qualia structures) or through the integration of the implicit event via post-lexical access to world knowledge. We propose that recent work within the words-as-cues paradigm can provide a more dynamic model of logical metonymy, accounting for early and dynamic integration of complex event information depending on previous contextual cues (agent and patient). We first present a self-paced reading experiment on German subordinate sentences, where metonymic sentences and their paraphrased version differ only in the presence or absence of the clause-final target verb ( Der Konditor begann die Glasur → Der Konditor begann, die Glasur aufzutragen/The baker began the icing → The baker began spreading the icing). Longer reading times at the target verb position in a high-typicality condition ( baker + icing → spread ) compared to a low-typicality (but still plausible) condition ( child + icing → spread) suggest that we make use of knowledge activated by lexical cues to build expectations about events. The early and dynamic integration of event knowledge in metonymy interpretation is bolstered by further evidence from a second experiment using the probe recognition paradigm. Presenting covert events as probes following a high-typicality or a low-typicality metonymic sentence ( Der Konditor begann die Glasur → AUFTRAGEN/The baker began the icing → SPREAD), we obtain an analogous effect of typicality at 100 ms interstimulus interval. [ABSTRACT FROM AUTHOR]</t>
  </si>
  <si>
    <t>https://search.ebscohost.com/login.aspx?direct=true&amp;AuthType=sso&amp;db=eue&amp;AN=96925112&amp;site=eds-live&amp;scope=site&amp;custid=s4786267</t>
  </si>
  <si>
    <t>LSAfun - An R package for computations based on Latent Semantic Analysis</t>
  </si>
  <si>
    <t>Günther, Fritz; Dudschig, Carolin; Kaup, Barbara</t>
  </si>
  <si>
    <t>Behavior Research Methods</t>
  </si>
  <si>
    <t>edsgcl.714173700</t>
  </si>
  <si>
    <t>10.3758/s13428-014-0529-0</t>
  </si>
  <si>
    <t>Springer</t>
  </si>
  <si>
    <t>United States; Computer software industry -- Analysis; Natural language interfaces -- Analysis; Computational linguistics -- Analysis; Language processing -- Analysis; Touchstone Applied Science Associates Inc.</t>
  </si>
  <si>
    <t>In this article, the R package LSAfun is presented. This package enables a variety of functions and computations based on Vector Semantic Models such as Latent Semantic Analysis (LSA) Landauer, Foltz and Laham (Discourse Processes 25:259-284, 1998 (See CR23)), which are procedures to obtain a high-dimensional vector representation for words (and documents) from a text corpus. Such representations are thought to capture the semantic meaning of a word (or document) and allow for semantic similarity comparisons between words to be calculated as the cosine of the angle between their associated vectors. LSAfun uses pre-created LSA spaces and provides functions for (a) Similarity Computations between words, word lists, and documents; (b) Neighborhood Computations, such as obtaining a word's or document's most similar words, (c) plotting such a neighborhood, as well as similarity structures for any word lists, in a two- or three-dimensional approximation using Multidimensional Scaling, (d) Applied Functions, such as computing the coherence of a text, answering multiple choice questions and producing generic text summaries; and (e) Composition Methods for obtaining vector representations for two-word phrases. The purpose of this package is to allow convenient access to computations based on LSA.</t>
  </si>
  <si>
    <t>https://search.ebscohost.com/login.aspx?direct=true&amp;AuthType=sso&amp;db=edsgao&amp;AN=edsgcl.714173700&amp;site=eds-live&amp;scope=site&amp;custid=s4786267</t>
  </si>
  <si>
    <t>Mind wandering minimizes mind numbing: Reducing semantic-satiation effects through absorptive lapses of attention.</t>
  </si>
  <si>
    <t>Mooneyham, Benjamin; Schooler, Jonathan</t>
  </si>
  <si>
    <t>Psychonomic Bulletin &amp; Review</t>
  </si>
  <si>
    <t>10.3758/s13423-015-0993-2</t>
  </si>
  <si>
    <t>Springer Nature</t>
  </si>
  <si>
    <t>WANDERING behavior; SEMANTICS; STIMULUS satiation; PRIMING (Psychology); REPETITION (Learning process)</t>
  </si>
  <si>
    <t>Mind wandering is associated with perceptual decoupling: the disengagement of attention from perception. This decoupling is deleterious to performance in many situations; however, we sought to determine whether it might occur in the service of performance in certain circumstances. In two studies, we examined the role of mind wandering in a test of 'semantic satiation,' a phenomenon in which the repeated presentation of a word reduces semantic priming for a subsequently presented semantic associate. We posited that the attentional and perceptual decoupling associated with mind wandering would reduce the amount of satiation in the semantic representations of repeatedly presented words, thus leading to a reduced semantic-satiation effect. Our results supported this hypothesis: Self-reported mind-wandering episodes (Study 1) and behavioral indices of decoupled attention (Study 2) were both predictive of maintained semantic priming in situations predicted to induce semantic satiation. Additionally, our results suggest that moderate inattention to repetitive stimuli is not sufficient to enable 'dishabituation': the refreshment of cognitive performance that results from diverting attention away from the task at hand. Rather, full decoupling is necessary to reap the benefits of mind wandering and to minimize mind numbing. [ABSTRACT FROM AUTHOR] Copyright of Psychonomic Bulletin &amp; Review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</si>
  <si>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https://search.ebscohost.com/login.aspx?direct=true&amp;AuthType=sso&amp;db=edb&amp;AN=117195128&amp;site=eds-live&amp;scope=site&amp;custid=s4786267</t>
  </si>
  <si>
    <t>Multimodal Word Meaning Induction From Minimal Exposure to Natural Text.</t>
  </si>
  <si>
    <t>Lazaridou, Angeliki; Marelli, Marco; Baroni, Marco</t>
  </si>
  <si>
    <t>10.1111/cogs.12481</t>
  </si>
  <si>
    <t>Language &amp; languages; Language acquisition; Education; Administration of Education Programs; All Other Miscellaneous Schools and Instruction; Educational Support Services; Word (Linguistics); Word formation (Grammar); Semantics; English language</t>
  </si>
  <si>
    <t>Distributional semantics; Language and the visual world; Multimodality; One‐shot learning; Word learning</t>
  </si>
  <si>
    <t>Abstract: By the time they reach early adulthood, English speakers are familiar with the meaning of thousands of words. In the last decades, computational simulations known as distributional semantic models (DSMs) have demonstrated that it is possible to induce word meaning representations solely from word co‐occurrence statistics extracted from a large amount of text. However, while these models learn in batch mode from large corpora, human word learning proceeds incrementally after minimal exposure to new words. In this study, we run a set of experiments investigating whether minimal distributional evidence from very short passages suffices to trigger successful word learning in subjects, testing their linguistic and visual intuitions about the concepts associated with new words. After confirming that subjects are indeed very efficient distributional learners even from small amounts of evidence, we test a DSM on the same multimodal task, finding that it behaves in a remarkable human‐like way. We conclude that DSMs provide a convincing computational account of word learning even at the early stages in which a word is first encountered, and the way they build meaning representations can offer new insights into human language acquisition. [ABSTRACT FROM AUTHOR]</t>
  </si>
  <si>
    <t>https://search.ebscohost.com/login.aspx?direct=true&amp;AuthType=sso&amp;db=eue&amp;AN=130023660&amp;site=eds-live&amp;scope=site&amp;custid=s4786267</t>
  </si>
  <si>
    <t>On the nature and scope of featural representations of word meaning</t>
  </si>
  <si>
    <t>Ken Mcrae; Mark S. Seidenberg; Virginia R. De Sa; The Pennsylvania State University CiteSeerX Archives</t>
  </si>
  <si>
    <t>http://lcnl.wisc.edu/publications/archive/57.pdf</t>
  </si>
  <si>
    <t>edsbas.865CD0</t>
  </si>
  <si>
    <t>Behavioral experiments and a connectionist model were used to explore the use of featural representations i the computation of word meaning. The research focused on the role of correlations among features, and differences between speeded and untimed tasks with respect to the use of featural information. The results indicate that featural representations are used in the initial computation of word meaning (as in an attractor network), patterns of feature correlations differ between artifacts and living things, and the degree to which features are intercorrelated plays an important role in the organization of semantic memory. The studies also suggest that it may be possible to predict semantic priming effects from independently motivated featural theories of semantic relatedness. Implications for related behavioral phenomena such as the semantic impairments associated with Alzheimer's disease (AD) are discussed. Many theories have assumed that word meaning is rep-resented, at least in part, in terms of featural primitives (see</t>
  </si>
  <si>
    <t>https://search.ebscohost.com/login.aspx?direct=true&amp;AuthType=sso&amp;db=edsbas&amp;AN=edsbas.865CD0&amp;site=eds-live&amp;scope=site&amp;custid=s4786267</t>
  </si>
  <si>
    <t>MCRAE, K; DE SA, V. R; SEIDENBERG, M. S</t>
  </si>
  <si>
    <t>Journal of experimental psychology. General</t>
  </si>
  <si>
    <t>edsfra.1949489</t>
  </si>
  <si>
    <t>Cognition; Cognición; Connexionnisme; Connectionism; Conexionismo; Etude expérimentale; Experimental study; Estudio experimental; Homme; Human; Hombre; Langage; Language; Lenguaje; Mot; Word; Palabra; Relation sémantique; Semantic relation; Relación semántica; Représentation mentale; Mental representation; Representación mental; Simulation ordinateur; Computer simulation; Simulación computadora; Sciences biologiques et medicales; Biological and medical sciences; Sciences biologiques fondamentales et appliquees. Psychologie; Fundamental and applied biological sciences. Psychology; Psychologie. Psychophysiologie; Psychology. Psychophysiology; Divers; Miscellaneous; Psychologie. Psychanalyse. Psychiatrie; Psychology. Psychoanalysis. Psychiatry; Psychology, psychopathology, psychiatry; Psychologie, psychopathologie, psychiatrie</t>
  </si>
  <si>
    <t>Behavioral experiments and a connectionist model were used to explore the use of featural representations in the computation of word meaning. The research focused on the role of correlations among features, and differences between speeded and untimed tasks with respect to the use of featural information. The results indicate that featural representations are used in the initial computation of word meaning (as in an attractor network), patterns of feature correlations differ between artifacts and living things, and the degree to which features are intercorrelated plays an important role in the organization of semantic memory. The studies also suggest that it may be possible to predict semantic priming effects from independently motivated featural theories of semantic relatedness. Implications for related hehavioral phenomena such as the semantic impairments associated with Alzheimer's disease (AD) are discussed.</t>
  </si>
  <si>
    <t>https://search.ebscohost.com/login.aspx?direct=true&amp;AuthType=sso&amp;db=edsfra&amp;AN=edsfra.1949489&amp;site=eds-live&amp;scope=site&amp;custid=s4786267</t>
  </si>
  <si>
    <t>Predicting Semantic Priming at the Item Level</t>
  </si>
  <si>
    <t>David A. Balota; Jason M. Watson; Keith A. Hutchison; Michael J. Cortese</t>
  </si>
  <si>
    <t>edsair.doi...........b9cc8773accfe3a1dcb81982e054c593</t>
  </si>
  <si>
    <t>SAGE Publications</t>
  </si>
  <si>
    <t>Physiology (medical); General Psychology; Experimental and Cognitive Psychology; General Medicine; Neuropsychology and Physiological Psychology; Physiology; Developmental psychology; Priming (psychology); Response priming; Cognitive psychology; Lexical decision task; Cognition; Memoria; Semantic similarity; Stimulus onset asynchrony; Psychology; Latent semantic analysis; behavioral disciplines and activities</t>
  </si>
  <si>
    <t>The current study explores a set of variables that have the potential to predict semantic priming effects for 300 prime–target associates at the item level. Young and older adults performed either lexical decision (LDT) or naming tasks. A multiple regression procedure was used to predict priming based upon prime characteristics, target characteristics, and prime–target semantic similarity. Results indicate that semantic priming (a) can be reliably predicted at an item level; (b) is equivalent in magnitude across standardized measures of priming in LDTs and naming tasks; (c) is greater following quickly recognized primes; (d) is greater in LDTs for targets that produce slow lexical decision latencies; (e) is greater for pairs high in forward associative strength across tasks and across stimulus onset asynchronies (SOAs); (f) is greater for pairs high in backward associative strength in both tasks, but only at a long SOA; and (g) does not vary as a function of estimates from latent semantic analysis (LSA). Based upon these results, it is suggested that researchers take extreme caution in comparing priming effects across different item sets. Moreover, the current findings lend support to spreading activation and feature overlap theories of priming, but do not support priming based upon contextual similarity as captured by LSA.</t>
  </si>
  <si>
    <t>https://search.ebscohost.com/login.aspx?direct=true&amp;AuthType=sso&amp;db=edsair&amp;AN=edsair.doi...........b9cc8773accfe3a1dcb81982e054c593&amp;site=eds-live&amp;scope=site&amp;custid=s4786267</t>
  </si>
  <si>
    <t>Predicting semantic priming at the item level.</t>
  </si>
  <si>
    <t>Hutchison, Keith A.; Balota, David A.; Cortese, Michael J.; Watson, Jason M.</t>
  </si>
  <si>
    <t>10.1080/17470210701438111</t>
  </si>
  <si>
    <t>OLDER people; PSYCHOLINGUISTICS; EXPERIMENTAL psychology; LATENT semantic analysis; INFORMATION retrieval</t>
  </si>
  <si>
    <t>The current study explores a set of variables that have the potential to predict semantic priming effects for 300 prime-target associates at the item level. Young and older adults performed either lexical decision (LDT) or naming tasks. A multiple regression procedure was used to predict priming based upon prime characteristics, target characteristics, and prime-target semantic similarity. Results indicate that semantic priming (a) can be reliably predicted at an item level; (b) is equivalent in magnitude across standardized measures of priming in LDTs and naming tasks; (c) is greater following quickly recognized primes; (d) is greater in LDTs for targets that produce slow lexical decision latencies; (e) is greater for pairs high in forward associative strength across tasks and across stimulus onset asynchronies (SOAs); (f) is greater for pairs high in backward associative strength in both tasks, but only at a long SOA; and (g) does not vary as a function of estimates from latent semantic analysis (LSA). Based upon these results, it is suggested that researchers take extreme caution in comparing priming effects across different item sets. Moreover, the current findings lend support to spreading activation and feature overlap theories of priming, but do not support priming based upon contextual similarity as captured by LSA. [ABSTRACT FROM AUTHOR] Copyright of Quarterly Journal of Experimental Psychology is the property of Sage Publications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</si>
  <si>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https://search.ebscohost.com/login.aspx?direct=true&amp;AuthType=sso&amp;db=edb&amp;AN=32746937&amp;site=eds-live&amp;scope=site&amp;custid=s4786267</t>
  </si>
  <si>
    <t>Researchers at Catholic University of Leuven Target Psychology [The (un)reliability of item-level semantic priming effects]</t>
  </si>
  <si>
    <t>Psychology &amp; Psychiatry Journal</t>
  </si>
  <si>
    <t>edsgcl.565906816</t>
  </si>
  <si>
    <t>NewsRX LLC</t>
  </si>
  <si>
    <t>Report</t>
  </si>
  <si>
    <t>Belgium; Psychological research -- Reports; Psychological research -- Research</t>
  </si>
  <si>
    <t>2018 DEC 22 (NewsRx) -- By a News Reporter-Staff News Editor at Psychology &amp; Psychiatry Journal -- New research on Psychology is the subject of a report. According to news [...]</t>
  </si>
  <si>
    <t>https://search.ebscohost.com/login.aspx?direct=true&amp;AuthType=sso&amp;db=edsghw&amp;AN=edsgcl.565906816&amp;site=eds-live&amp;scope=site&amp;custid=s4786267</t>
  </si>
  <si>
    <t>Semantic priming without association: A meta-analytic review.</t>
  </si>
  <si>
    <t>Lucas, Margery</t>
  </si>
  <si>
    <t>10.3758/BF03212999</t>
  </si>
  <si>
    <t>https://search.ebscohost.com/login.aspx?direct=true&amp;AuthType=sso&amp;db=edb&amp;AN=71718574&amp;site=eds-live&amp;scope=site&amp;custid=s4786267</t>
  </si>
  <si>
    <t>Tests of Conceptual Metaphor Theory with Episodic Memory Tests.</t>
  </si>
  <si>
    <t>Katz, Albert N.; Nick Reid, J.</t>
  </si>
  <si>
    <t>Cognitive Semantics</t>
  </si>
  <si>
    <t>10.1163/23526416-00601003</t>
  </si>
  <si>
    <t>Brill Academic Publishers</t>
  </si>
  <si>
    <t>EPISODIC memory; AUTOBIOGRAPHICAL memory; COGNITIVE psychology; METHODOLOGY; SEMANTICS</t>
  </si>
  <si>
    <t>Adopting Lakoff's (1990) "cognitive commitment", we make the argument that an under-employed means of testing tenets of Conceptual Metaphor Theory (CMT), and in bridging the gap between studies in cognitive linguistics and experimental cognitive psychology can be through the use of episodic memory tests. We provide examples of the utility of episodic memory for studying CMT, emphasizing the use of the DRM False Memory Paradigm. We then describe its utility with other tasks, most notably with Release from Proactive Interference methodology. Although these tasks are based on episodic memory, they are heavily influenced by semantic information, making them useful tools to examine conceptual metaphors. We conclude by describing how episodic memory tasks could be employed to test the automaticity assumption of CMT. [ABSTRACT FROM AUTHOR] Copyright of Cognitive Semantics is the property of Brill Academic Publishers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</si>
  <si>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https://search.ebscohost.com/login.aspx?direct=true&amp;AuthType=sso&amp;db=edb&amp;AN=142541163&amp;site=eds-live&amp;scope=site&amp;custid=s4786267</t>
  </si>
  <si>
    <t>The (un)reliability of item-level semantic priming effects</t>
  </si>
  <si>
    <t>Heyman, Tom; Bruninx, Anke; Hutchison, Keith; Storms, Gert</t>
  </si>
  <si>
    <t>edsbas.229A44A6</t>
  </si>
  <si>
    <t>10.17605/osf.io/hg376</t>
  </si>
  <si>
    <t>PsyArXiv</t>
  </si>
  <si>
    <t>report</t>
  </si>
  <si>
    <t>Linguistics; FOS Languages and literature; Semantics and Pragmatics; Cognitive Psychology; Social and Behavioral Sciences; Psychology; FOS Psychology</t>
  </si>
  <si>
    <t>Many researchers have tried to predict semantic priming effects using a myriad of variables (e.g., prime–target associative strength or co-occurrence frequency). The idea is that relatedness varies across prime–target pairs, which should be reflected in the size of the priming effect (e.g., cat should prime dog more than animal does). However, it is only insightful to predict item-level priming effects if they can be measured reliably. Thus, in the present study we examined the split-half and test–retest reliabilities of item-level priming effects under conditions that should discourage the use of strategies. The resulting priming effects proved extremely unreliable, and reanalyses of three published priming datasets revealed similar cases of low reliability. These results imply that previous attempts to predict semantic priming were unlikely to be successful. However, one study with an unusually large sample size yielded more favorable reliability estimates, suggesting that big data, in terms of items and participants, should be the future for semantic priming research.</t>
  </si>
  <si>
    <t>https://search.ebscohost.com/login.aspx?direct=true&amp;AuthType=sso&amp;db=edsbas&amp;AN=edsbas.229A44A6&amp;site=eds-live&amp;scope=site&amp;custid=s4786267</t>
  </si>
  <si>
    <t>edsbas.BFB820DF</t>
  </si>
  <si>
    <t>10.31234/osf.io/hg376</t>
  </si>
  <si>
    <t>Center for Open Science</t>
  </si>
  <si>
    <t>other/unknown material</t>
  </si>
  <si>
    <t>https://search.ebscohost.com/login.aspx?direct=true&amp;AuthType=sso&amp;db=edsbas&amp;AN=edsbas.BFB820DF&amp;site=eds-live&amp;scope=site&amp;custid=s4786267</t>
  </si>
  <si>
    <t>Keith A. Hutchison; Tom Heyman; Gert Storms; Anke Bruninx</t>
  </si>
  <si>
    <t>edsair.doi.dedup.....6afae35ee7e843eef73c2cf2e47332c7</t>
  </si>
  <si>
    <t>Linguistics; FOS: Languages and literature; Semantics and Pragmatics; Cognitive Psychology; Social and Behavioral Sciences; Psychology; FOS: Psychology; bepress|Social and Behavioral Sciences; bepress|Social and Behavioral Sciences|Linguistics; bepress|Social and Behavioral Sciences|Linguistics|Semantics and Pragmatics; bepress|Social and Behavioral Sciences|Psychology|Cognitive Psychology; PsyArXiv|Social and Behavioral Sciences; PsyArXiv|Social and Behavioral Sciences|Cognitive Psychology; PsyArXiv|Social and Behavioral Sciences|Cognitive Psychology|Attention; PsyArXiv|Social and Behavioral Sciences|Cognitive Psychology|Biases, Framing, and Heuristics; PsyArXiv|Social and Behavioral Sciences|Cognitive Psychology|Concepts and Categories; PsyArXiv|Social and Behavioral Sciences|Cognitive Psychology|Consciousness; PsyArXiv|Social and Behavioral Sciences|Cognitive Psychology|Creativity; PsyArXiv|Social and Behavioral Sciences|Cognitive Psychology|Imagery; PsyArXiv|Social and Behavioral Sciences|Cognitive Psychology|Judgment and Decision Making; PsyArXiv|Social and Behavioral Sciences|Cognitive Psychology|Language; PsyArXiv|Social and Behavioral Sciences|Cognitive Psychology|Learning; PsyArXiv|Social and Behavioral Sciences|Cognitive Psychology|Memory; PsyArXiv|Social and Behavioral Sciences|Cognitive Psychology|Problem Solving; PsyArXiv|Social and Behavioral Sciences|Cognitive Psychology|Reasoning; PsyArXiv|Social and Behavioral Sciences|Linguistics; PsyArXiv|Social and Behavioral Sciences|Linguistics|Semantics and Pragmatics; General Psychology; Psychology (miscellaneous); Arts and Humanities (miscellaneous); Developmental and Educational Psychology; Experimental and Cognitive Psychology; Semantic memory; Split half reliability; Associative property; Prime (order theory); Large sample; Priming (psychology); Cognitive psychology</t>
  </si>
  <si>
    <t>Many researchers have tried to predict semantic priming effects using a myriad of variables (e.g., prime–target associative strength or co-occurrence frequency). The idea is that relatedness varies across prime–target pairs, which should be reflected in the size of the priming effect (e.g., cat should prime dog more than animal does). However, it is only insightful to predict item-level priming effects if they can be measured reliably. Thus, in the present study we examined the split-half and test–retest reliabilities of item-level priming effects under conditions that should discourage the use of strategies. The resulting priming effects proved extremely unreliable, and reanalyses of three published priming datasets revealed similar cases of low reliability. These results imply that previous attempts to predict semantic priming were unlikely to be successful. However, one study with an unusually large sample size yielded more favorable reliability estimates, suggesting that big data, in terms of items and participants, should be the future for semantic priming research. ispartof: Behavior Research Methods vol:50 issue:6 pages:2173-2183 ispartof: location:United States status: published</t>
  </si>
  <si>
    <t>https://search.ebscohost.com/login.aspx?direct=true&amp;AuthType=sso&amp;db=edsair&amp;AN=edsair.doi.dedup.....6afae35ee7e843eef73c2cf2e47332c7&amp;site=eds-live&amp;scope=site&amp;custid=s4786267</t>
  </si>
  <si>
    <t>The (un)reliability of item-level semantic priming effects.</t>
  </si>
  <si>
    <t>Heyman, Tom; Bruninx, Anke; Storms, Gert; Hutchison, Keith A.</t>
  </si>
  <si>
    <t>10.3758/s13428-018-1040-9</t>
  </si>
  <si>
    <t>Many researchers have tried to predict semantic priming effects using a myriad of variables (e.g., prime-target associative strength or co-occurrence frequency). The idea is that relatedness varies across prime-target pairs, which should be reflected in the size of the priming effect (e.g., cat should prime dog more than animal does). However, it is only insightful to predict item-level priming effects if they can be measured reliably. Thus, in the present study we examined the split-half and test-retest reliabilities of item-level priming effects under conditions that should discourage the use of strategies. The resulting priming effects proved extremely unreliable, and reanalyses of three published priming datasets revealed similar cases of low reliability. These results imply that previous attempts to predict semantic priming were unlikely to be successful. However, one study with an unusually large sample size yielded more favorable reliability estimates, suggesting that big data, in terms of items and participants, should be the future for semantic priming research. [ABSTRACT FROM AUTHOR] Copyright of Behavior Research Methods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</si>
  <si>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https://search.ebscohost.com/login.aspx?direct=true&amp;AuthType=sso&amp;db=edb&amp;AN=134097179&amp;site=eds-live&amp;scope=site&amp;custid=s4786267</t>
  </si>
  <si>
    <t>The (un)reliability of semantic priming</t>
  </si>
  <si>
    <t>Heyman, Tom; Hutchison, Keith; Storms, Gert</t>
  </si>
  <si>
    <t>edsbas.40DE2F69</t>
  </si>
  <si>
    <t>conference object</t>
  </si>
  <si>
    <t>Many researchers have tried to predict semantic priming effects using a myriad of variables (e.g., prime-target associative strength, co-occurrence frequency,…). The idea is that relatedness varies across prime-target pairs, which should be reflected in the priming effect (e.g., “cat” should prime “dog” more than “animal” does). However, it’s only insightful to predict item-level priming effects, if they can be measured reliably. Thus, the present study examined the split-half and test-retest reliability of item-level priming effects under conditions that should discourage the use of strategies. The resulting priming effects proved extremely unreliable and re-analyses of published priming datasets revealed similar cases of low reliability. These results imply that previous attempts to predict semantic priming were unlikely to be successful. However, one study with an unusually large sample size yielded more favorable reliability estimates, suggesting that big data, in terms of items and participants, should be the future for semantic priming research. ; status: published</t>
  </si>
  <si>
    <t>https://search.ebscohost.com/login.aspx?direct=true&amp;AuthType=sso&amp;db=edsbas&amp;AN=edsbas.40DE2F69&amp;site=eds-live&amp;scope=site&amp;custid=s4786267</t>
  </si>
  <si>
    <t>edsbas.26B2AE27</t>
  </si>
  <si>
    <t>Many researchers have tried to predict semantic priming effects using a myriad of variables (e.g., prime-target associative strength, feature overlap, co-occurrence frequency,…). The idea is that relatedness varies across prime-target pairs: "cat" is, for instance, more strongly connected to "dog" than to "animal". This should, in turn, be reflected in the priming effect such that some word pairs should show a larger priming effect than others. However, it only makes sense to predict these item-level priming effects, if they can be measured reliably. In other words, researchers try to predict why "cat" primes "dog" more than it primes "animal" without first establishing that "cat" indeed primes "dog" consistently more. If these item-level priming effects aren’t reliable across subjects, then there is in fact nothing to predict. The goal of the present study was exactly to investigate the psychometric properties of semantic priming. More specifically, we estimated the split-half and test-retest reliability of item-level priming effects under conditions that should discourage the use of strategies (i.e., a short 200 ms SOA, and a low .25 relatedness proportion). The resulting, presumably automatic, priming effects proved to be extremely unreliable. A re-analysis of several published priming datasets from different labs revealed similar cases of low reliability. These results imply that previous attempts to predict semantic priming were not likely to be successful. However, semantic priming is not by definition unreliable. Several factors play a role, but the number of participants over which the average priming effect is calculated, seems particularly important in this respect. One study with an unusually high sample size (for a priming experiment) yielded much more favorable reliability estimates, suggesting that “big data”, in terms of items and participants, should be the future for semantic priming research. ; status: published</t>
  </si>
  <si>
    <t>https://search.ebscohost.com/login.aspx?direct=true&amp;AuthType=sso&amp;db=edsbas&amp;AN=edsbas.26B2AE27&amp;site=eds-live&amp;scope=site&amp;custid=s4786267</t>
  </si>
  <si>
    <t>edsbas.49285D8A</t>
  </si>
  <si>
    <t>Many researchers have tried to predict semantic priming effects using a myriad of variables (e.g., prime-target associative strength, feature overlap, co-occurrence frequency,…). The idea is that relatedness varies across prime-target pairs: cat is, for instance, more strongly connected to dog than to animal. This should, in turn, be reflected in the priming effect such that some word pairs should show a larger priming effect than others. However, it only makes sense to predict these item-level priming effects, if they can be measured reliably. In other words, researchers try to predict why cat primes dog more than it primes animal without first establishing that cat indeed primes dog consistently more. If these item-level priming effects aren’t reliable across subjects, then there is in fact nothing to predict. The goal of the present study was exactly to investigate the psychometric properties of semantic priming. More specifically, we estimated the split-half and test-retest reliability of item-level priming effects under conditions that should discourage the use of strategies (i.e., a short 200 ms SOA, and a low .25 relatedness proportion). The resulting, presumably automatic, priming effects proved to be extremely unreliable. A re-analysis of several published priming datasets from different labs revealed similar cases of low reliability. These results imply that previous attempts to predict semantic priming were not likely to be successful. However, semantic priming is not by definition unreliable. Several factors play a role, but the number of participants over which the average priming effect is calculated, seems particularly important in this respect. One study with an unusually high sample size (for a priming experiment) yielded much more favorable reliability estimates, suggesting that “big data”, in terms of items and participants, should be the future for semantic priming research. ; status: published</t>
  </si>
  <si>
    <t>https://search.ebscohost.com/login.aspx?direct=true&amp;AuthType=sso&amp;db=edsbas&amp;AN=edsbas.49285D8A&amp;site=eds-live&amp;scope=site&amp;custid=s4786267</t>
  </si>
  <si>
    <t>The Oxford Handbook of Reading</t>
  </si>
  <si>
    <t>Alexander Pollatsek; Rebecca Treiman</t>
  </si>
  <si>
    <t>Oxford University Press</t>
  </si>
  <si>
    <t>PSYCHOLOGY / Cognitive Psychology &amp; Cognition; Books and reading; Reading, Psychology of; Reading--Psychological aspects</t>
  </si>
  <si>
    <t>Writing is one of humankind's greatest inventions, and modern societies could not function if their citizens could not read and write. How do skilled readers pick up meaning from markings on a page so quickly, and how do children learn to do so? The chapters in the Oxford Handbook of Reading synthesize research on these topics from fields ranging from vision science to cognitive psychology and education, focusing on how studies using a cognitive approach can shed light on how the reading process works. To set the stage, the opening chapters present information about writing systems and methods of studying reading, including those that examine speeded responses to individual words as well as those that use eye movement technology to determine how sentences and short passages of text are processed. The following section discusses the identification of single words by skilled readers, as well as insights from studies of adults with reading disabilities due to brain damage. Another section considers how skilled readers read a text silently, addressing such issues as the role of sound in silent reading and how readers'eyes move through texts. Detailed quantitative models of the reading process are proposed throughout. The final sections deal with how children learn to read and spell, and how they should be taught to do so. These chapters review research with learners of different languages and those who speak different dialects of a language; discuss children who develop typically as well as those who exhibit specific disabilities in reading; and address questions about how reading should be taught with populations ranging from preschoolers to adolescents, and how research findings have influenced education. The Oxford Handbook of Reading will benefit researchers and graduate students in the fields of cognitive psychology, developmental psychology, education, and related fields (e.g., speech and language pathology) who are interested in reading, reading instruction, or reading disorders.</t>
  </si>
  <si>
    <t>https://search.ebscohost.com/login.aspx?direct=true&amp;AuthType=sso&amp;db=edsebk&amp;AN=1022810&amp;site=eds-live&amp;scope=site&amp;custid=s4786267</t>
  </si>
  <si>
    <t>The semantic distance task: Quantifying semantic distance with semantic network path length.</t>
  </si>
  <si>
    <t>Kenett, Yoed N.; Levi, Effi; Anaki, David; Faust, Miriam</t>
  </si>
  <si>
    <t>2017-08710-001</t>
  </si>
  <si>
    <t>10.1037/xlm0000391</t>
  </si>
  <si>
    <t>Cognitive Processes; Semantic Priming; Semantics; Semantic Networks; Free Recall; Memory; Adulthood (18 yrs &amp; older); Male; Female</t>
  </si>
  <si>
    <t>https://search.ebscohost.com/login.aspx?direct=true&amp;AuthType=sso&amp;db=edspdh&amp;AN=2017-08710-001&amp;site=eds-live&amp;scope=site&amp;custid=s4786267</t>
  </si>
  <si>
    <t>Visually presented verbal stimuli by assembly language on the Apple II computer</t>
  </si>
  <si>
    <t>John K. Adams</t>
  </si>
  <si>
    <t>Behavior Research Methods, Instruments, &amp;amp Computers</t>
  </si>
  <si>
    <t>edsair.doi...........e62ecb68021ff1d3f35ada1156559595</t>
  </si>
  <si>
    <t>Springer Science and Business Media LLC</t>
  </si>
  <si>
    <t>General Psychology; Psychology (miscellaneous); Experimental and Cognitive Psychology; Assembly language; computer.programming_language; computer; Speech recognition; Sentence; Stimulus onset asynchrony; Stimulus (physiology); Computer science; Lexical decision task; Priming (psychology); Artificial intelligence; business.industry; business; Recognition memory; Natural language processing; computer.software_genre; Machine code</t>
  </si>
  <si>
    <t>A method for programming real-time experiments employing visually presented verbal stimuli is described for the Apple II computer. Applesoft BASIC is used to load the stimuli and write the data file, but assembly language controls all aspects of the experimental trials. The method is illustrated for a lexical decision experiment; however, it readily extends to semantic priming, recognition, sentence verification, and single- or multiple-line reading experiments. The method maximizes both precision and stimulus capacity. Many experiments employing visually presented ver­ bal stimuli require precise control of a succession of events and accurate measurement of reaction times. Continuous lexical decision (Rubenstein, Garfield, &amp; Millikan, 1970) and semantic priming (e.g., Neely, 1977) are two salient examples. In continuous lexical decision, the onset of the target stimulus marks the beginning of a latency­ measurement period that is terminated by the subject's response. The response marks the beginning of an inter­ stimulus interval (lSI) after which the next stimulus is presented. In semantic priming, the prime stimulus is presented first. After its offset, a blank-screen interval occurs. Following this, the target stimulus is presented. The interval between prime onset and target onset, the stimulus onset asynchrony (SOA), must be precisely con­ trolled. The need for precision, however, is not limited to these paradigms. Experiments in sentence verification (Collins &amp; Quillian, 1969) and reading (e.g., Glanzer, Dorfman, &amp; Kaplan, 1981) require accurate measurement of reac­ tion times and strict control of experimental events. Fi­ nally, recognition memory experiments (e.g., Hockley, 1982) often require exact pacing. In recent years, many of these experiments have been run on microcomputers. The objective has been to obtain millisecond accuracy both in latency measurement and in the control of experimental events. Two programming methods have been used. With the first method, all aspects of the experimental trial are conducted in a high-level 1an­ guage such as BASIC. The high-level program is run un­ der interpretation or compiled into machine code which is executed directly. Under interpretation, the execution time for a given program line can be quite long and vari­ able (Dlhopolsky, 1983). When a program is compiled</t>
  </si>
  <si>
    <t>https://search.ebscohost.com/login.aspx?direct=true&amp;AuthType=sso&amp;db=edsair&amp;AN=edsair.doi...........e62ecb68021ff1d3f35ada1156559595&amp;site=eds-live&amp;scope=site&amp;custid=s4786267</t>
  </si>
  <si>
    <t>Visually presented verbal stimuli by assembly language on the Apple II computer.</t>
  </si>
  <si>
    <t>Adams, John</t>
  </si>
  <si>
    <t>Behavior Research Methods, Instruments, &amp; Computers</t>
  </si>
  <si>
    <t>10.3758/BF03214454</t>
  </si>
  <si>
    <t>A method for programming real-time experiments employing visually presented verbal stimuli is described for the Apple II computer. Applesoft BASIC is used to load the stimuli and write the data file, but assembly language controls all aspects of the experimental trials. The method is illustrated for a lexical decision experiment; however, it readily extends to semantic priming, recognition, sentence verification, and single- or multiple-line reading experiments. The method maximizes both precision and stimulus capacity. [ABSTRACT FROM AUTHOR] Copyright of Behavior Research Methods, Instruments, &amp; Computers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</si>
  <si>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https://search.ebscohost.com/login.aspx?direct=true&amp;AuthType=sso&amp;db=edb&amp;AN=72180897&amp;site=eds-live&amp;scope=site&amp;custid=s4786267</t>
  </si>
  <si>
    <t>Word Association Tests of Associative Memory and Implicit Processes: Theoretical and Assessment Issues</t>
  </si>
  <si>
    <t>Ames Susan; Grenard Jerry; Stacy Alan</t>
  </si>
  <si>
    <t>edscrc.12697810</t>
  </si>
  <si>
    <t>Sage Publications</t>
  </si>
  <si>
    <t>Language material</t>
  </si>
  <si>
    <t>Cognition; Memory; Implicit memory; Priming; Psychology; Perception; Cognitive psychology; Semantics; Psychology</t>
  </si>
  <si>
    <t>AUTHOR'S NOTE: This chapter was supported by a grant from the National Institute on Drug Abuse, DA16094. Abstract: Word association is one of the most commonly used measures of association [...]</t>
  </si>
  <si>
    <t>https://search.ebscohost.com/login.aspx?direct=true&amp;AuthType=sso&amp;db=edscrc&amp;AN=edscrc.12697810&amp;site=eds-live&amp;scope=site&amp;custid=s4786267</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</si>
</sst>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search.ebscohost.com/login.aspx?direct=true&amp;AuthType=sso&amp;db=edsghw&amp;AN=edsgcl.565906816&amp;site=eds-live&amp;scope=site&amp;custid=s4786267" TargetMode="External"/><Relationship Id="rId22" Type="http://schemas.openxmlformats.org/officeDocument/2006/relationships/hyperlink" Target="https://search.ebscohost.com/login.aspx?direct=true&amp;AuthType=sso&amp;db=edb&amp;AN=142541163&amp;site=eds-live&amp;scope=site&amp;custid=s4786267" TargetMode="External"/><Relationship Id="rId21" Type="http://schemas.openxmlformats.org/officeDocument/2006/relationships/hyperlink" Target="https://search.ebscohost.com/login.aspx?direct=true&amp;AuthType=sso&amp;db=edb&amp;AN=71718574&amp;site=eds-live&amp;scope=site&amp;custid=s4786267" TargetMode="External"/><Relationship Id="rId24" Type="http://schemas.openxmlformats.org/officeDocument/2006/relationships/hyperlink" Target="https://search.ebscohost.com/login.aspx?direct=true&amp;AuthType=sso&amp;db=edsbas&amp;AN=edsbas.BFB820DF&amp;site=eds-live&amp;scope=site&amp;custid=s4786267" TargetMode="External"/><Relationship Id="rId23" Type="http://schemas.openxmlformats.org/officeDocument/2006/relationships/hyperlink" Target="https://search.ebscohost.com/login.aspx?direct=true&amp;AuthType=sso&amp;db=edsbas&amp;AN=edsbas.229A44A6&amp;site=eds-live&amp;scope=site&amp;custid=s4786267" TargetMode="External"/><Relationship Id="rId1" Type="http://schemas.openxmlformats.org/officeDocument/2006/relationships/hyperlink" Target="https://search.ebscohost.com/login.aspx?direct=true&amp;AuthType=sso&amp;db=edb&amp;AN=75845041&amp;site=eds-live&amp;scope=site&amp;custid=s4786267" TargetMode="External"/><Relationship Id="rId2" Type="http://schemas.openxmlformats.org/officeDocument/2006/relationships/hyperlink" Target="https://search.ebscohost.com/login.aspx?direct=true&amp;AuthType=sso&amp;db=edspdh&amp;AN=1995-42748-001&amp;site=eds-live&amp;scope=site&amp;custid=s4786267" TargetMode="External"/><Relationship Id="rId3" Type="http://schemas.openxmlformats.org/officeDocument/2006/relationships/hyperlink" Target="https://search.ebscohost.com/login.aspx?direct=true&amp;AuthType=sso&amp;db=edb&amp;AN=98920603&amp;site=eds-live&amp;scope=site&amp;custid=s4786267" TargetMode="External"/><Relationship Id="rId4" Type="http://schemas.openxmlformats.org/officeDocument/2006/relationships/hyperlink" Target="https://search.ebscohost.com/login.aspx?direct=true&amp;AuthType=sso&amp;db=edb&amp;AN=158867434&amp;site=eds-live&amp;scope=site&amp;custid=s4786267" TargetMode="External"/><Relationship Id="rId9" Type="http://schemas.openxmlformats.org/officeDocument/2006/relationships/hyperlink" Target="https://search.ebscohost.com/login.aspx?direct=true&amp;AuthType=sso&amp;db=edsbas&amp;AN=edsbas.F9355FE&amp;site=eds-live&amp;scope=site&amp;custid=s4786267" TargetMode="External"/><Relationship Id="rId26" Type="http://schemas.openxmlformats.org/officeDocument/2006/relationships/hyperlink" Target="https://search.ebscohost.com/login.aspx?direct=true&amp;AuthType=sso&amp;db=edb&amp;AN=134097179&amp;site=eds-live&amp;scope=site&amp;custid=s4786267" TargetMode="External"/><Relationship Id="rId25" Type="http://schemas.openxmlformats.org/officeDocument/2006/relationships/hyperlink" Target="https://search.ebscohost.com/login.aspx?direct=true&amp;AuthType=sso&amp;db=edsair&amp;AN=edsair.doi.dedup.....6afae35ee7e843eef73c2cf2e47332c7&amp;site=eds-live&amp;scope=site&amp;custid=s4786267" TargetMode="External"/><Relationship Id="rId28" Type="http://schemas.openxmlformats.org/officeDocument/2006/relationships/hyperlink" Target="https://search.ebscohost.com/login.aspx?direct=true&amp;AuthType=sso&amp;db=edsbas&amp;AN=edsbas.26B2AE27&amp;site=eds-live&amp;scope=site&amp;custid=s4786267" TargetMode="External"/><Relationship Id="rId27" Type="http://schemas.openxmlformats.org/officeDocument/2006/relationships/hyperlink" Target="https://search.ebscohost.com/login.aspx?direct=true&amp;AuthType=sso&amp;db=edsbas&amp;AN=edsbas.40DE2F69&amp;site=eds-live&amp;scope=site&amp;custid=s4786267" TargetMode="External"/><Relationship Id="rId5" Type="http://schemas.openxmlformats.org/officeDocument/2006/relationships/hyperlink" Target="https://search.ebscohost.com/login.aspx?direct=true&amp;AuthType=sso&amp;db=edsskl&amp;AN=edsskl.9781412976237&amp;site=eds-live&amp;scope=site&amp;custid=s4786267" TargetMode="External"/><Relationship Id="rId6" Type="http://schemas.openxmlformats.org/officeDocument/2006/relationships/hyperlink" Target="https://search.ebscohost.com/login.aspx?direct=true&amp;AuthType=sso&amp;db=edsebk&amp;AN=82025&amp;site=eds-live&amp;scope=site&amp;custid=s4786267" TargetMode="External"/><Relationship Id="rId29" Type="http://schemas.openxmlformats.org/officeDocument/2006/relationships/hyperlink" Target="https://search.ebscohost.com/login.aspx?direct=true&amp;AuthType=sso&amp;db=edsbas&amp;AN=edsbas.49285D8A&amp;site=eds-live&amp;scope=site&amp;custid=s4786267" TargetMode="External"/><Relationship Id="rId7" Type="http://schemas.openxmlformats.org/officeDocument/2006/relationships/hyperlink" Target="https://search.ebscohost.com/login.aspx?direct=true&amp;AuthType=sso&amp;db=edsebk&amp;AN=490580&amp;site=eds-live&amp;scope=site&amp;custid=s4786267" TargetMode="External"/><Relationship Id="rId8" Type="http://schemas.openxmlformats.org/officeDocument/2006/relationships/hyperlink" Target="https://search.ebscohost.com/login.aspx?direct=true&amp;AuthType=sso&amp;db=edsair&amp;AN=edsair.doi...........7f4c60ee392ecf9d25c099db4d3200b5&amp;site=eds-live&amp;scope=site&amp;custid=s4786267" TargetMode="External"/><Relationship Id="rId31" Type="http://schemas.openxmlformats.org/officeDocument/2006/relationships/hyperlink" Target="https://search.ebscohost.com/login.aspx?direct=true&amp;AuthType=sso&amp;db=edspdh&amp;AN=2017-08710-001&amp;site=eds-live&amp;scope=site&amp;custid=s4786267" TargetMode="External"/><Relationship Id="rId30" Type="http://schemas.openxmlformats.org/officeDocument/2006/relationships/hyperlink" Target="https://search.ebscohost.com/login.aspx?direct=true&amp;AuthType=sso&amp;db=edsebk&amp;AN=1022810&amp;site=eds-live&amp;scope=site&amp;custid=s4786267" TargetMode="External"/><Relationship Id="rId11" Type="http://schemas.openxmlformats.org/officeDocument/2006/relationships/hyperlink" Target="https://search.ebscohost.com/login.aspx?direct=true&amp;AuthType=sso&amp;db=eue&amp;AN=96925112&amp;site=eds-live&amp;scope=site&amp;custid=s4786267" TargetMode="External"/><Relationship Id="rId33" Type="http://schemas.openxmlformats.org/officeDocument/2006/relationships/hyperlink" Target="https://search.ebscohost.com/login.aspx?direct=true&amp;AuthType=sso&amp;db=edb&amp;AN=72180897&amp;site=eds-live&amp;scope=site&amp;custid=s4786267" TargetMode="External"/><Relationship Id="rId10" Type="http://schemas.openxmlformats.org/officeDocument/2006/relationships/hyperlink" Target="https://search.ebscohost.com/login.aspx?direct=true&amp;AuthType=sso&amp;db=edsebk&amp;AN=2916937&amp;site=eds-live&amp;scope=site&amp;custid=s4786267" TargetMode="External"/><Relationship Id="rId32" Type="http://schemas.openxmlformats.org/officeDocument/2006/relationships/hyperlink" Target="https://search.ebscohost.com/login.aspx?direct=true&amp;AuthType=sso&amp;db=edsair&amp;AN=edsair.doi...........e62ecb68021ff1d3f35ada1156559595&amp;site=eds-live&amp;scope=site&amp;custid=s4786267" TargetMode="External"/><Relationship Id="rId13" Type="http://schemas.openxmlformats.org/officeDocument/2006/relationships/hyperlink" Target="https://search.ebscohost.com/login.aspx?direct=true&amp;AuthType=sso&amp;db=edb&amp;AN=117195128&amp;site=eds-live&amp;scope=site&amp;custid=s4786267" TargetMode="External"/><Relationship Id="rId35" Type="http://schemas.openxmlformats.org/officeDocument/2006/relationships/drawing" Target="../drawings/drawing1.xml"/><Relationship Id="rId12" Type="http://schemas.openxmlformats.org/officeDocument/2006/relationships/hyperlink" Target="https://search.ebscohost.com/login.aspx?direct=true&amp;AuthType=sso&amp;db=edsgao&amp;AN=edsgcl.714173700&amp;site=eds-live&amp;scope=site&amp;custid=s4786267" TargetMode="External"/><Relationship Id="rId34" Type="http://schemas.openxmlformats.org/officeDocument/2006/relationships/hyperlink" Target="https://search.ebscohost.com/login.aspx?direct=true&amp;AuthType=sso&amp;db=edscrc&amp;AN=edscrc.12697810&amp;site=eds-live&amp;scope=site&amp;custid=s4786267" TargetMode="External"/><Relationship Id="rId15" Type="http://schemas.openxmlformats.org/officeDocument/2006/relationships/hyperlink" Target="http://lcnl.wisc.edu/publications/archive/57.pdf" TargetMode="External"/><Relationship Id="rId14" Type="http://schemas.openxmlformats.org/officeDocument/2006/relationships/hyperlink" Target="https://search.ebscohost.com/login.aspx?direct=true&amp;AuthType=sso&amp;db=eue&amp;AN=130023660&amp;site=eds-live&amp;scope=site&amp;custid=s4786267" TargetMode="External"/><Relationship Id="rId17" Type="http://schemas.openxmlformats.org/officeDocument/2006/relationships/hyperlink" Target="https://search.ebscohost.com/login.aspx?direct=true&amp;AuthType=sso&amp;db=edsfra&amp;AN=edsfra.1949489&amp;site=eds-live&amp;scope=site&amp;custid=s4786267" TargetMode="External"/><Relationship Id="rId16" Type="http://schemas.openxmlformats.org/officeDocument/2006/relationships/hyperlink" Target="https://search.ebscohost.com/login.aspx?direct=true&amp;AuthType=sso&amp;db=edsbas&amp;AN=edsbas.865CD0&amp;site=eds-live&amp;scope=site&amp;custid=s4786267" TargetMode="External"/><Relationship Id="rId19" Type="http://schemas.openxmlformats.org/officeDocument/2006/relationships/hyperlink" Target="https://search.ebscohost.com/login.aspx?direct=true&amp;AuthType=sso&amp;db=edb&amp;AN=32746937&amp;site=eds-live&amp;scope=site&amp;custid=s4786267" TargetMode="External"/><Relationship Id="rId18" Type="http://schemas.openxmlformats.org/officeDocument/2006/relationships/hyperlink" Target="https://search.ebscohost.com/login.aspx?direct=true&amp;AuthType=sso&amp;db=edsair&amp;AN=edsair.doi...........b9cc8773accfe3a1dcb81982e054c593&amp;site=eds-live&amp;scope=site&amp;custid=s47862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c r="A2" s="1" t="s">
        <v>19</v>
      </c>
      <c r="B2" s="1" t="s">
        <v>20</v>
      </c>
      <c r="D2" s="1" t="s">
        <v>21</v>
      </c>
      <c r="E2" s="2" t="str">
        <f>"01688634"</f>
        <v>01688634</v>
      </c>
      <c r="G2" s="2" t="str">
        <f>"May1993"</f>
        <v>May1993</v>
      </c>
      <c r="H2" s="1">
        <v>15.0</v>
      </c>
      <c r="I2" s="1">
        <v>3.0</v>
      </c>
      <c r="J2" s="1">
        <v>375.0</v>
      </c>
      <c r="K2" s="1">
        <v>42.0</v>
      </c>
      <c r="L2" s="1">
        <v>7.5845041E7</v>
      </c>
      <c r="M2" s="1" t="s">
        <v>22</v>
      </c>
      <c r="N2" s="1" t="s">
        <v>23</v>
      </c>
      <c r="O2" s="1" t="s">
        <v>24</v>
      </c>
      <c r="S2" s="3" t="s">
        <v>25</v>
      </c>
    </row>
    <row r="3">
      <c r="A3" s="1" t="s">
        <v>19</v>
      </c>
      <c r="B3" s="1" t="s">
        <v>26</v>
      </c>
      <c r="C3" s="1" t="s">
        <v>27</v>
      </c>
      <c r="D3" s="1" t="s">
        <v>28</v>
      </c>
      <c r="E3" s="2" t="str">
        <f>"02787393"</f>
        <v>02787393</v>
      </c>
      <c r="G3" s="2" t="str">
        <f>"19950701"</f>
        <v>19950701</v>
      </c>
      <c r="H3" s="1">
        <v>21.0</v>
      </c>
      <c r="I3" s="1">
        <v>4.0</v>
      </c>
      <c r="J3" s="1">
        <v>863.0</v>
      </c>
      <c r="K3" s="1">
        <v>21.0</v>
      </c>
      <c r="L3" s="1" t="s">
        <v>29</v>
      </c>
      <c r="M3" s="1" t="s">
        <v>30</v>
      </c>
      <c r="N3" s="1" t="s">
        <v>31</v>
      </c>
      <c r="O3" s="1" t="s">
        <v>32</v>
      </c>
      <c r="P3" s="1" t="s">
        <v>33</v>
      </c>
      <c r="S3" s="3" t="s">
        <v>34</v>
      </c>
    </row>
    <row r="4">
      <c r="A4" s="1" t="s">
        <v>19</v>
      </c>
      <c r="B4" s="1" t="s">
        <v>35</v>
      </c>
      <c r="C4" s="1" t="s">
        <v>36</v>
      </c>
      <c r="D4" s="1" t="s">
        <v>37</v>
      </c>
      <c r="E4" s="2" t="str">
        <f>"17470218"</f>
        <v>17470218</v>
      </c>
      <c r="G4" s="2" t="str">
        <f>"Dec2014"</f>
        <v>Dec2014</v>
      </c>
      <c r="H4" s="1">
        <v>67.0</v>
      </c>
      <c r="I4" s="1">
        <v>12.0</v>
      </c>
      <c r="J4" s="1">
        <v>2325.0</v>
      </c>
      <c r="K4" s="1">
        <v>15.0</v>
      </c>
      <c r="L4" s="1">
        <v>9.8920603E7</v>
      </c>
      <c r="M4" s="1" t="s">
        <v>38</v>
      </c>
      <c r="N4" s="1" t="s">
        <v>39</v>
      </c>
      <c r="O4" s="1" t="s">
        <v>24</v>
      </c>
      <c r="P4" s="1" t="s">
        <v>40</v>
      </c>
      <c r="R4" s="1" t="s">
        <v>41</v>
      </c>
      <c r="S4" s="3" t="s">
        <v>42</v>
      </c>
    </row>
    <row r="5">
      <c r="A5" s="1" t="s">
        <v>19</v>
      </c>
      <c r="B5" s="1" t="s">
        <v>43</v>
      </c>
      <c r="C5" s="1" t="s">
        <v>44</v>
      </c>
      <c r="D5" s="1" t="s">
        <v>45</v>
      </c>
      <c r="E5" s="2" t="str">
        <f>"10659471"</f>
        <v>10659471</v>
      </c>
      <c r="G5" s="2" t="str">
        <f>"Oct2022"</f>
        <v>Oct2022</v>
      </c>
      <c r="H5" s="1">
        <v>43.0</v>
      </c>
      <c r="I5" s="1">
        <v>14.0</v>
      </c>
      <c r="J5" s="1">
        <v>4274.0</v>
      </c>
      <c r="K5" s="1">
        <v>19.0</v>
      </c>
      <c r="L5" s="1">
        <v>1.58867434E8</v>
      </c>
      <c r="M5" s="1" t="s">
        <v>46</v>
      </c>
      <c r="N5" s="1" t="s">
        <v>47</v>
      </c>
      <c r="O5" s="1" t="s">
        <v>24</v>
      </c>
      <c r="P5" s="1" t="s">
        <v>48</v>
      </c>
      <c r="R5" s="1" t="s">
        <v>49</v>
      </c>
      <c r="S5" s="3" t="s">
        <v>50</v>
      </c>
    </row>
    <row r="6">
      <c r="A6" s="1" t="s">
        <v>19</v>
      </c>
      <c r="B6" s="1" t="s">
        <v>51</v>
      </c>
      <c r="C6" s="1" t="s">
        <v>52</v>
      </c>
      <c r="F6" s="2" t="str">
        <f>"9781412909747; 9781412976237; 1412909740; 1412976235"</f>
        <v>9781412909747; 9781412976237; 1412909740; 1412976235</v>
      </c>
      <c r="G6" s="2" t="str">
        <f>"2006"</f>
        <v>2006</v>
      </c>
      <c r="L6" s="1" t="s">
        <v>53</v>
      </c>
      <c r="M6" s="1" t="s">
        <v>54</v>
      </c>
      <c r="N6" s="1" t="s">
        <v>55</v>
      </c>
      <c r="O6" s="1" t="s">
        <v>56</v>
      </c>
      <c r="P6" s="1" t="s">
        <v>57</v>
      </c>
      <c r="R6" s="1" t="s">
        <v>58</v>
      </c>
      <c r="S6" s="3" t="s">
        <v>59</v>
      </c>
    </row>
    <row r="7">
      <c r="A7" s="1" t="s">
        <v>19</v>
      </c>
      <c r="B7" s="1" t="s">
        <v>60</v>
      </c>
      <c r="C7" s="1" t="s">
        <v>61</v>
      </c>
      <c r="F7" s="2" t="str">
        <f>"9780471392620; 9780471666677; 9780471264453"</f>
        <v>9780471392620; 9780471666677; 9780471264453</v>
      </c>
      <c r="G7" s="2" t="str">
        <f>"2003"</f>
        <v>2003</v>
      </c>
      <c r="H7" s="1">
        <v>4.0</v>
      </c>
      <c r="L7" s="1">
        <v>82025.0</v>
      </c>
      <c r="N7" s="1" t="s">
        <v>62</v>
      </c>
      <c r="O7" s="1" t="s">
        <v>63</v>
      </c>
      <c r="P7" s="1" t="s">
        <v>64</v>
      </c>
      <c r="R7" s="1" t="s">
        <v>65</v>
      </c>
      <c r="S7" s="3" t="s">
        <v>66</v>
      </c>
    </row>
    <row r="8">
      <c r="A8" s="1" t="s">
        <v>67</v>
      </c>
      <c r="B8" s="1" t="s">
        <v>60</v>
      </c>
      <c r="C8" s="1" t="s">
        <v>68</v>
      </c>
      <c r="F8" s="2" t="str">
        <f>"9780470649930; 9781118285152; 9781118281949"</f>
        <v>9780470649930; 9781118285152; 9781118281949</v>
      </c>
      <c r="G8" s="2" t="str">
        <f>"2012"</f>
        <v>2012</v>
      </c>
      <c r="L8" s="1">
        <v>490580.0</v>
      </c>
      <c r="N8" s="1" t="s">
        <v>62</v>
      </c>
      <c r="O8" s="1" t="s">
        <v>63</v>
      </c>
      <c r="P8" s="1" t="s">
        <v>69</v>
      </c>
      <c r="R8" s="1" t="s">
        <v>70</v>
      </c>
      <c r="S8" s="3" t="s">
        <v>71</v>
      </c>
    </row>
    <row r="9">
      <c r="A9" s="1" t="s">
        <v>19</v>
      </c>
      <c r="B9" s="1" t="s">
        <v>72</v>
      </c>
      <c r="C9" s="1" t="s">
        <v>73</v>
      </c>
      <c r="E9" s="2" t="str">
        <f>"edsair"</f>
        <v>edsair</v>
      </c>
      <c r="G9" s="2" t="str">
        <f t="shared" ref="G9:G10" si="1">"2018"</f>
        <v>2018</v>
      </c>
      <c r="L9" s="1" t="s">
        <v>74</v>
      </c>
      <c r="M9" s="1" t="s">
        <v>75</v>
      </c>
      <c r="N9" s="1" t="s">
        <v>76</v>
      </c>
      <c r="S9" s="3" t="s">
        <v>77</v>
      </c>
    </row>
    <row r="10">
      <c r="A10" s="1" t="s">
        <v>67</v>
      </c>
      <c r="B10" s="1" t="s">
        <v>72</v>
      </c>
      <c r="C10" s="1" t="s">
        <v>73</v>
      </c>
      <c r="E10" s="2" t="str">
        <f>"edsbas"</f>
        <v>edsbas</v>
      </c>
      <c r="G10" s="2" t="str">
        <f t="shared" si="1"/>
        <v>2018</v>
      </c>
      <c r="L10" s="1" t="s">
        <v>78</v>
      </c>
      <c r="M10" s="1" t="s">
        <v>75</v>
      </c>
      <c r="N10" s="1" t="s">
        <v>76</v>
      </c>
      <c r="O10" s="1" t="s">
        <v>79</v>
      </c>
      <c r="S10" s="3" t="s">
        <v>80</v>
      </c>
    </row>
    <row r="11">
      <c r="A11" s="1" t="s">
        <v>19</v>
      </c>
      <c r="B11" s="1" t="s">
        <v>81</v>
      </c>
      <c r="C11" s="1" t="s">
        <v>82</v>
      </c>
      <c r="F11" s="2" t="str">
        <f>"9781622736010; 9781648892677"</f>
        <v>9781622736010; 9781648892677</v>
      </c>
      <c r="G11" s="2" t="str">
        <f>"2021"</f>
        <v>2021</v>
      </c>
      <c r="L11" s="1">
        <v>2916937.0</v>
      </c>
      <c r="N11" s="1" t="s">
        <v>83</v>
      </c>
      <c r="O11" s="1" t="s">
        <v>63</v>
      </c>
      <c r="P11" s="1" t="s">
        <v>84</v>
      </c>
      <c r="R11" s="1" t="s">
        <v>85</v>
      </c>
      <c r="S11" s="3" t="s">
        <v>86</v>
      </c>
    </row>
    <row r="12">
      <c r="A12" s="1" t="s">
        <v>19</v>
      </c>
      <c r="B12" s="1" t="s">
        <v>87</v>
      </c>
      <c r="C12" s="1" t="s">
        <v>88</v>
      </c>
      <c r="D12" s="1" t="s">
        <v>89</v>
      </c>
      <c r="E12" s="2" t="str">
        <f>"03640213"</f>
        <v>03640213</v>
      </c>
      <c r="G12" s="2" t="str">
        <f>"Jun2014"</f>
        <v>Jun2014</v>
      </c>
      <c r="H12" s="1">
        <v>38.0</v>
      </c>
      <c r="I12" s="1">
        <v>5.0</v>
      </c>
      <c r="J12" s="1">
        <v>973.0</v>
      </c>
      <c r="K12" s="1">
        <v>24.0</v>
      </c>
      <c r="L12" s="1">
        <v>9.6925112E7</v>
      </c>
      <c r="M12" s="1" t="s">
        <v>90</v>
      </c>
      <c r="N12" s="1" t="s">
        <v>47</v>
      </c>
      <c r="O12" s="1" t="s">
        <v>24</v>
      </c>
      <c r="P12" s="1" t="s">
        <v>91</v>
      </c>
      <c r="Q12" s="1" t="s">
        <v>92</v>
      </c>
      <c r="R12" s="1" t="s">
        <v>93</v>
      </c>
      <c r="S12" s="3" t="s">
        <v>94</v>
      </c>
    </row>
    <row r="13">
      <c r="A13" s="1" t="s">
        <v>19</v>
      </c>
      <c r="B13" s="1" t="s">
        <v>95</v>
      </c>
      <c r="C13" s="1" t="s">
        <v>96</v>
      </c>
      <c r="D13" s="1" t="s">
        <v>97</v>
      </c>
      <c r="E13" s="2" t="str">
        <f>"edsgao"</f>
        <v>edsgao</v>
      </c>
      <c r="G13" s="2" t="str">
        <f>"2015"</f>
        <v>2015</v>
      </c>
      <c r="H13" s="1">
        <v>47.0</v>
      </c>
      <c r="I13" s="1">
        <v>4.0</v>
      </c>
      <c r="J13" s="1">
        <v>930.0</v>
      </c>
      <c r="K13" s="1">
        <v>15.0</v>
      </c>
      <c r="L13" s="1" t="s">
        <v>98</v>
      </c>
      <c r="M13" s="1" t="s">
        <v>99</v>
      </c>
      <c r="N13" s="1" t="s">
        <v>100</v>
      </c>
      <c r="P13" s="1" t="s">
        <v>101</v>
      </c>
      <c r="R13" s="1" t="s">
        <v>102</v>
      </c>
      <c r="S13" s="3" t="s">
        <v>103</v>
      </c>
    </row>
    <row r="14">
      <c r="A14" s="1" t="s">
        <v>19</v>
      </c>
      <c r="B14" s="1" t="s">
        <v>104</v>
      </c>
      <c r="C14" s="1" t="s">
        <v>105</v>
      </c>
      <c r="D14" s="1" t="s">
        <v>106</v>
      </c>
      <c r="E14" s="2" t="str">
        <f>"10699384"</f>
        <v>10699384</v>
      </c>
      <c r="G14" s="2" t="str">
        <f>"Aug2016"</f>
        <v>Aug2016</v>
      </c>
      <c r="H14" s="1">
        <v>23.0</v>
      </c>
      <c r="I14" s="1">
        <v>4.0</v>
      </c>
      <c r="J14" s="1">
        <v>1273.0</v>
      </c>
      <c r="K14" s="1">
        <v>7.0</v>
      </c>
      <c r="L14" s="1">
        <v>1.17195128E8</v>
      </c>
      <c r="M14" s="1" t="s">
        <v>107</v>
      </c>
      <c r="N14" s="1" t="s">
        <v>108</v>
      </c>
      <c r="O14" s="1" t="s">
        <v>24</v>
      </c>
      <c r="P14" s="1" t="s">
        <v>109</v>
      </c>
      <c r="R14" s="1" t="s">
        <v>110</v>
      </c>
      <c r="S14" s="3" t="s">
        <v>111</v>
      </c>
    </row>
    <row r="15">
      <c r="A15" s="1" t="s">
        <v>19</v>
      </c>
      <c r="B15" s="1" t="s">
        <v>112</v>
      </c>
      <c r="C15" s="1" t="s">
        <v>113</v>
      </c>
      <c r="D15" s="1" t="s">
        <v>89</v>
      </c>
      <c r="E15" s="2" t="str">
        <f>"03640213"</f>
        <v>03640213</v>
      </c>
      <c r="G15" s="2" t="str">
        <f>"Apr2017 Supplement"</f>
        <v>Apr2017 Supplement</v>
      </c>
      <c r="H15" s="1">
        <v>41.0</v>
      </c>
      <c r="J15" s="1">
        <v>677.0</v>
      </c>
      <c r="K15" s="1">
        <v>29.0</v>
      </c>
      <c r="L15" s="1">
        <v>1.3002366E8</v>
      </c>
      <c r="M15" s="1" t="s">
        <v>114</v>
      </c>
      <c r="N15" s="1" t="s">
        <v>47</v>
      </c>
      <c r="O15" s="1" t="s">
        <v>24</v>
      </c>
      <c r="P15" s="1" t="s">
        <v>115</v>
      </c>
      <c r="Q15" s="1" t="s">
        <v>116</v>
      </c>
      <c r="R15" s="1" t="s">
        <v>117</v>
      </c>
      <c r="S15" s="3" t="s">
        <v>118</v>
      </c>
    </row>
    <row r="16">
      <c r="A16" s="1" t="s">
        <v>19</v>
      </c>
      <c r="B16" s="1" t="s">
        <v>119</v>
      </c>
      <c r="C16" s="1" t="s">
        <v>120</v>
      </c>
      <c r="D16" s="3" t="s">
        <v>121</v>
      </c>
      <c r="E16" s="2" t="str">
        <f>"edsbas"</f>
        <v>edsbas</v>
      </c>
      <c r="G16" s="2" t="str">
        <f t="shared" ref="G16:G17" si="2">"1997"</f>
        <v>1997</v>
      </c>
      <c r="L16" s="1" t="s">
        <v>122</v>
      </c>
      <c r="O16" s="1" t="s">
        <v>79</v>
      </c>
      <c r="R16" s="1" t="s">
        <v>123</v>
      </c>
      <c r="S16" s="3" t="s">
        <v>124</v>
      </c>
    </row>
    <row r="17">
      <c r="A17" s="1" t="s">
        <v>67</v>
      </c>
      <c r="B17" s="1" t="s">
        <v>119</v>
      </c>
      <c r="C17" s="1" t="s">
        <v>125</v>
      </c>
      <c r="D17" s="1" t="s">
        <v>126</v>
      </c>
      <c r="E17" s="2" t="str">
        <f>"00963445"</f>
        <v>00963445</v>
      </c>
      <c r="G17" s="2" t="str">
        <f t="shared" si="2"/>
        <v>1997</v>
      </c>
      <c r="H17" s="1">
        <v>126.0</v>
      </c>
      <c r="I17" s="1">
        <v>2.0</v>
      </c>
      <c r="J17" s="1">
        <v>99.0</v>
      </c>
      <c r="K17" s="1">
        <v>32.0</v>
      </c>
      <c r="L17" s="1" t="s">
        <v>127</v>
      </c>
      <c r="N17" s="1" t="s">
        <v>31</v>
      </c>
      <c r="O17" s="1" t="s">
        <v>24</v>
      </c>
      <c r="P17" s="1" t="s">
        <v>128</v>
      </c>
      <c r="R17" s="1" t="s">
        <v>129</v>
      </c>
      <c r="S17" s="3" t="s">
        <v>130</v>
      </c>
    </row>
    <row r="18">
      <c r="A18" s="1" t="s">
        <v>19</v>
      </c>
      <c r="B18" s="1" t="s">
        <v>131</v>
      </c>
      <c r="C18" s="1" t="s">
        <v>132</v>
      </c>
      <c r="D18" s="1" t="s">
        <v>37</v>
      </c>
      <c r="E18" s="2" t="str">
        <f>"17470226"</f>
        <v>17470226</v>
      </c>
      <c r="G18" s="2" t="str">
        <f>"2008"</f>
        <v>2008</v>
      </c>
      <c r="H18" s="1">
        <v>61.0</v>
      </c>
      <c r="J18" s="1">
        <v>1036.0</v>
      </c>
      <c r="K18" s="1">
        <v>31.0</v>
      </c>
      <c r="L18" s="1" t="s">
        <v>133</v>
      </c>
      <c r="N18" s="1" t="s">
        <v>134</v>
      </c>
      <c r="P18" s="1" t="s">
        <v>135</v>
      </c>
      <c r="R18" s="1" t="s">
        <v>136</v>
      </c>
      <c r="S18" s="3" t="s">
        <v>137</v>
      </c>
    </row>
    <row r="19">
      <c r="A19" s="1" t="s">
        <v>67</v>
      </c>
      <c r="B19" s="1" t="s">
        <v>138</v>
      </c>
      <c r="C19" s="1" t="s">
        <v>139</v>
      </c>
      <c r="D19" s="1" t="s">
        <v>37</v>
      </c>
      <c r="E19" s="2" t="str">
        <f>"17470218"</f>
        <v>17470218</v>
      </c>
      <c r="G19" s="2" t="str">
        <f>"Jul2008"</f>
        <v>Jul2008</v>
      </c>
      <c r="H19" s="1">
        <v>61.0</v>
      </c>
      <c r="I19" s="1">
        <v>7.0</v>
      </c>
      <c r="J19" s="1">
        <v>1036.0</v>
      </c>
      <c r="K19" s="1">
        <v>31.0</v>
      </c>
      <c r="L19" s="1">
        <v>3.2746937E7</v>
      </c>
      <c r="M19" s="1" t="s">
        <v>140</v>
      </c>
      <c r="N19" s="1" t="s">
        <v>39</v>
      </c>
      <c r="O19" s="1" t="s">
        <v>24</v>
      </c>
      <c r="P19" s="1" t="s">
        <v>141</v>
      </c>
      <c r="R19" s="1" t="s">
        <v>142</v>
      </c>
      <c r="S19" s="3" t="s">
        <v>143</v>
      </c>
    </row>
    <row r="20">
      <c r="A20" s="1" t="s">
        <v>67</v>
      </c>
      <c r="B20" s="1" t="s">
        <v>144</v>
      </c>
      <c r="D20" s="1" t="s">
        <v>145</v>
      </c>
      <c r="E20" s="2" t="str">
        <f>"19442718"</f>
        <v>19442718</v>
      </c>
      <c r="G20" s="2" t="str">
        <f>"2018"</f>
        <v>2018</v>
      </c>
      <c r="J20" s="1">
        <v>216.0</v>
      </c>
      <c r="L20" s="1" t="s">
        <v>146</v>
      </c>
      <c r="N20" s="1" t="s">
        <v>147</v>
      </c>
      <c r="O20" s="1" t="s">
        <v>148</v>
      </c>
      <c r="P20" s="1" t="s">
        <v>149</v>
      </c>
      <c r="R20" s="1" t="s">
        <v>150</v>
      </c>
      <c r="S20" s="3" t="s">
        <v>151</v>
      </c>
    </row>
    <row r="21">
      <c r="A21" s="1" t="s">
        <v>19</v>
      </c>
      <c r="B21" s="1" t="s">
        <v>152</v>
      </c>
      <c r="C21" s="1" t="s">
        <v>153</v>
      </c>
      <c r="D21" s="1" t="s">
        <v>106</v>
      </c>
      <c r="E21" s="2" t="str">
        <f>"10699384"</f>
        <v>10699384</v>
      </c>
      <c r="G21" s="2" t="str">
        <f>"Dec2000"</f>
        <v>Dec2000</v>
      </c>
      <c r="H21" s="1">
        <v>7.0</v>
      </c>
      <c r="I21" s="1">
        <v>4.0</v>
      </c>
      <c r="J21" s="1">
        <v>618.0</v>
      </c>
      <c r="K21" s="1">
        <v>13.0</v>
      </c>
      <c r="L21" s="1">
        <v>7.1718574E7</v>
      </c>
      <c r="M21" s="1" t="s">
        <v>154</v>
      </c>
      <c r="N21" s="1" t="s">
        <v>108</v>
      </c>
      <c r="O21" s="1" t="s">
        <v>24</v>
      </c>
      <c r="S21" s="3" t="s">
        <v>155</v>
      </c>
    </row>
    <row r="22">
      <c r="A22" s="1" t="s">
        <v>19</v>
      </c>
      <c r="B22" s="1" t="s">
        <v>156</v>
      </c>
      <c r="C22" s="1" t="s">
        <v>157</v>
      </c>
      <c r="D22" s="1" t="s">
        <v>158</v>
      </c>
      <c r="E22" s="2" t="str">
        <f>"23526408"</f>
        <v>23526408</v>
      </c>
      <c r="G22" s="2" t="str">
        <f>"2020"</f>
        <v>2020</v>
      </c>
      <c r="H22" s="1">
        <v>6.0</v>
      </c>
      <c r="I22" s="1">
        <v>1.0</v>
      </c>
      <c r="J22" s="1">
        <v>56.0</v>
      </c>
      <c r="K22" s="1">
        <v>27.0</v>
      </c>
      <c r="L22" s="1">
        <v>1.42541163E8</v>
      </c>
      <c r="M22" s="1" t="s">
        <v>159</v>
      </c>
      <c r="N22" s="1" t="s">
        <v>160</v>
      </c>
      <c r="O22" s="1" t="s">
        <v>24</v>
      </c>
      <c r="P22" s="1" t="s">
        <v>161</v>
      </c>
      <c r="R22" s="1" t="s">
        <v>162</v>
      </c>
      <c r="S22" s="3" t="s">
        <v>163</v>
      </c>
    </row>
    <row r="23">
      <c r="A23" s="1" t="s">
        <v>67</v>
      </c>
      <c r="B23" s="1" t="s">
        <v>164</v>
      </c>
      <c r="C23" s="1" t="s">
        <v>165</v>
      </c>
      <c r="E23" s="2" t="str">
        <f t="shared" ref="E23:E24" si="3">"edsbas"</f>
        <v>edsbas</v>
      </c>
      <c r="G23" s="2" t="str">
        <f t="shared" ref="G23:G25" si="4">"2018"</f>
        <v>2018</v>
      </c>
      <c r="L23" s="1" t="s">
        <v>166</v>
      </c>
      <c r="M23" s="1" t="s">
        <v>167</v>
      </c>
      <c r="N23" s="1" t="s">
        <v>168</v>
      </c>
      <c r="O23" s="1" t="s">
        <v>169</v>
      </c>
      <c r="P23" s="1" t="s">
        <v>170</v>
      </c>
      <c r="R23" s="1" t="s">
        <v>171</v>
      </c>
      <c r="S23" s="3" t="s">
        <v>172</v>
      </c>
    </row>
    <row r="24">
      <c r="A24" s="1" t="s">
        <v>67</v>
      </c>
      <c r="B24" s="1" t="s">
        <v>164</v>
      </c>
      <c r="C24" s="1" t="s">
        <v>165</v>
      </c>
      <c r="E24" s="2" t="str">
        <f t="shared" si="3"/>
        <v>edsbas</v>
      </c>
      <c r="G24" s="2" t="str">
        <f t="shared" si="4"/>
        <v>2018</v>
      </c>
      <c r="L24" s="1" t="s">
        <v>173</v>
      </c>
      <c r="M24" s="1" t="s">
        <v>174</v>
      </c>
      <c r="N24" s="1" t="s">
        <v>175</v>
      </c>
      <c r="O24" s="1" t="s">
        <v>176</v>
      </c>
      <c r="R24" s="1" t="s">
        <v>171</v>
      </c>
      <c r="S24" s="3" t="s">
        <v>177</v>
      </c>
    </row>
    <row r="25">
      <c r="A25" s="1" t="s">
        <v>67</v>
      </c>
      <c r="B25" s="1" t="s">
        <v>164</v>
      </c>
      <c r="C25" s="1" t="s">
        <v>178</v>
      </c>
      <c r="E25" s="2" t="str">
        <f>"21732183"</f>
        <v>21732183</v>
      </c>
      <c r="G25" s="2" t="str">
        <f t="shared" si="4"/>
        <v>2018</v>
      </c>
      <c r="L25" s="1" t="s">
        <v>179</v>
      </c>
      <c r="M25" s="1" t="s">
        <v>167</v>
      </c>
      <c r="N25" s="1" t="s">
        <v>168</v>
      </c>
      <c r="P25" s="1" t="s">
        <v>180</v>
      </c>
      <c r="R25" s="1" t="s">
        <v>181</v>
      </c>
      <c r="S25" s="3" t="s">
        <v>182</v>
      </c>
    </row>
    <row r="26">
      <c r="A26" s="1" t="s">
        <v>19</v>
      </c>
      <c r="B26" s="1" t="s">
        <v>183</v>
      </c>
      <c r="C26" s="1" t="s">
        <v>184</v>
      </c>
      <c r="D26" s="1" t="s">
        <v>97</v>
      </c>
      <c r="E26" s="2" t="str">
        <f>"1554351X"</f>
        <v>1554351X</v>
      </c>
      <c r="G26" s="2" t="str">
        <f>"Dec2018"</f>
        <v>Dec2018</v>
      </c>
      <c r="H26" s="1">
        <v>50.0</v>
      </c>
      <c r="I26" s="1">
        <v>6.0</v>
      </c>
      <c r="J26" s="1">
        <v>2173.0</v>
      </c>
      <c r="K26" s="1">
        <v>11.0</v>
      </c>
      <c r="L26" s="1">
        <v>1.34097179E8</v>
      </c>
      <c r="M26" s="1" t="s">
        <v>185</v>
      </c>
      <c r="N26" s="1" t="s">
        <v>108</v>
      </c>
      <c r="O26" s="1" t="s">
        <v>24</v>
      </c>
      <c r="R26" s="1" t="s">
        <v>186</v>
      </c>
      <c r="S26" s="3" t="s">
        <v>187</v>
      </c>
    </row>
    <row r="27">
      <c r="A27" s="1" t="s">
        <v>67</v>
      </c>
      <c r="B27" s="1" t="s">
        <v>188</v>
      </c>
      <c r="C27" s="1" t="s">
        <v>189</v>
      </c>
      <c r="E27" s="2" t="str">
        <f t="shared" ref="E27:E29" si="5">"edsbas"</f>
        <v>edsbas</v>
      </c>
      <c r="G27" s="2" t="str">
        <f t="shared" ref="G27:G29" si="6">"2017"</f>
        <v>2017</v>
      </c>
      <c r="L27" s="1" t="s">
        <v>190</v>
      </c>
      <c r="O27" s="1" t="s">
        <v>191</v>
      </c>
      <c r="R27" s="1" t="s">
        <v>192</v>
      </c>
      <c r="S27" s="3" t="s">
        <v>193</v>
      </c>
    </row>
    <row r="28">
      <c r="A28" s="1" t="s">
        <v>67</v>
      </c>
      <c r="B28" s="1" t="s">
        <v>188</v>
      </c>
      <c r="C28" s="1" t="s">
        <v>189</v>
      </c>
      <c r="E28" s="2" t="str">
        <f t="shared" si="5"/>
        <v>edsbas</v>
      </c>
      <c r="G28" s="2" t="str">
        <f t="shared" si="6"/>
        <v>2017</v>
      </c>
      <c r="L28" s="1" t="s">
        <v>194</v>
      </c>
      <c r="O28" s="1" t="s">
        <v>191</v>
      </c>
      <c r="R28" s="1" t="s">
        <v>195</v>
      </c>
      <c r="S28" s="3" t="s">
        <v>196</v>
      </c>
    </row>
    <row r="29">
      <c r="A29" s="1" t="s">
        <v>67</v>
      </c>
      <c r="B29" s="1" t="s">
        <v>188</v>
      </c>
      <c r="C29" s="1" t="s">
        <v>189</v>
      </c>
      <c r="E29" s="2" t="str">
        <f t="shared" si="5"/>
        <v>edsbas</v>
      </c>
      <c r="G29" s="2" t="str">
        <f t="shared" si="6"/>
        <v>2017</v>
      </c>
      <c r="L29" s="1" t="s">
        <v>197</v>
      </c>
      <c r="O29" s="1" t="s">
        <v>191</v>
      </c>
      <c r="R29" s="1" t="s">
        <v>198</v>
      </c>
      <c r="S29" s="3" t="s">
        <v>199</v>
      </c>
    </row>
    <row r="30">
      <c r="A30" s="1" t="s">
        <v>19</v>
      </c>
      <c r="B30" s="1" t="s">
        <v>200</v>
      </c>
      <c r="C30" s="1" t="s">
        <v>201</v>
      </c>
      <c r="F30" s="2" t="str">
        <f>"9780199324576; 9780199324583"</f>
        <v>9780199324576; 9780199324583</v>
      </c>
      <c r="G30" s="2" t="str">
        <f>"2015"</f>
        <v>2015</v>
      </c>
      <c r="L30" s="1">
        <v>1022810.0</v>
      </c>
      <c r="N30" s="1" t="s">
        <v>202</v>
      </c>
      <c r="O30" s="1" t="s">
        <v>63</v>
      </c>
      <c r="P30" s="1" t="s">
        <v>203</v>
      </c>
      <c r="R30" s="1" t="s">
        <v>204</v>
      </c>
      <c r="S30" s="3" t="s">
        <v>205</v>
      </c>
    </row>
    <row r="31">
      <c r="A31" s="1" t="s">
        <v>19</v>
      </c>
      <c r="B31" s="1" t="s">
        <v>206</v>
      </c>
      <c r="C31" s="1" t="s">
        <v>207</v>
      </c>
      <c r="D31" s="1" t="s">
        <v>28</v>
      </c>
      <c r="E31" s="2" t="str">
        <f>"02787393"</f>
        <v>02787393</v>
      </c>
      <c r="G31" s="2" t="str">
        <f>"20170901"</f>
        <v>20170901</v>
      </c>
      <c r="H31" s="1">
        <v>43.0</v>
      </c>
      <c r="I31" s="1">
        <v>9.0</v>
      </c>
      <c r="J31" s="1">
        <v>1470.0</v>
      </c>
      <c r="K31" s="1">
        <v>20.0</v>
      </c>
      <c r="L31" s="1" t="s">
        <v>208</v>
      </c>
      <c r="M31" s="1" t="s">
        <v>209</v>
      </c>
      <c r="N31" s="1" t="s">
        <v>31</v>
      </c>
      <c r="O31" s="1" t="s">
        <v>32</v>
      </c>
      <c r="P31" s="1" t="s">
        <v>210</v>
      </c>
      <c r="S31" s="3" t="s">
        <v>211</v>
      </c>
    </row>
    <row r="32">
      <c r="A32" s="1" t="s">
        <v>19</v>
      </c>
      <c r="B32" s="1" t="s">
        <v>212</v>
      </c>
      <c r="C32" s="1" t="s">
        <v>213</v>
      </c>
      <c r="D32" s="1" t="s">
        <v>214</v>
      </c>
      <c r="E32" s="2" t="str">
        <f>"15325970"</f>
        <v>15325970</v>
      </c>
      <c r="G32" s="2" t="str">
        <f>"2012"</f>
        <v>2012</v>
      </c>
      <c r="H32" s="1">
        <v>17.0</v>
      </c>
      <c r="J32" s="1">
        <v>489.0</v>
      </c>
      <c r="K32" s="1">
        <v>14.0</v>
      </c>
      <c r="L32" s="1" t="s">
        <v>215</v>
      </c>
      <c r="N32" s="1" t="s">
        <v>216</v>
      </c>
      <c r="P32" s="1" t="s">
        <v>217</v>
      </c>
      <c r="R32" s="1" t="s">
        <v>218</v>
      </c>
      <c r="S32" s="3" t="s">
        <v>219</v>
      </c>
    </row>
    <row r="33">
      <c r="A33" s="1" t="s">
        <v>67</v>
      </c>
      <c r="B33" s="1" t="s">
        <v>220</v>
      </c>
      <c r="C33" s="1" t="s">
        <v>221</v>
      </c>
      <c r="D33" s="1" t="s">
        <v>222</v>
      </c>
      <c r="E33" s="2" t="str">
        <f>"07433808"</f>
        <v>07433808</v>
      </c>
      <c r="G33" s="2" t="str">
        <f>"1985"</f>
        <v>1985</v>
      </c>
      <c r="H33" s="1">
        <v>17.0</v>
      </c>
      <c r="I33" s="1">
        <v>4.0</v>
      </c>
      <c r="J33" s="1">
        <v>489.0</v>
      </c>
      <c r="K33" s="1">
        <v>14.0</v>
      </c>
      <c r="L33" s="1">
        <v>7.2180897E7</v>
      </c>
      <c r="M33" s="1" t="s">
        <v>223</v>
      </c>
      <c r="N33" s="1" t="s">
        <v>108</v>
      </c>
      <c r="O33" s="1" t="s">
        <v>24</v>
      </c>
      <c r="R33" s="1" t="s">
        <v>224</v>
      </c>
      <c r="S33" s="3" t="s">
        <v>225</v>
      </c>
    </row>
    <row r="34">
      <c r="A34" s="1" t="s">
        <v>19</v>
      </c>
      <c r="B34" s="1" t="s">
        <v>226</v>
      </c>
      <c r="C34" s="1" t="s">
        <v>227</v>
      </c>
      <c r="D34" s="1" t="s">
        <v>51</v>
      </c>
      <c r="E34" s="2" t="str">
        <f>"edscrc"</f>
        <v>edscrc</v>
      </c>
      <c r="F34" s="2" t="str">
        <f>"9781412909747; 9781412909"</f>
        <v>9781412909747; 9781412909</v>
      </c>
      <c r="G34" s="2" t="str">
        <f>"2006"</f>
        <v>2006</v>
      </c>
      <c r="L34" s="1" t="s">
        <v>228</v>
      </c>
      <c r="N34" s="1" t="s">
        <v>229</v>
      </c>
      <c r="O34" s="1" t="s">
        <v>230</v>
      </c>
      <c r="P34" s="1" t="s">
        <v>231</v>
      </c>
      <c r="R34" s="1" t="s">
        <v>232</v>
      </c>
      <c r="S34" s="3" t="s">
        <v>233</v>
      </c>
    </row>
  </sheetData>
  <hyperlinks>
    <hyperlink r:id="rId1" ref="S2"/>
    <hyperlink r:id="rId2" ref="S3"/>
    <hyperlink r:id="rId3" ref="S4"/>
    <hyperlink r:id="rId4" ref="S5"/>
    <hyperlink r:id="rId5" ref="S6"/>
    <hyperlink r:id="rId6" ref="S7"/>
    <hyperlink r:id="rId7" ref="S8"/>
    <hyperlink r:id="rId8" ref="S9"/>
    <hyperlink r:id="rId9" ref="S10"/>
    <hyperlink r:id="rId10" ref="S11"/>
    <hyperlink r:id="rId11" ref="S12"/>
    <hyperlink r:id="rId12" ref="S13"/>
    <hyperlink r:id="rId13" ref="S14"/>
    <hyperlink r:id="rId14" ref="S15"/>
    <hyperlink r:id="rId15" ref="D16"/>
    <hyperlink r:id="rId16" ref="S16"/>
    <hyperlink r:id="rId17" ref="S17"/>
    <hyperlink r:id="rId18" ref="S18"/>
    <hyperlink r:id="rId19" ref="S19"/>
    <hyperlink r:id="rId20" ref="S20"/>
    <hyperlink r:id="rId21" ref="S21"/>
    <hyperlink r:id="rId22" ref="S22"/>
    <hyperlink r:id="rId23" ref="S23"/>
    <hyperlink r:id="rId24" ref="S24"/>
    <hyperlink r:id="rId25" ref="S25"/>
    <hyperlink r:id="rId26" ref="S26"/>
    <hyperlink r:id="rId27" ref="S27"/>
    <hyperlink r:id="rId28" ref="S28"/>
    <hyperlink r:id="rId29" ref="S29"/>
    <hyperlink r:id="rId30" ref="S30"/>
    <hyperlink r:id="rId31" ref="S31"/>
    <hyperlink r:id="rId32" ref="S32"/>
    <hyperlink r:id="rId33" ref="S33"/>
    <hyperlink r:id="rId34" ref="S34"/>
  </hyperlinks>
  <drawing r:id="rId35"/>
</worksheet>
</file>